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0" windowWidth="25596" windowHeight="16056"/>
  </bookViews>
  <sheets>
    <sheet name="ReadMe" sheetId="29" r:id="rId1"/>
    <sheet name="F9.1" sheetId="26" r:id="rId2"/>
    <sheet name="F9.2" sheetId="25" r:id="rId3"/>
    <sheet name="F9.3" sheetId="27" r:id="rId4"/>
    <sheet name="DataF9.1" sheetId="24" r:id="rId5"/>
    <sheet name="DataF9.3" sheetId="28" r:id="rId6"/>
  </sheets>
  <externalReferences>
    <externalReference r:id="rId7"/>
    <externalReference r:id="rId8"/>
    <externalReference r:id="rId9"/>
    <externalReference r:id="rId10"/>
    <externalReference r:id="rId11"/>
    <externalReference r:id="rId12"/>
    <externalReference r:id="rId13"/>
  </externalReferences>
  <definedNames>
    <definedName name="_10000" localSheetId="4">[1]Регион!#REF!</definedName>
    <definedName name="_10000" localSheetId="5">[1]Регион!#REF!</definedName>
    <definedName name="_10000">[1]Регион!#REF!</definedName>
    <definedName name="_1080" localSheetId="4">[2]Регион!#REF!</definedName>
    <definedName name="_1080" localSheetId="5">[2]Регион!#REF!</definedName>
    <definedName name="_1080">[2]Регион!#REF!</definedName>
    <definedName name="_1090" localSheetId="4">[2]Регион!#REF!</definedName>
    <definedName name="_1090" localSheetId="5">[2]Регион!#REF!</definedName>
    <definedName name="_1090">[2]Регион!#REF!</definedName>
    <definedName name="_1100" localSheetId="4">[2]Регион!#REF!</definedName>
    <definedName name="_1100" localSheetId="5">[2]Регион!#REF!</definedName>
    <definedName name="_1100">[2]Регион!#REF!</definedName>
    <definedName name="_1110" localSheetId="4">[2]Регион!#REF!</definedName>
    <definedName name="_1110" localSheetId="5">[2]Регион!#REF!</definedName>
    <definedName name="_1110">[2]Регион!#REF!</definedName>
    <definedName name="_2" localSheetId="4">[1]Регион!#REF!</definedName>
    <definedName name="_2" localSheetId="5">[1]Регион!#REF!</definedName>
    <definedName name="_2">[1]Регион!#REF!</definedName>
    <definedName name="_2010" localSheetId="4">#REF!</definedName>
    <definedName name="_2010" localSheetId="5">#REF!</definedName>
    <definedName name="_2010" localSheetId="0">#REF!</definedName>
    <definedName name="_2010">#REF!</definedName>
    <definedName name="_2080" localSheetId="4">[2]Регион!#REF!</definedName>
    <definedName name="_2080" localSheetId="5">[2]Регион!#REF!</definedName>
    <definedName name="_2080" localSheetId="0">[2]Регион!#REF!</definedName>
    <definedName name="_2080">[2]Регион!#REF!</definedName>
    <definedName name="_2090" localSheetId="4">[2]Регион!#REF!</definedName>
    <definedName name="_2090" localSheetId="5">[2]Регион!#REF!</definedName>
    <definedName name="_2090">[2]Регион!#REF!</definedName>
    <definedName name="_2100" localSheetId="4">[2]Регион!#REF!</definedName>
    <definedName name="_2100" localSheetId="5">[2]Регион!#REF!</definedName>
    <definedName name="_2100">[2]Регион!#REF!</definedName>
    <definedName name="_2110" localSheetId="4">[2]Регион!#REF!</definedName>
    <definedName name="_2110" localSheetId="5">[2]Регион!#REF!</definedName>
    <definedName name="_2110">[2]Регион!#REF!</definedName>
    <definedName name="_3080" localSheetId="4">[2]Регион!#REF!</definedName>
    <definedName name="_3080" localSheetId="5">[2]Регион!#REF!</definedName>
    <definedName name="_3080">[2]Регион!#REF!</definedName>
    <definedName name="_3090" localSheetId="4">[2]Регион!#REF!</definedName>
    <definedName name="_3090" localSheetId="5">[2]Регион!#REF!</definedName>
    <definedName name="_3090">[2]Регион!#REF!</definedName>
    <definedName name="_3100" localSheetId="4">[2]Регион!#REF!</definedName>
    <definedName name="_3100" localSheetId="5">[2]Регион!#REF!</definedName>
    <definedName name="_3100">[2]Регион!#REF!</definedName>
    <definedName name="_3110" localSheetId="4">[2]Регион!#REF!</definedName>
    <definedName name="_3110" localSheetId="5">[2]Регион!#REF!</definedName>
    <definedName name="_3110">[2]Регион!#REF!</definedName>
    <definedName name="_4080" localSheetId="4">[2]Регион!#REF!</definedName>
    <definedName name="_4080" localSheetId="5">[2]Регион!#REF!</definedName>
    <definedName name="_4080">[2]Регион!#REF!</definedName>
    <definedName name="_4090" localSheetId="4">[2]Регион!#REF!</definedName>
    <definedName name="_4090" localSheetId="5">[2]Регион!#REF!</definedName>
    <definedName name="_4090">[2]Регион!#REF!</definedName>
    <definedName name="_4100" localSheetId="4">[2]Регион!#REF!</definedName>
    <definedName name="_4100" localSheetId="5">[2]Регион!#REF!</definedName>
    <definedName name="_4100">[2]Регион!#REF!</definedName>
    <definedName name="_4110" localSheetId="4">[2]Регион!#REF!</definedName>
    <definedName name="_4110" localSheetId="5">[2]Регион!#REF!</definedName>
    <definedName name="_4110">[2]Регион!#REF!</definedName>
    <definedName name="_5080" localSheetId="4">[2]Регион!#REF!</definedName>
    <definedName name="_5080" localSheetId="5">[2]Регион!#REF!</definedName>
    <definedName name="_5080">[2]Регион!#REF!</definedName>
    <definedName name="_5090" localSheetId="4">[2]Регион!#REF!</definedName>
    <definedName name="_5090" localSheetId="5">[2]Регион!#REF!</definedName>
    <definedName name="_5090">[2]Регион!#REF!</definedName>
    <definedName name="_5100" localSheetId="4">[2]Регион!#REF!</definedName>
    <definedName name="_5100" localSheetId="5">[2]Регион!#REF!</definedName>
    <definedName name="_5100">[2]Регион!#REF!</definedName>
    <definedName name="_5110" localSheetId="4">[2]Регион!#REF!</definedName>
    <definedName name="_5110" localSheetId="5">[2]Регион!#REF!</definedName>
    <definedName name="_5110">[2]Регион!#REF!</definedName>
    <definedName name="_6080" localSheetId="4">[2]Регион!#REF!</definedName>
    <definedName name="_6080" localSheetId="5">[2]Регион!#REF!</definedName>
    <definedName name="_6080">[2]Регион!#REF!</definedName>
    <definedName name="_6090" localSheetId="4">[2]Регион!#REF!</definedName>
    <definedName name="_6090" localSheetId="5">[2]Регион!#REF!</definedName>
    <definedName name="_6090">[2]Регион!#REF!</definedName>
    <definedName name="_6100" localSheetId="4">[2]Регион!#REF!</definedName>
    <definedName name="_6100" localSheetId="5">[2]Регион!#REF!</definedName>
    <definedName name="_6100">[2]Регион!#REF!</definedName>
    <definedName name="_6110" localSheetId="4">[2]Регион!#REF!</definedName>
    <definedName name="_6110" localSheetId="5">[2]Регион!#REF!</definedName>
    <definedName name="_6110">[2]Регион!#REF!</definedName>
    <definedName name="_7031_1" localSheetId="4">[2]Регион!#REF!</definedName>
    <definedName name="_7031_1" localSheetId="5">[2]Регион!#REF!</definedName>
    <definedName name="_7031_1">[2]Регион!#REF!</definedName>
    <definedName name="_7031_2" localSheetId="4">[2]Регион!#REF!</definedName>
    <definedName name="_7031_2" localSheetId="5">[2]Регион!#REF!</definedName>
    <definedName name="_7031_2">[2]Регион!#REF!</definedName>
    <definedName name="_7032_1" localSheetId="4">[2]Регион!#REF!</definedName>
    <definedName name="_7032_1" localSheetId="5">[2]Регион!#REF!</definedName>
    <definedName name="_7032_1">[2]Регион!#REF!</definedName>
    <definedName name="_7032_2" localSheetId="4">[2]Регион!#REF!</definedName>
    <definedName name="_7032_2" localSheetId="5">[2]Регион!#REF!</definedName>
    <definedName name="_7032_2">[2]Регион!#REF!</definedName>
    <definedName name="_7033_1" localSheetId="4">[2]Регион!#REF!</definedName>
    <definedName name="_7033_1" localSheetId="5">[2]Регион!#REF!</definedName>
    <definedName name="_7033_1">[2]Регион!#REF!</definedName>
    <definedName name="_7033_2" localSheetId="4">[2]Регион!#REF!</definedName>
    <definedName name="_7033_2" localSheetId="5">[2]Регион!#REF!</definedName>
    <definedName name="_7033_2">[2]Регион!#REF!</definedName>
    <definedName name="_7034_1" localSheetId="4">[2]Регион!#REF!</definedName>
    <definedName name="_7034_1" localSheetId="5">[2]Регион!#REF!</definedName>
    <definedName name="_7034_1">[2]Регион!#REF!</definedName>
    <definedName name="_7034_2" localSheetId="4">[2]Регион!#REF!</definedName>
    <definedName name="_7034_2" localSheetId="5">[2]Регион!#REF!</definedName>
    <definedName name="_7034_2">[2]Регион!#REF!</definedName>
    <definedName name="column_head" localSheetId="4">#REF!</definedName>
    <definedName name="column_head" localSheetId="5">#REF!</definedName>
    <definedName name="column_head" localSheetId="0">#REF!</definedName>
    <definedName name="column_head">#REF!</definedName>
    <definedName name="column_headings" localSheetId="4">#REF!</definedName>
    <definedName name="column_headings" localSheetId="5">#REF!</definedName>
    <definedName name="column_headings" localSheetId="0">#REF!</definedName>
    <definedName name="column_headings">#REF!</definedName>
    <definedName name="column_numbers" localSheetId="4">#REF!</definedName>
    <definedName name="column_numbers" localSheetId="5">#REF!</definedName>
    <definedName name="column_numbers">#REF!</definedName>
    <definedName name="data" localSheetId="4">#REF!</definedName>
    <definedName name="data" localSheetId="5">#REF!</definedName>
    <definedName name="data">#REF!</definedName>
    <definedName name="data2" localSheetId="4">#REF!</definedName>
    <definedName name="data2" localSheetId="5">#REF!</definedName>
    <definedName name="data2">#REF!</definedName>
    <definedName name="Diag" localSheetId="4">#REF!,#REF!</definedName>
    <definedName name="Diag" localSheetId="5">#REF!,#REF!</definedName>
    <definedName name="Diag" localSheetId="0">#REF!,#REF!</definedName>
    <definedName name="Diag">#REF!,#REF!</definedName>
    <definedName name="ea_flux" localSheetId="4">#REF!</definedName>
    <definedName name="ea_flux" localSheetId="5">#REF!</definedName>
    <definedName name="ea_flux" localSheetId="0">#REF!</definedName>
    <definedName name="ea_flux">#REF!</definedName>
    <definedName name="Equilibre" localSheetId="4">#REF!</definedName>
    <definedName name="Equilibre" localSheetId="5">#REF!</definedName>
    <definedName name="Equilibre">#REF!</definedName>
    <definedName name="females" localSheetId="5">'[3]rba table'!$I$10:$I$49</definedName>
    <definedName name="females">'[4]rba table'!$I$10:$I$49</definedName>
    <definedName name="fig4b" localSheetId="4">#REF!</definedName>
    <definedName name="fig4b" localSheetId="5">#REF!</definedName>
    <definedName name="fig4b" localSheetId="0">#REF!</definedName>
    <definedName name="fig4b">#REF!</definedName>
    <definedName name="fmtr" localSheetId="4">#REF!</definedName>
    <definedName name="fmtr" localSheetId="5">#REF!</definedName>
    <definedName name="fmtr" localSheetId="0">#REF!</definedName>
    <definedName name="fmtr">#REF!</definedName>
    <definedName name="footno" localSheetId="4">#REF!</definedName>
    <definedName name="footno" localSheetId="5">#REF!</definedName>
    <definedName name="footno">#REF!</definedName>
    <definedName name="footnotes" localSheetId="4">#REF!</definedName>
    <definedName name="footnotes" localSheetId="5">#REF!</definedName>
    <definedName name="footnotes">#REF!</definedName>
    <definedName name="footnotes2" localSheetId="4">#REF!</definedName>
    <definedName name="footnotes2" localSheetId="5">#REF!</definedName>
    <definedName name="footnotes2">#REF!</definedName>
    <definedName name="GEOG9703" localSheetId="4">#REF!</definedName>
    <definedName name="GEOG9703" localSheetId="5">#REF!</definedName>
    <definedName name="GEOG9703">#REF!</definedName>
    <definedName name="HTML_CodePage" hidden="1">1252</definedName>
    <definedName name="HTML_Control" localSheetId="5"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 localSheetId="5">'[3]rba table'!$C$10:$C$49</definedName>
    <definedName name="males">'[4]rba table'!$C$10:$C$49</definedName>
    <definedName name="PIB" localSheetId="4">#REF!</definedName>
    <definedName name="PIB" localSheetId="5">#REF!</definedName>
    <definedName name="PIB" localSheetId="0">#REF!</definedName>
    <definedName name="PIB">#REF!</definedName>
    <definedName name="Rentflag" localSheetId="5">IF([5]Comparison!$B$7,"","not ")</definedName>
    <definedName name="Rentflag">IF([6]Comparison!$B$7,"","not ")</definedName>
    <definedName name="ressources" localSheetId="4">#REF!</definedName>
    <definedName name="ressources" localSheetId="5">#REF!</definedName>
    <definedName name="ressources" localSheetId="0">#REF!</definedName>
    <definedName name="ressources">#REF!</definedName>
    <definedName name="rpflux" localSheetId="4">#REF!</definedName>
    <definedName name="rpflux" localSheetId="5">#REF!</definedName>
    <definedName name="rpflux">#REF!</definedName>
    <definedName name="rptof" localSheetId="4">#REF!</definedName>
    <definedName name="rptof" localSheetId="5">#REF!</definedName>
    <definedName name="rptof">#REF!</definedName>
    <definedName name="rq" localSheetId="4">#REF!</definedName>
    <definedName name="rq" localSheetId="5">#REF!</definedName>
    <definedName name="rq">#REF!</definedName>
    <definedName name="spanners_level1" localSheetId="4">#REF!</definedName>
    <definedName name="spanners_level1" localSheetId="5">#REF!</definedName>
    <definedName name="spanners_level1">#REF!</definedName>
    <definedName name="spanners_level2" localSheetId="4">#REF!</definedName>
    <definedName name="spanners_level2" localSheetId="5">#REF!</definedName>
    <definedName name="spanners_level2">#REF!</definedName>
    <definedName name="spanners_level3" localSheetId="4">#REF!</definedName>
    <definedName name="spanners_level3" localSheetId="5">#REF!</definedName>
    <definedName name="spanners_level3">#REF!</definedName>
    <definedName name="spanners_level4" localSheetId="4">#REF!</definedName>
    <definedName name="spanners_level4" localSheetId="5">#REF!</definedName>
    <definedName name="spanners_level4">#REF!</definedName>
    <definedName name="spanners_level5" localSheetId="4">#REF!</definedName>
    <definedName name="spanners_level5" localSheetId="5">#REF!</definedName>
    <definedName name="spanners_level5">#REF!</definedName>
    <definedName name="spanners_levelV" localSheetId="4">#REF!</definedName>
    <definedName name="spanners_levelV" localSheetId="5">#REF!</definedName>
    <definedName name="spanners_levelV">#REF!</definedName>
    <definedName name="spanners_levelX" localSheetId="4">#REF!</definedName>
    <definedName name="spanners_levelX" localSheetId="5">#REF!</definedName>
    <definedName name="spanners_levelX">#REF!</definedName>
    <definedName name="spanners_levelY" localSheetId="4">#REF!</definedName>
    <definedName name="spanners_levelY" localSheetId="5">#REF!</definedName>
    <definedName name="spanners_levelY">#REF!</definedName>
    <definedName name="spanners_levelZ" localSheetId="4">#REF!</definedName>
    <definedName name="spanners_levelZ" localSheetId="5">#REF!</definedName>
    <definedName name="spanners_levelZ">#REF!</definedName>
    <definedName name="stub_lines" localSheetId="4">#REF!</definedName>
    <definedName name="stub_lines" localSheetId="5">#REF!</definedName>
    <definedName name="stub_lines">#REF!</definedName>
    <definedName name="Table_DE.4b__Sources_of_private_wealth_accumulation_in_Germany__1870_2010___Multiplicative_decomposition">[7]TableDE4b!$A$3</definedName>
    <definedName name="temp" localSheetId="4">#REF!</definedName>
    <definedName name="temp" localSheetId="5">#REF!</definedName>
    <definedName name="temp" localSheetId="0">#REF!</definedName>
    <definedName name="temp">#REF!</definedName>
    <definedName name="test" localSheetId="4">[1]Регион!#REF!</definedName>
    <definedName name="test" localSheetId="5">[1]Регион!#REF!</definedName>
    <definedName name="test" localSheetId="0">[1]Регион!#REF!</definedName>
    <definedName name="test">[1]Регион!#REF!</definedName>
    <definedName name="titles" localSheetId="4">#REF!</definedName>
    <definedName name="titles" localSheetId="5">#REF!</definedName>
    <definedName name="titles" localSheetId="0">#REF!</definedName>
    <definedName name="titles">#REF!</definedName>
    <definedName name="totals" localSheetId="4">#REF!</definedName>
    <definedName name="totals" localSheetId="5">#REF!</definedName>
    <definedName name="totals">#REF!</definedName>
    <definedName name="tt" localSheetId="4">#REF!</definedName>
    <definedName name="tt" localSheetId="5">#REF!</definedName>
    <definedName name="tt">#REF!</definedName>
    <definedName name="xxx" localSheetId="4">#REF!</definedName>
    <definedName name="xxx" localSheetId="5">#REF!</definedName>
    <definedName name="xxx">#REF!</definedName>
    <definedName name="Year" localSheetId="5">[5]Output!$C$4:$C$38</definedName>
    <definedName name="Year">[6]Output!$C$4:$C$38</definedName>
    <definedName name="YearLabel" localSheetId="5">[5]Output!$B$15</definedName>
    <definedName name="YearLabel">[6]Output!$B$15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9" i="28" l="1"/>
  <c r="D8" i="28"/>
  <c r="C8" i="28"/>
  <c r="C9" i="28"/>
  <c r="D4" i="28"/>
  <c r="D5" i="28"/>
  <c r="D6" i="28"/>
  <c r="D7" i="28"/>
  <c r="D9" i="28"/>
  <c r="D32" i="24"/>
  <c r="S35" i="24"/>
  <c r="S32" i="24"/>
  <c r="S27" i="24"/>
  <c r="S22" i="24"/>
  <c r="S17" i="24"/>
  <c r="S12" i="24"/>
  <c r="L12" i="24"/>
  <c r="R35" i="24"/>
  <c r="R32" i="24"/>
  <c r="R27" i="24"/>
  <c r="R22" i="24"/>
  <c r="R17" i="24"/>
  <c r="O17" i="24"/>
  <c r="M22" i="24"/>
  <c r="I39" i="24"/>
  <c r="I42" i="24"/>
  <c r="H39" i="24"/>
  <c r="H42" i="24"/>
  <c r="G39" i="24"/>
  <c r="G42" i="24"/>
  <c r="F42" i="24"/>
  <c r="F32" i="24"/>
  <c r="F22" i="24"/>
  <c r="F12" i="24"/>
  <c r="D39" i="24"/>
  <c r="D42" i="24"/>
  <c r="C39" i="24"/>
  <c r="C42" i="24"/>
  <c r="B39" i="24"/>
  <c r="B42" i="24"/>
  <c r="A8" i="24"/>
  <c r="A9" i="24"/>
  <c r="A10" i="24"/>
  <c r="A11" i="24"/>
  <c r="A12" i="24"/>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alcChain>
</file>

<file path=xl/sharedStrings.xml><?xml version="1.0" encoding="utf-8"?>
<sst xmlns="http://schemas.openxmlformats.org/spreadsheetml/2006/main" count="53" uniqueCount="41">
  <si>
    <t>Total</t>
  </si>
  <si>
    <t>Voir texte de l'annexe pour les références bibliographiques complètes liées à ces estimations</t>
  </si>
  <si>
    <t>France 1780</t>
  </si>
  <si>
    <t>France: voir Chapitre2TableauxGraphiques.xlsx</t>
  </si>
  <si>
    <t>Nobles/Kshatryas</t>
  </si>
  <si>
    <t>Clergé/Brahmanes</t>
  </si>
  <si>
    <t>Données utilisées sur la capacité fiscale des Etats</t>
  </si>
  <si>
    <t>Angleterre</t>
  </si>
  <si>
    <t>France</t>
  </si>
  <si>
    <t>Prusse</t>
  </si>
  <si>
    <t>Empire ottoman</t>
  </si>
  <si>
    <t>Empire chinois</t>
  </si>
  <si>
    <t>Karaman-Pamuk 2010 Figure 9 (grammes d'or par habitant)</t>
  </si>
  <si>
    <t>(les séries KP 2010 exprimées en journées de salaires s'interrompent en 1780-1789 pour les pays européens et sont ici prolongées en utilisant les séries KP 2010 en grammes d'or par habitant, et en supposant qu'entre un tiers et la moitié peut être attribuée en journées de salaires; voir formules)</t>
  </si>
  <si>
    <t xml:space="preserve">Sources:  </t>
  </si>
  <si>
    <t>Ces recettes ont été retranscrites ici en journées de travail en supposant un PIB par habitant équivalent à 250 journées de travail de manœuvre urbain</t>
  </si>
  <si>
    <t xml:space="preserve">Empire chinois: les estimations disponibles indiquent des recettes variant entre 1% et 2,5% du PIB entre 1500 et 1900 (voir Van Glahn 2016 p.358-382; Sng-Moriguchi 2014 p.3-4; Dincecco 2015 p.909-910) </t>
  </si>
  <si>
    <t>Angleterre-France-Prusse-Empire ottoman: Karaman-Pamuk 2010 Figure 6 (voir fichier KaramanPamuk2010</t>
  </si>
  <si>
    <t>Recettes fiscales par habitant en journées de salaire urbain (manœuvre non qualifié)</t>
  </si>
  <si>
    <t>Recettes fiscales par habitant en grammes d'argent</t>
  </si>
  <si>
    <t>Recettes fiscales en tonnes d'argent</t>
  </si>
  <si>
    <t>Hollande</t>
  </si>
  <si>
    <t>Espagne</t>
  </si>
  <si>
    <t>Autriche</t>
  </si>
  <si>
    <t>Prusse + Autriche</t>
  </si>
  <si>
    <t>Espagne + Hollande</t>
  </si>
  <si>
    <t>Royaume-Uni: voir Chapitre5TableauxGraphiques.xlsx</t>
  </si>
  <si>
    <t>France 1560</t>
  </si>
  <si>
    <t>Données utilisées pour le graphique sur la structure des sociétés ternaires en Europe et au Japon</t>
  </si>
  <si>
    <t>(voir également Reischauer 1997 p.109-111: 7% pour la classe guerrière au 17e siècle, avec séparation daimyo-samouraïs basé sur 10000 koku de riz + ou -) (mais populations discriminées exclues)</t>
  </si>
  <si>
    <t xml:space="preserve">Japon: voir données Guillaume Carré 2018 </t>
  </si>
  <si>
    <t>T. Piketty, Capital and ideology, HUP 2020</t>
  </si>
  <si>
    <t>Beware: the estimates presented in this folder are fragile and ought to be interpreted with care</t>
  </si>
  <si>
    <t>See text of the chapter for an interpretative discussion</t>
  </si>
  <si>
    <t>See texte of the appendix for full biblographical references in relation to these estimates</t>
  </si>
  <si>
    <t>Tables and figures from Chapter 9: Ternary societies and colonialism: Eurasian trajectories</t>
  </si>
  <si>
    <t>Britain 1530</t>
  </si>
  <si>
    <t>Britain 1790</t>
  </si>
  <si>
    <t>Japan 1720</t>
  </si>
  <si>
    <t>Japan 1870</t>
  </si>
  <si>
    <t>(last revised: 2/8/2019)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</si>
</sst>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0" x14ac:knownFonts="1">
    <font>
      <sz val="11"/>
      <color theme="1"/>
      <name val="Calibri"/>
      <family val="2"/>
      <scheme val="minor"/>
    </font>
    <font>
      <sz val="12"/>
      <color theme="1"/>
      <name val="Arial"/>
      <family val="2"/>
    </font>
    <font>
      <sz val="12"/>
      <color theme="1"/>
      <name val="Arial"/>
      <family val="2"/>
    </font>
    <font>
      <b/>
      <sz val="12"/>
      <color theme="1"/>
      <name val="Arial"/>
      <family val="2"/>
    </font>
    <font>
      <u/>
      <sz val="11"/>
      <color theme="10"/>
      <name val="Calibri"/>
      <family val="2"/>
      <scheme val="minor"/>
    </font>
    <font>
      <u/>
      <sz val="11"/>
      <color theme="11"/>
      <name val="Calibri"/>
      <family val="2"/>
      <scheme val="minor"/>
    </font>
    <font>
      <sz val="12"/>
      <color theme="1"/>
      <name val="Calibri"/>
      <family val="2"/>
      <scheme val="minor"/>
    </font>
    <font>
      <sz val="11"/>
      <color theme="1"/>
      <name val="Times New Roman"/>
      <family val="2"/>
    </font>
    <font>
      <sz val="12"/>
      <name val="Arial"/>
      <family val="2"/>
    </font>
    <font>
      <sz val="12"/>
      <color rgb="FFFF0000"/>
      <name val="Arial"/>
      <family val="2"/>
    </font>
  </fonts>
  <fills count="2">
    <fill>
      <patternFill patternType="none"/>
    </fill>
    <fill>
      <patternFill patternType="gray125"/>
    </fill>
  </fills>
  <borders count="9">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7" fillId="0" borderId="0"/>
    <xf numFmtId="0" fontId="6" fillId="0" borderId="0"/>
  </cellStyleXfs>
  <cellXfs count="42">
    <xf numFmtId="0" fontId="0" fillId="0" borderId="0" xfId="0"/>
    <xf numFmtId="0" fontId="2" fillId="0" borderId="0" xfId="0" applyFont="1"/>
    <xf numFmtId="0" fontId="3" fillId="0" borderId="0" xfId="0" applyFont="1"/>
    <xf numFmtId="0" fontId="6" fillId="0" borderId="0" xfId="18"/>
    <xf numFmtId="0" fontId="2" fillId="0" borderId="0" xfId="18" applyFont="1"/>
    <xf numFmtId="164" fontId="2" fillId="0" borderId="0" xfId="18" applyNumberFormat="1" applyFont="1" applyAlignment="1">
      <alignment horizontal="center"/>
    </xf>
    <xf numFmtId="0" fontId="2" fillId="0" borderId="0" xfId="18" applyFont="1" applyAlignment="1">
      <alignment horizontal="center"/>
    </xf>
    <xf numFmtId="164" fontId="2" fillId="0" borderId="0" xfId="0" applyNumberFormat="1" applyFont="1" applyAlignment="1">
      <alignment horizontal="center"/>
    </xf>
    <xf numFmtId="0" fontId="2" fillId="0" borderId="0" xfId="0" applyFont="1" applyAlignment="1">
      <alignment horizontal="center" vertical="center" wrapText="1"/>
    </xf>
    <xf numFmtId="165" fontId="2" fillId="0" borderId="0" xfId="0" applyNumberFormat="1" applyFont="1" applyAlignment="1">
      <alignment horizont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165" fontId="2" fillId="0" borderId="4" xfId="0" applyNumberFormat="1" applyFont="1" applyBorder="1" applyAlignment="1">
      <alignment horizontal="center"/>
    </xf>
    <xf numFmtId="165" fontId="2" fillId="0" borderId="0" xfId="0" applyNumberFormat="1" applyFont="1" applyBorder="1" applyAlignment="1">
      <alignment horizontal="center"/>
    </xf>
    <xf numFmtId="165" fontId="2" fillId="0" borderId="5" xfId="0" applyNumberFormat="1" applyFont="1" applyBorder="1" applyAlignment="1">
      <alignment horizontal="center"/>
    </xf>
    <xf numFmtId="0" fontId="0" fillId="0" borderId="4" xfId="0" applyBorder="1"/>
    <xf numFmtId="0" fontId="0" fillId="0" borderId="0" xfId="0" applyBorder="1"/>
    <xf numFmtId="0" fontId="0" fillId="0" borderId="5" xfId="0" applyBorder="1"/>
    <xf numFmtId="0" fontId="2" fillId="0" borderId="4" xfId="0" applyFont="1" applyBorder="1"/>
    <xf numFmtId="0" fontId="2" fillId="0" borderId="0" xfId="0" applyFont="1" applyBorder="1"/>
    <xf numFmtId="0" fontId="2" fillId="0" borderId="5" xfId="0" applyFont="1" applyBorder="1"/>
    <xf numFmtId="165" fontId="2" fillId="0" borderId="6" xfId="0" applyNumberFormat="1" applyFont="1" applyBorder="1" applyAlignment="1">
      <alignment horizontal="center"/>
    </xf>
    <xf numFmtId="165" fontId="2" fillId="0" borderId="7" xfId="0" applyNumberFormat="1" applyFont="1" applyBorder="1" applyAlignment="1">
      <alignment horizontal="center"/>
    </xf>
    <xf numFmtId="165" fontId="2" fillId="0" borderId="8" xfId="0" applyNumberFormat="1" applyFont="1" applyBorder="1" applyAlignment="1">
      <alignment horizontal="center"/>
    </xf>
    <xf numFmtId="165" fontId="8" fillId="0" borderId="0" xfId="0" applyNumberFormat="1" applyFont="1" applyBorder="1" applyAlignment="1">
      <alignment horizontal="center" vertical="center" wrapText="1"/>
    </xf>
    <xf numFmtId="165" fontId="8" fillId="0" borderId="5" xfId="0" applyNumberFormat="1" applyFont="1" applyBorder="1" applyAlignment="1">
      <alignment horizontal="center" vertical="center" wrapText="1"/>
    </xf>
    <xf numFmtId="165" fontId="9" fillId="0" borderId="0" xfId="0" applyNumberFormat="1" applyFont="1" applyBorder="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0" fontId="2" fillId="0" borderId="6" xfId="0" applyFont="1" applyBorder="1"/>
    <xf numFmtId="0" fontId="2" fillId="0" borderId="7" xfId="0" applyFont="1" applyBorder="1"/>
    <xf numFmtId="0" fontId="0" fillId="0" borderId="7" xfId="0" applyBorder="1"/>
    <xf numFmtId="0" fontId="0" fillId="0" borderId="8" xfId="0" applyBorder="1"/>
    <xf numFmtId="165" fontId="2" fillId="0" borderId="5" xfId="0" applyNumberFormat="1" applyFont="1" applyBorder="1"/>
    <xf numFmtId="0" fontId="1" fillId="0" borderId="0" xfId="0" applyFont="1"/>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19">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Normal" xfId="0" builtinId="0"/>
    <cellStyle name="Normal 15 12" xfId="18"/>
    <cellStyle name="Normal 2" xfId="1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chartsheet" Target="chartsheets/sheet2.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chartsheet" Target="chartsheets/sheet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3.xml"/><Relationship Id="rId11" Type="http://schemas.openxmlformats.org/officeDocument/2006/relationships/externalLink" Target="externalLinks/externalLink5.xml"/><Relationship Id="rId5" Type="http://schemas.openxmlformats.org/officeDocument/2006/relationships/worksheet" Target="worksheets/sheet2.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chartsheet" Target="chartsheets/sheet3.xml"/><Relationship Id="rId9" Type="http://schemas.openxmlformats.org/officeDocument/2006/relationships/externalLink" Target="externalLinks/externalLink3.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panose="020B0604020202020204" pitchFamily="34" charset="0"/>
                <a:cs typeface="Arial" panose="020B0604020202020204" pitchFamily="34" charset="0"/>
              </a:rPr>
              <a:t>Figure 9.1. The fiscal capacity of States, 1500-1780 </a:t>
            </a:r>
            <a:r>
              <a:rPr lang="fr-FR" sz="1800" b="0" baseline="0">
                <a:latin typeface="Arial" panose="020B0604020202020204" pitchFamily="34" charset="0"/>
                <a:cs typeface="Arial" panose="020B0604020202020204" pitchFamily="34" charset="0"/>
              </a:rPr>
              <a:t>(tons of silver)</a:t>
            </a:r>
          </a:p>
        </c:rich>
      </c:tx>
      <c:layout>
        <c:manualLayout>
          <c:xMode val="edge"/>
          <c:yMode val="edge"/>
          <c:x val="0.1642830271216098"/>
          <c:y val="2.2031745581233635E-3"/>
        </c:manualLayout>
      </c:layout>
      <c:overlay val="0"/>
      <c:spPr>
        <a:noFill/>
        <a:ln w="25400">
          <a:noFill/>
        </a:ln>
      </c:spPr>
    </c:title>
    <c:autoTitleDeleted val="0"/>
    <c:plotArea>
      <c:layout>
        <c:manualLayout>
          <c:layoutTarget val="inner"/>
          <c:xMode val="edge"/>
          <c:yMode val="edge"/>
          <c:x val="0.10433768376739087"/>
          <c:y val="6.1178006570498038E-2"/>
          <c:w val="0.86224494490428727"/>
          <c:h val="0.70591025522766127"/>
        </c:manualLayout>
      </c:layout>
      <c:lineChart>
        <c:grouping val="standard"/>
        <c:varyColors val="0"/>
        <c:ser>
          <c:idx val="1"/>
          <c:order val="0"/>
          <c:tx>
            <c:v>France</c:v>
          </c:tx>
          <c:spPr>
            <a:ln w="41275">
              <a:solidFill>
                <a:schemeClr val="accent5"/>
              </a:solidFill>
            </a:ln>
          </c:spPr>
          <c:marker>
            <c:symbol val="triangle"/>
            <c:size val="11"/>
            <c:spPr>
              <a:solidFill>
                <a:schemeClr val="accent5"/>
              </a:solidFill>
              <a:ln>
                <a:solidFill>
                  <a:schemeClr val="accent5"/>
                </a:solidFill>
              </a:ln>
            </c:spPr>
          </c:marker>
          <c:cat>
            <c:numRef>
              <c:f>DataF9.1!$A$7:$A$37</c:f>
              <c:numCache>
                <c:formatCode>General</c:formatCode>
                <c:ptCount val="31"/>
                <c:pt idx="0">
                  <c:v>1500</c:v>
                </c:pt>
                <c:pt idx="1">
                  <c:v>1510</c:v>
                </c:pt>
                <c:pt idx="2">
                  <c:v>1520</c:v>
                </c:pt>
                <c:pt idx="3">
                  <c:v>1530</c:v>
                </c:pt>
                <c:pt idx="4">
                  <c:v>1540</c:v>
                </c:pt>
                <c:pt idx="5">
                  <c:v>1550</c:v>
                </c:pt>
                <c:pt idx="6">
                  <c:v>1560</c:v>
                </c:pt>
                <c:pt idx="7">
                  <c:v>1570</c:v>
                </c:pt>
                <c:pt idx="8">
                  <c:v>1580</c:v>
                </c:pt>
                <c:pt idx="9">
                  <c:v>1590</c:v>
                </c:pt>
                <c:pt idx="10">
                  <c:v>1600</c:v>
                </c:pt>
                <c:pt idx="11">
                  <c:v>1610</c:v>
                </c:pt>
                <c:pt idx="12">
                  <c:v>1620</c:v>
                </c:pt>
                <c:pt idx="13">
                  <c:v>1630</c:v>
                </c:pt>
                <c:pt idx="14">
                  <c:v>1640</c:v>
                </c:pt>
                <c:pt idx="15">
                  <c:v>1650</c:v>
                </c:pt>
                <c:pt idx="16">
                  <c:v>1660</c:v>
                </c:pt>
                <c:pt idx="17">
                  <c:v>1670</c:v>
                </c:pt>
                <c:pt idx="18">
                  <c:v>1680</c:v>
                </c:pt>
                <c:pt idx="19">
                  <c:v>1690</c:v>
                </c:pt>
                <c:pt idx="20">
                  <c:v>1700</c:v>
                </c:pt>
                <c:pt idx="21">
                  <c:v>1710</c:v>
                </c:pt>
                <c:pt idx="22">
                  <c:v>1720</c:v>
                </c:pt>
                <c:pt idx="23">
                  <c:v>1730</c:v>
                </c:pt>
                <c:pt idx="24">
                  <c:v>1740</c:v>
                </c:pt>
                <c:pt idx="25">
                  <c:v>1750</c:v>
                </c:pt>
                <c:pt idx="26">
                  <c:v>1760</c:v>
                </c:pt>
                <c:pt idx="27">
                  <c:v>1770</c:v>
                </c:pt>
                <c:pt idx="28">
                  <c:v>1780</c:v>
                </c:pt>
                <c:pt idx="29">
                  <c:v>1790</c:v>
                </c:pt>
                <c:pt idx="30">
                  <c:v>1800</c:v>
                </c:pt>
              </c:numCache>
            </c:numRef>
          </c:cat>
          <c:val>
            <c:numRef>
              <c:f>DataF9.1!$M$7:$M$37</c:f>
              <c:numCache>
                <c:formatCode>General</c:formatCode>
                <c:ptCount val="31"/>
                <c:pt idx="0" formatCode="0.0">
                  <c:v>86.872171296296301</c:v>
                </c:pt>
                <c:pt idx="5" formatCode="0.0">
                  <c:v>151.60593253678232</c:v>
                </c:pt>
                <c:pt idx="10" formatCode="0.0">
                  <c:v>294.19093070893723</c:v>
                </c:pt>
                <c:pt idx="15" formatCode="0.0">
                  <c:v>842.97806120291216</c:v>
                </c:pt>
                <c:pt idx="20" formatCode="0.0">
                  <c:v>878.16699245233997</c:v>
                </c:pt>
                <c:pt idx="25" formatCode="0.0">
                  <c:v>1081.2377108433736</c:v>
                </c:pt>
                <c:pt idx="28" formatCode="0.0">
                  <c:v>1962</c:v>
                </c:pt>
              </c:numCache>
            </c:numRef>
          </c:val>
          <c:smooth val="0"/>
        </c:ser>
        <c:ser>
          <c:idx val="0"/>
          <c:order val="1"/>
          <c:tx>
            <c:v>England</c:v>
          </c:tx>
          <c:spPr>
            <a:ln w="44450">
              <a:solidFill>
                <a:schemeClr val="accent3"/>
              </a:solidFill>
            </a:ln>
          </c:spPr>
          <c:marker>
            <c:symbol val="circle"/>
            <c:size val="11"/>
            <c:spPr>
              <a:solidFill>
                <a:schemeClr val="accent3"/>
              </a:solidFill>
              <a:ln>
                <a:solidFill>
                  <a:schemeClr val="accent3"/>
                </a:solidFill>
              </a:ln>
            </c:spPr>
          </c:marker>
          <c:cat>
            <c:numRef>
              <c:f>DataF9.1!$A$7:$A$37</c:f>
              <c:numCache>
                <c:formatCode>General</c:formatCode>
                <c:ptCount val="31"/>
                <c:pt idx="0">
                  <c:v>1500</c:v>
                </c:pt>
                <c:pt idx="1">
                  <c:v>1510</c:v>
                </c:pt>
                <c:pt idx="2">
                  <c:v>1520</c:v>
                </c:pt>
                <c:pt idx="3">
                  <c:v>1530</c:v>
                </c:pt>
                <c:pt idx="4">
                  <c:v>1540</c:v>
                </c:pt>
                <c:pt idx="5">
                  <c:v>1550</c:v>
                </c:pt>
                <c:pt idx="6">
                  <c:v>1560</c:v>
                </c:pt>
                <c:pt idx="7">
                  <c:v>1570</c:v>
                </c:pt>
                <c:pt idx="8">
                  <c:v>1580</c:v>
                </c:pt>
                <c:pt idx="9">
                  <c:v>1590</c:v>
                </c:pt>
                <c:pt idx="10">
                  <c:v>1600</c:v>
                </c:pt>
                <c:pt idx="11">
                  <c:v>1610</c:v>
                </c:pt>
                <c:pt idx="12">
                  <c:v>1620</c:v>
                </c:pt>
                <c:pt idx="13">
                  <c:v>1630</c:v>
                </c:pt>
                <c:pt idx="14">
                  <c:v>1640</c:v>
                </c:pt>
                <c:pt idx="15">
                  <c:v>1650</c:v>
                </c:pt>
                <c:pt idx="16">
                  <c:v>1660</c:v>
                </c:pt>
                <c:pt idx="17">
                  <c:v>1670</c:v>
                </c:pt>
                <c:pt idx="18">
                  <c:v>1680</c:v>
                </c:pt>
                <c:pt idx="19">
                  <c:v>1690</c:v>
                </c:pt>
                <c:pt idx="20">
                  <c:v>1700</c:v>
                </c:pt>
                <c:pt idx="21">
                  <c:v>1710</c:v>
                </c:pt>
                <c:pt idx="22">
                  <c:v>1720</c:v>
                </c:pt>
                <c:pt idx="23">
                  <c:v>1730</c:v>
                </c:pt>
                <c:pt idx="24">
                  <c:v>1740</c:v>
                </c:pt>
                <c:pt idx="25">
                  <c:v>1750</c:v>
                </c:pt>
                <c:pt idx="26">
                  <c:v>1760</c:v>
                </c:pt>
                <c:pt idx="27">
                  <c:v>1770</c:v>
                </c:pt>
                <c:pt idx="28">
                  <c:v>1780</c:v>
                </c:pt>
                <c:pt idx="29">
                  <c:v>1790</c:v>
                </c:pt>
                <c:pt idx="30">
                  <c:v>1800</c:v>
                </c:pt>
              </c:numCache>
            </c:numRef>
          </c:cat>
          <c:val>
            <c:numRef>
              <c:f>DataF9.1!$K$7:$K$37</c:f>
              <c:numCache>
                <c:formatCode>General</c:formatCode>
                <c:ptCount val="31"/>
                <c:pt idx="0" formatCode="0.0">
                  <c:v>20.747121000000003</c:v>
                </c:pt>
                <c:pt idx="5" formatCode="0.0">
                  <c:v>35.913545305390926</c:v>
                </c:pt>
                <c:pt idx="10" formatCode="0.0">
                  <c:v>65.713136258064523</c:v>
                </c:pt>
                <c:pt idx="15" formatCode="0.0">
                  <c:v>196.10155161290328</c:v>
                </c:pt>
                <c:pt idx="20" formatCode="0.0">
                  <c:v>559.39610129032269</c:v>
                </c:pt>
                <c:pt idx="25" formatCode="0.0">
                  <c:v>821.09868870967762</c:v>
                </c:pt>
                <c:pt idx="28" formatCode="0.0">
                  <c:v>1627.3199400000001</c:v>
                </c:pt>
              </c:numCache>
            </c:numRef>
          </c:val>
          <c:smooth val="0"/>
        </c:ser>
        <c:ser>
          <c:idx val="4"/>
          <c:order val="2"/>
          <c:tx>
            <c:v>Spain-Holland</c:v>
          </c:tx>
          <c:spPr>
            <a:ln w="44450">
              <a:solidFill>
                <a:srgbClr val="002060"/>
              </a:solidFill>
            </a:ln>
          </c:spPr>
          <c:marker>
            <c:symbol val="circle"/>
            <c:size val="11"/>
            <c:spPr>
              <a:solidFill>
                <a:srgbClr val="002060"/>
              </a:solidFill>
              <a:ln>
                <a:solidFill>
                  <a:srgbClr val="002060"/>
                </a:solidFill>
              </a:ln>
            </c:spPr>
          </c:marker>
          <c:val>
            <c:numRef>
              <c:f>DataF9.1!$S$7:$S$37</c:f>
              <c:numCache>
                <c:formatCode>General</c:formatCode>
                <c:ptCount val="31"/>
                <c:pt idx="5" formatCode="0.0">
                  <c:v>136.13740437422743</c:v>
                </c:pt>
                <c:pt idx="10" formatCode="0.0">
                  <c:v>547.68253686619607</c:v>
                </c:pt>
                <c:pt idx="15" formatCode="0.0">
                  <c:v>626.61038446087548</c:v>
                </c:pt>
                <c:pt idx="20" formatCode="0.0">
                  <c:v>619.79226107373881</c:v>
                </c:pt>
                <c:pt idx="25" formatCode="0.0">
                  <c:v>806.90639856662892</c:v>
                </c:pt>
                <c:pt idx="28" formatCode="0.0">
                  <c:v>1109.2919982982353</c:v>
                </c:pt>
              </c:numCache>
            </c:numRef>
          </c:val>
          <c:smooth val="0"/>
        </c:ser>
        <c:ser>
          <c:idx val="5"/>
          <c:order val="3"/>
          <c:tx>
            <c:v>Austria-Prussia</c:v>
          </c:tx>
          <c:spPr>
            <a:ln w="44450"/>
          </c:spPr>
          <c:marker>
            <c:symbol val="circle"/>
            <c:size val="11"/>
          </c:marker>
          <c:val>
            <c:numRef>
              <c:f>DataF9.1!$R$7:$R$37</c:f>
              <c:numCache>
                <c:formatCode>General</c:formatCode>
                <c:ptCount val="31"/>
                <c:pt idx="10" formatCode="0.0">
                  <c:v>45.29725987986658</c:v>
                </c:pt>
                <c:pt idx="15" formatCode="0.0">
                  <c:v>80.931104318694963</c:v>
                </c:pt>
                <c:pt idx="20" formatCode="0.0">
                  <c:v>250.80269409614999</c:v>
                </c:pt>
                <c:pt idx="25" formatCode="0.0">
                  <c:v>551.65721086613337</c:v>
                </c:pt>
                <c:pt idx="28" formatCode="0.0">
                  <c:v>1153.5423502698666</c:v>
                </c:pt>
              </c:numCache>
            </c:numRef>
          </c:val>
          <c:smooth val="0"/>
        </c:ser>
        <c:ser>
          <c:idx val="3"/>
          <c:order val="4"/>
          <c:tx>
            <c:v>Ottoman Empire</c:v>
          </c:tx>
          <c:spPr>
            <a:ln w="41275">
              <a:solidFill>
                <a:srgbClr val="C00000"/>
              </a:solidFill>
            </a:ln>
          </c:spPr>
          <c:marker>
            <c:symbol val="circle"/>
            <c:size val="10"/>
            <c:spPr>
              <a:solidFill>
                <a:srgbClr val="C00000"/>
              </a:solidFill>
              <a:ln>
                <a:solidFill>
                  <a:srgbClr val="C00000"/>
                </a:solidFill>
              </a:ln>
            </c:spPr>
          </c:marker>
          <c:cat>
            <c:numRef>
              <c:f>DataF9.1!$A$7:$A$37</c:f>
              <c:numCache>
                <c:formatCode>General</c:formatCode>
                <c:ptCount val="31"/>
                <c:pt idx="0">
                  <c:v>1500</c:v>
                </c:pt>
                <c:pt idx="1">
                  <c:v>1510</c:v>
                </c:pt>
                <c:pt idx="2">
                  <c:v>1520</c:v>
                </c:pt>
                <c:pt idx="3">
                  <c:v>1530</c:v>
                </c:pt>
                <c:pt idx="4">
                  <c:v>1540</c:v>
                </c:pt>
                <c:pt idx="5">
                  <c:v>1550</c:v>
                </c:pt>
                <c:pt idx="6">
                  <c:v>1560</c:v>
                </c:pt>
                <c:pt idx="7">
                  <c:v>1570</c:v>
                </c:pt>
                <c:pt idx="8">
                  <c:v>1580</c:v>
                </c:pt>
                <c:pt idx="9">
                  <c:v>1590</c:v>
                </c:pt>
                <c:pt idx="10">
                  <c:v>1600</c:v>
                </c:pt>
                <c:pt idx="11">
                  <c:v>1610</c:v>
                </c:pt>
                <c:pt idx="12">
                  <c:v>1620</c:v>
                </c:pt>
                <c:pt idx="13">
                  <c:v>1630</c:v>
                </c:pt>
                <c:pt idx="14">
                  <c:v>1640</c:v>
                </c:pt>
                <c:pt idx="15">
                  <c:v>1650</c:v>
                </c:pt>
                <c:pt idx="16">
                  <c:v>1660</c:v>
                </c:pt>
                <c:pt idx="17">
                  <c:v>1670</c:v>
                </c:pt>
                <c:pt idx="18">
                  <c:v>1680</c:v>
                </c:pt>
                <c:pt idx="19">
                  <c:v>1690</c:v>
                </c:pt>
                <c:pt idx="20">
                  <c:v>1700</c:v>
                </c:pt>
                <c:pt idx="21">
                  <c:v>1710</c:v>
                </c:pt>
                <c:pt idx="22">
                  <c:v>1720</c:v>
                </c:pt>
                <c:pt idx="23">
                  <c:v>1730</c:v>
                </c:pt>
                <c:pt idx="24">
                  <c:v>1740</c:v>
                </c:pt>
                <c:pt idx="25">
                  <c:v>1750</c:v>
                </c:pt>
                <c:pt idx="26">
                  <c:v>1760</c:v>
                </c:pt>
                <c:pt idx="27">
                  <c:v>1770</c:v>
                </c:pt>
                <c:pt idx="28">
                  <c:v>1780</c:v>
                </c:pt>
                <c:pt idx="29">
                  <c:v>1790</c:v>
                </c:pt>
                <c:pt idx="30">
                  <c:v>1800</c:v>
                </c:pt>
              </c:numCache>
            </c:numRef>
          </c:cat>
          <c:val>
            <c:numRef>
              <c:f>DataF9.1!$Q$7:$Q$37</c:f>
              <c:numCache>
                <c:formatCode>General</c:formatCode>
                <c:ptCount val="31"/>
                <c:pt idx="5" formatCode="0.0">
                  <c:v>106.11345081725</c:v>
                </c:pt>
                <c:pt idx="10" formatCode="0.0">
                  <c:v>122.59913644799998</c:v>
                </c:pt>
                <c:pt idx="15" formatCode="0.0">
                  <c:v>150.07595897700003</c:v>
                </c:pt>
                <c:pt idx="20" formatCode="0.0">
                  <c:v>163.01484494136247</c:v>
                </c:pt>
                <c:pt idx="25" formatCode="0.0">
                  <c:v>179.39285851708451</c:v>
                </c:pt>
                <c:pt idx="28" formatCode="0.0">
                  <c:v>147.15198191139206</c:v>
                </c:pt>
              </c:numCache>
            </c:numRef>
          </c:val>
          <c:smooth val="0"/>
        </c:ser>
        <c:dLbls>
          <c:showLegendKey val="0"/>
          <c:showVal val="0"/>
          <c:showCatName val="0"/>
          <c:showSerName val="0"/>
          <c:showPercent val="0"/>
          <c:showBubbleSize val="0"/>
        </c:dLbls>
        <c:marker val="1"/>
        <c:smooth val="0"/>
        <c:axId val="569248696"/>
        <c:axId val="569247912"/>
      </c:lineChart>
      <c:catAx>
        <c:axId val="56924869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69247912"/>
        <c:crossesAt val="0"/>
        <c:auto val="1"/>
        <c:lblAlgn val="ctr"/>
        <c:lblOffset val="100"/>
        <c:tickLblSkip val="5"/>
        <c:tickMarkSkip val="5"/>
        <c:noMultiLvlLbl val="0"/>
      </c:catAx>
      <c:valAx>
        <c:axId val="569247912"/>
        <c:scaling>
          <c:orientation val="minMax"/>
          <c:max val="2000"/>
          <c:min val="0"/>
        </c:scaling>
        <c:delete val="0"/>
        <c:axPos val="l"/>
        <c:majorGridlines>
          <c:spPr>
            <a:ln w="12700">
              <a:solidFill>
                <a:srgbClr val="000000"/>
              </a:solidFill>
              <a:prstDash val="sysDash"/>
            </a:ln>
          </c:spPr>
        </c:majorGridlines>
        <c:title>
          <c:tx>
            <c:rich>
              <a:bodyPr/>
              <a:lstStyle/>
              <a:p>
                <a:pPr>
                  <a:defRPr/>
                </a:pPr>
                <a:r>
                  <a:rPr lang="fr-FR" sz="1200"/>
                  <a:t>Fiscal</a:t>
                </a:r>
                <a:r>
                  <a:rPr lang="fr-FR" sz="1200" baseline="0"/>
                  <a:t> revenues in equivalent tons of silver</a:t>
                </a:r>
                <a:endParaRPr lang="fr-FR" sz="1200"/>
              </a:p>
            </c:rich>
          </c:tx>
          <c:layout>
            <c:manualLayout>
              <c:xMode val="edge"/>
              <c:yMode val="edge"/>
              <c:x val="4.1783683289588801E-3"/>
              <c:y val="0.11342481888556974"/>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69248696"/>
        <c:crosses val="autoZero"/>
        <c:crossBetween val="midCat"/>
        <c:majorUnit val="200"/>
      </c:valAx>
      <c:spPr>
        <a:noFill/>
        <a:ln w="25400">
          <a:solidFill>
            <a:schemeClr val="tx1"/>
          </a:solidFill>
        </a:ln>
      </c:spPr>
    </c:plotArea>
    <c:legend>
      <c:legendPos val="l"/>
      <c:layout>
        <c:manualLayout>
          <c:xMode val="edge"/>
          <c:yMode val="edge"/>
          <c:x val="0.4067121609798775"/>
          <c:y val="0.14561706626553042"/>
          <c:w val="0.23854631794842135"/>
          <c:h val="0.28705306776979134"/>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panose="020B0604020202020204" pitchFamily="34" charset="0"/>
                <a:cs typeface="Arial" panose="020B0604020202020204" pitchFamily="34" charset="0"/>
              </a:rPr>
              <a:t>Figure 9.2. The fiscal capacity of States, 1500-1850 </a:t>
            </a:r>
            <a:r>
              <a:rPr lang="fr-FR" sz="1800" b="0" baseline="0">
                <a:latin typeface="Arial" panose="020B0604020202020204" pitchFamily="34" charset="0"/>
                <a:cs typeface="Arial" panose="020B0604020202020204" pitchFamily="34" charset="0"/>
              </a:rPr>
              <a:t>(days of wages)</a:t>
            </a:r>
          </a:p>
        </c:rich>
      </c:tx>
      <c:layout>
        <c:manualLayout>
          <c:xMode val="edge"/>
          <c:yMode val="edge"/>
          <c:x val="0.1378941382327209"/>
          <c:y val="2.2032498912041096E-3"/>
        </c:manualLayout>
      </c:layout>
      <c:overlay val="0"/>
      <c:spPr>
        <a:noFill/>
        <a:ln w="25400">
          <a:noFill/>
        </a:ln>
      </c:spPr>
    </c:title>
    <c:autoTitleDeleted val="0"/>
    <c:plotArea>
      <c:layout>
        <c:manualLayout>
          <c:layoutTarget val="inner"/>
          <c:xMode val="edge"/>
          <c:yMode val="edge"/>
          <c:x val="8.2079445261602213E-2"/>
          <c:y val="5.8928681720373619E-2"/>
          <c:w val="0.88450318341007605"/>
          <c:h val="0.7081595497944414"/>
        </c:manualLayout>
      </c:layout>
      <c:lineChart>
        <c:grouping val="standard"/>
        <c:varyColors val="0"/>
        <c:ser>
          <c:idx val="0"/>
          <c:order val="0"/>
          <c:tx>
            <c:v>England</c:v>
          </c:tx>
          <c:spPr>
            <a:ln w="41275">
              <a:solidFill>
                <a:schemeClr val="accent3"/>
              </a:solidFill>
            </a:ln>
          </c:spPr>
          <c:marker>
            <c:symbol val="circle"/>
            <c:size val="11"/>
            <c:spPr>
              <a:solidFill>
                <a:schemeClr val="accent3"/>
              </a:solidFill>
              <a:ln>
                <a:solidFill>
                  <a:schemeClr val="accent3"/>
                </a:solidFill>
              </a:ln>
            </c:spPr>
          </c:marker>
          <c:cat>
            <c:numRef>
              <c:f>DataF9.1!$A$7:$A$42</c:f>
              <c:numCache>
                <c:formatCode>General</c:formatCode>
                <c:ptCount val="36"/>
                <c:pt idx="0">
                  <c:v>1500</c:v>
                </c:pt>
                <c:pt idx="1">
                  <c:v>1510</c:v>
                </c:pt>
                <c:pt idx="2">
                  <c:v>1520</c:v>
                </c:pt>
                <c:pt idx="3">
                  <c:v>1530</c:v>
                </c:pt>
                <c:pt idx="4">
                  <c:v>1540</c:v>
                </c:pt>
                <c:pt idx="5">
                  <c:v>1550</c:v>
                </c:pt>
                <c:pt idx="6">
                  <c:v>1560</c:v>
                </c:pt>
                <c:pt idx="7">
                  <c:v>1570</c:v>
                </c:pt>
                <c:pt idx="8">
                  <c:v>1580</c:v>
                </c:pt>
                <c:pt idx="9">
                  <c:v>1590</c:v>
                </c:pt>
                <c:pt idx="10">
                  <c:v>1600</c:v>
                </c:pt>
                <c:pt idx="11">
                  <c:v>1610</c:v>
                </c:pt>
                <c:pt idx="12">
                  <c:v>1620</c:v>
                </c:pt>
                <c:pt idx="13">
                  <c:v>1630</c:v>
                </c:pt>
                <c:pt idx="14">
                  <c:v>1640</c:v>
                </c:pt>
                <c:pt idx="15">
                  <c:v>1650</c:v>
                </c:pt>
                <c:pt idx="16">
                  <c:v>1660</c:v>
                </c:pt>
                <c:pt idx="17">
                  <c:v>1670</c:v>
                </c:pt>
                <c:pt idx="18">
                  <c:v>1680</c:v>
                </c:pt>
                <c:pt idx="19">
                  <c:v>1690</c:v>
                </c:pt>
                <c:pt idx="20">
                  <c:v>1700</c:v>
                </c:pt>
                <c:pt idx="21">
                  <c:v>1710</c:v>
                </c:pt>
                <c:pt idx="22">
                  <c:v>1720</c:v>
                </c:pt>
                <c:pt idx="23">
                  <c:v>1730</c:v>
                </c:pt>
                <c:pt idx="24">
                  <c:v>1740</c:v>
                </c:pt>
                <c:pt idx="25">
                  <c:v>1750</c:v>
                </c:pt>
                <c:pt idx="26">
                  <c:v>1760</c:v>
                </c:pt>
                <c:pt idx="27">
                  <c:v>1770</c:v>
                </c:pt>
                <c:pt idx="28">
                  <c:v>1780</c:v>
                </c:pt>
                <c:pt idx="29">
                  <c:v>1790</c:v>
                </c:pt>
                <c:pt idx="30">
                  <c:v>1800</c:v>
                </c:pt>
                <c:pt idx="31">
                  <c:v>1810</c:v>
                </c:pt>
                <c:pt idx="32">
                  <c:v>1820</c:v>
                </c:pt>
                <c:pt idx="33">
                  <c:v>1830</c:v>
                </c:pt>
                <c:pt idx="34">
                  <c:v>1840</c:v>
                </c:pt>
                <c:pt idx="35">
                  <c:v>1850</c:v>
                </c:pt>
              </c:numCache>
            </c:numRef>
          </c:cat>
          <c:val>
            <c:numRef>
              <c:f>DataF9.1!$B$7:$B$42</c:f>
              <c:numCache>
                <c:formatCode>0.0</c:formatCode>
                <c:ptCount val="36"/>
                <c:pt idx="0">
                  <c:v>1.5293836978131219</c:v>
                </c:pt>
                <c:pt idx="5">
                  <c:v>2.6848193222358803</c:v>
                </c:pt>
                <c:pt idx="10">
                  <c:v>2.6158442376404771</c:v>
                </c:pt>
                <c:pt idx="15">
                  <c:v>4.1701036013813528</c:v>
                </c:pt>
                <c:pt idx="20">
                  <c:v>8.9254707908664717</c:v>
                </c:pt>
                <c:pt idx="25">
                  <c:v>9.7199879708747989</c:v>
                </c:pt>
                <c:pt idx="28">
                  <c:v>15.477022821327383</c:v>
                </c:pt>
                <c:pt idx="32">
                  <c:v>19.991154477547866</c:v>
                </c:pt>
                <c:pt idx="35">
                  <c:v>19.289710460791799</c:v>
                </c:pt>
              </c:numCache>
            </c:numRef>
          </c:val>
          <c:smooth val="0"/>
        </c:ser>
        <c:ser>
          <c:idx val="1"/>
          <c:order val="1"/>
          <c:tx>
            <c:v>France</c:v>
          </c:tx>
          <c:spPr>
            <a:ln w="41275">
              <a:solidFill>
                <a:schemeClr val="accent5"/>
              </a:solidFill>
            </a:ln>
          </c:spPr>
          <c:marker>
            <c:symbol val="triangle"/>
            <c:size val="11"/>
            <c:spPr>
              <a:solidFill>
                <a:schemeClr val="accent5"/>
              </a:solidFill>
              <a:ln>
                <a:solidFill>
                  <a:schemeClr val="accent5"/>
                </a:solidFill>
              </a:ln>
            </c:spPr>
          </c:marker>
          <c:cat>
            <c:numRef>
              <c:f>DataF9.1!$A$7:$A$42</c:f>
              <c:numCache>
                <c:formatCode>General</c:formatCode>
                <c:ptCount val="36"/>
                <c:pt idx="0">
                  <c:v>1500</c:v>
                </c:pt>
                <c:pt idx="1">
                  <c:v>1510</c:v>
                </c:pt>
                <c:pt idx="2">
                  <c:v>1520</c:v>
                </c:pt>
                <c:pt idx="3">
                  <c:v>1530</c:v>
                </c:pt>
                <c:pt idx="4">
                  <c:v>1540</c:v>
                </c:pt>
                <c:pt idx="5">
                  <c:v>1550</c:v>
                </c:pt>
                <c:pt idx="6">
                  <c:v>1560</c:v>
                </c:pt>
                <c:pt idx="7">
                  <c:v>1570</c:v>
                </c:pt>
                <c:pt idx="8">
                  <c:v>1580</c:v>
                </c:pt>
                <c:pt idx="9">
                  <c:v>1590</c:v>
                </c:pt>
                <c:pt idx="10">
                  <c:v>1600</c:v>
                </c:pt>
                <c:pt idx="11">
                  <c:v>1610</c:v>
                </c:pt>
                <c:pt idx="12">
                  <c:v>1620</c:v>
                </c:pt>
                <c:pt idx="13">
                  <c:v>1630</c:v>
                </c:pt>
                <c:pt idx="14">
                  <c:v>1640</c:v>
                </c:pt>
                <c:pt idx="15">
                  <c:v>1650</c:v>
                </c:pt>
                <c:pt idx="16">
                  <c:v>1660</c:v>
                </c:pt>
                <c:pt idx="17">
                  <c:v>1670</c:v>
                </c:pt>
                <c:pt idx="18">
                  <c:v>1680</c:v>
                </c:pt>
                <c:pt idx="19">
                  <c:v>1690</c:v>
                </c:pt>
                <c:pt idx="20">
                  <c:v>1700</c:v>
                </c:pt>
                <c:pt idx="21">
                  <c:v>1710</c:v>
                </c:pt>
                <c:pt idx="22">
                  <c:v>1720</c:v>
                </c:pt>
                <c:pt idx="23">
                  <c:v>1730</c:v>
                </c:pt>
                <c:pt idx="24">
                  <c:v>1740</c:v>
                </c:pt>
                <c:pt idx="25">
                  <c:v>1750</c:v>
                </c:pt>
                <c:pt idx="26">
                  <c:v>1760</c:v>
                </c:pt>
                <c:pt idx="27">
                  <c:v>1770</c:v>
                </c:pt>
                <c:pt idx="28">
                  <c:v>1780</c:v>
                </c:pt>
                <c:pt idx="29">
                  <c:v>1790</c:v>
                </c:pt>
                <c:pt idx="30">
                  <c:v>1800</c:v>
                </c:pt>
                <c:pt idx="31">
                  <c:v>1810</c:v>
                </c:pt>
                <c:pt idx="32">
                  <c:v>1820</c:v>
                </c:pt>
                <c:pt idx="33">
                  <c:v>1830</c:v>
                </c:pt>
                <c:pt idx="34">
                  <c:v>1840</c:v>
                </c:pt>
                <c:pt idx="35">
                  <c:v>1850</c:v>
                </c:pt>
              </c:numCache>
            </c:numRef>
          </c:cat>
          <c:val>
            <c:numRef>
              <c:f>DataF9.1!$C$7:$C$42</c:f>
              <c:numCache>
                <c:formatCode>0.0</c:formatCode>
                <c:ptCount val="36"/>
                <c:pt idx="0">
                  <c:v>2.6370004120313144</c:v>
                </c:pt>
                <c:pt idx="5">
                  <c:v>3.1724403609644143</c:v>
                </c:pt>
                <c:pt idx="10">
                  <c:v>3.0101645946608331</c:v>
                </c:pt>
                <c:pt idx="15">
                  <c:v>6</c:v>
                </c:pt>
                <c:pt idx="20">
                  <c:v>7.7</c:v>
                </c:pt>
                <c:pt idx="25">
                  <c:v>10.019461827748975</c:v>
                </c:pt>
                <c:pt idx="28">
                  <c:v>12.874445597126819</c:v>
                </c:pt>
                <c:pt idx="32">
                  <c:v>18.024223835977544</c:v>
                </c:pt>
                <c:pt idx="35">
                  <c:v>20.026915373308384</c:v>
                </c:pt>
              </c:numCache>
            </c:numRef>
          </c:val>
          <c:smooth val="0"/>
        </c:ser>
        <c:ser>
          <c:idx val="2"/>
          <c:order val="2"/>
          <c:tx>
            <c:v>Prussia</c:v>
          </c:tx>
          <c:spPr>
            <a:ln w="41275">
              <a:solidFill>
                <a:schemeClr val="accent6"/>
              </a:solidFill>
            </a:ln>
          </c:spPr>
          <c:marker>
            <c:symbol val="triangle"/>
            <c:size val="11"/>
            <c:spPr>
              <a:solidFill>
                <a:schemeClr val="accent6"/>
              </a:solidFill>
              <a:ln>
                <a:solidFill>
                  <a:schemeClr val="accent6"/>
                </a:solidFill>
              </a:ln>
            </c:spPr>
          </c:marker>
          <c:cat>
            <c:numRef>
              <c:f>DataF9.1!$A$7:$A$42</c:f>
              <c:numCache>
                <c:formatCode>General</c:formatCode>
                <c:ptCount val="36"/>
                <c:pt idx="0">
                  <c:v>1500</c:v>
                </c:pt>
                <c:pt idx="1">
                  <c:v>1510</c:v>
                </c:pt>
                <c:pt idx="2">
                  <c:v>1520</c:v>
                </c:pt>
                <c:pt idx="3">
                  <c:v>1530</c:v>
                </c:pt>
                <c:pt idx="4">
                  <c:v>1540</c:v>
                </c:pt>
                <c:pt idx="5">
                  <c:v>1550</c:v>
                </c:pt>
                <c:pt idx="6">
                  <c:v>1560</c:v>
                </c:pt>
                <c:pt idx="7">
                  <c:v>1570</c:v>
                </c:pt>
                <c:pt idx="8">
                  <c:v>1580</c:v>
                </c:pt>
                <c:pt idx="9">
                  <c:v>1590</c:v>
                </c:pt>
                <c:pt idx="10">
                  <c:v>1600</c:v>
                </c:pt>
                <c:pt idx="11">
                  <c:v>1610</c:v>
                </c:pt>
                <c:pt idx="12">
                  <c:v>1620</c:v>
                </c:pt>
                <c:pt idx="13">
                  <c:v>1630</c:v>
                </c:pt>
                <c:pt idx="14">
                  <c:v>1640</c:v>
                </c:pt>
                <c:pt idx="15">
                  <c:v>1650</c:v>
                </c:pt>
                <c:pt idx="16">
                  <c:v>1660</c:v>
                </c:pt>
                <c:pt idx="17">
                  <c:v>1670</c:v>
                </c:pt>
                <c:pt idx="18">
                  <c:v>1680</c:v>
                </c:pt>
                <c:pt idx="19">
                  <c:v>1690</c:v>
                </c:pt>
                <c:pt idx="20">
                  <c:v>1700</c:v>
                </c:pt>
                <c:pt idx="21">
                  <c:v>1710</c:v>
                </c:pt>
                <c:pt idx="22">
                  <c:v>1720</c:v>
                </c:pt>
                <c:pt idx="23">
                  <c:v>1730</c:v>
                </c:pt>
                <c:pt idx="24">
                  <c:v>1740</c:v>
                </c:pt>
                <c:pt idx="25">
                  <c:v>1750</c:v>
                </c:pt>
                <c:pt idx="26">
                  <c:v>1760</c:v>
                </c:pt>
                <c:pt idx="27">
                  <c:v>1770</c:v>
                </c:pt>
                <c:pt idx="28">
                  <c:v>1780</c:v>
                </c:pt>
                <c:pt idx="29">
                  <c:v>1790</c:v>
                </c:pt>
                <c:pt idx="30">
                  <c:v>1800</c:v>
                </c:pt>
                <c:pt idx="31">
                  <c:v>1810</c:v>
                </c:pt>
                <c:pt idx="32">
                  <c:v>1820</c:v>
                </c:pt>
                <c:pt idx="33">
                  <c:v>1830</c:v>
                </c:pt>
                <c:pt idx="34">
                  <c:v>1840</c:v>
                </c:pt>
                <c:pt idx="35">
                  <c:v>1850</c:v>
                </c:pt>
              </c:numCache>
            </c:numRef>
          </c:cat>
          <c:val>
            <c:numRef>
              <c:f>DataF9.1!$D$7:$D$42</c:f>
              <c:numCache>
                <c:formatCode>0.0</c:formatCode>
                <c:ptCount val="36"/>
                <c:pt idx="10">
                  <c:v>0.96271733885666799</c:v>
                </c:pt>
                <c:pt idx="15">
                  <c:v>2.036631881189563</c:v>
                </c:pt>
                <c:pt idx="20">
                  <c:v>6.6374930296021235</c:v>
                </c:pt>
                <c:pt idx="25">
                  <c:v>14.311345100790509</c:v>
                </c:pt>
                <c:pt idx="28">
                  <c:v>12.305773523074926</c:v>
                </c:pt>
                <c:pt idx="32">
                  <c:v>16.407698030766571</c:v>
                </c:pt>
                <c:pt idx="35">
                  <c:v>18.595391101535448</c:v>
                </c:pt>
              </c:numCache>
            </c:numRef>
          </c:val>
          <c:smooth val="0"/>
        </c:ser>
        <c:ser>
          <c:idx val="3"/>
          <c:order val="3"/>
          <c:tx>
            <c:v>Ottoman Empire</c:v>
          </c:tx>
          <c:spPr>
            <a:ln w="41275">
              <a:solidFill>
                <a:srgbClr val="C00000"/>
              </a:solidFill>
            </a:ln>
          </c:spPr>
          <c:marker>
            <c:symbol val="circle"/>
            <c:size val="10"/>
            <c:spPr>
              <a:solidFill>
                <a:srgbClr val="C00000"/>
              </a:solidFill>
              <a:ln>
                <a:solidFill>
                  <a:srgbClr val="C00000"/>
                </a:solidFill>
              </a:ln>
            </c:spPr>
          </c:marker>
          <c:cat>
            <c:numRef>
              <c:f>DataF9.1!$A$7:$A$42</c:f>
              <c:numCache>
                <c:formatCode>General</c:formatCode>
                <c:ptCount val="36"/>
                <c:pt idx="0">
                  <c:v>1500</c:v>
                </c:pt>
                <c:pt idx="1">
                  <c:v>1510</c:v>
                </c:pt>
                <c:pt idx="2">
                  <c:v>1520</c:v>
                </c:pt>
                <c:pt idx="3">
                  <c:v>1530</c:v>
                </c:pt>
                <c:pt idx="4">
                  <c:v>1540</c:v>
                </c:pt>
                <c:pt idx="5">
                  <c:v>1550</c:v>
                </c:pt>
                <c:pt idx="6">
                  <c:v>1560</c:v>
                </c:pt>
                <c:pt idx="7">
                  <c:v>1570</c:v>
                </c:pt>
                <c:pt idx="8">
                  <c:v>1580</c:v>
                </c:pt>
                <c:pt idx="9">
                  <c:v>1590</c:v>
                </c:pt>
                <c:pt idx="10">
                  <c:v>1600</c:v>
                </c:pt>
                <c:pt idx="11">
                  <c:v>1610</c:v>
                </c:pt>
                <c:pt idx="12">
                  <c:v>1620</c:v>
                </c:pt>
                <c:pt idx="13">
                  <c:v>1630</c:v>
                </c:pt>
                <c:pt idx="14">
                  <c:v>1640</c:v>
                </c:pt>
                <c:pt idx="15">
                  <c:v>1650</c:v>
                </c:pt>
                <c:pt idx="16">
                  <c:v>1660</c:v>
                </c:pt>
                <c:pt idx="17">
                  <c:v>1670</c:v>
                </c:pt>
                <c:pt idx="18">
                  <c:v>1680</c:v>
                </c:pt>
                <c:pt idx="19">
                  <c:v>1690</c:v>
                </c:pt>
                <c:pt idx="20">
                  <c:v>1700</c:v>
                </c:pt>
                <c:pt idx="21">
                  <c:v>1710</c:v>
                </c:pt>
                <c:pt idx="22">
                  <c:v>1720</c:v>
                </c:pt>
                <c:pt idx="23">
                  <c:v>1730</c:v>
                </c:pt>
                <c:pt idx="24">
                  <c:v>1740</c:v>
                </c:pt>
                <c:pt idx="25">
                  <c:v>1750</c:v>
                </c:pt>
                <c:pt idx="26">
                  <c:v>1760</c:v>
                </c:pt>
                <c:pt idx="27">
                  <c:v>1770</c:v>
                </c:pt>
                <c:pt idx="28">
                  <c:v>1780</c:v>
                </c:pt>
                <c:pt idx="29">
                  <c:v>1790</c:v>
                </c:pt>
                <c:pt idx="30">
                  <c:v>1800</c:v>
                </c:pt>
                <c:pt idx="31">
                  <c:v>1810</c:v>
                </c:pt>
                <c:pt idx="32">
                  <c:v>1820</c:v>
                </c:pt>
                <c:pt idx="33">
                  <c:v>1830</c:v>
                </c:pt>
                <c:pt idx="34">
                  <c:v>1840</c:v>
                </c:pt>
                <c:pt idx="35">
                  <c:v>1850</c:v>
                </c:pt>
              </c:numCache>
            </c:numRef>
          </c:cat>
          <c:val>
            <c:numRef>
              <c:f>DataF9.1!$E$7:$E$42</c:f>
              <c:numCache>
                <c:formatCode>0.0</c:formatCode>
                <c:ptCount val="36"/>
                <c:pt idx="5">
                  <c:v>1.6899874615520845</c:v>
                </c:pt>
                <c:pt idx="10">
                  <c:v>1.4406835198711967</c:v>
                </c:pt>
                <c:pt idx="15">
                  <c:v>1.7147640810453046</c:v>
                </c:pt>
                <c:pt idx="20">
                  <c:v>2.5632692060621256</c:v>
                </c:pt>
                <c:pt idx="25">
                  <c:v>2.485406910599854</c:v>
                </c:pt>
                <c:pt idx="28">
                  <c:v>1.5132280696504448</c:v>
                </c:pt>
                <c:pt idx="32">
                  <c:v>3</c:v>
                </c:pt>
                <c:pt idx="35">
                  <c:v>5</c:v>
                </c:pt>
              </c:numCache>
            </c:numRef>
          </c:val>
          <c:smooth val="0"/>
        </c:ser>
        <c:ser>
          <c:idx val="4"/>
          <c:order val="4"/>
          <c:tx>
            <c:v>Chinese Empire</c:v>
          </c:tx>
          <c:spPr>
            <a:ln w="41275">
              <a:solidFill>
                <a:schemeClr val="accent4"/>
              </a:solidFill>
            </a:ln>
          </c:spPr>
          <c:marker>
            <c:symbol val="circle"/>
            <c:size val="10"/>
            <c:spPr>
              <a:solidFill>
                <a:schemeClr val="accent4"/>
              </a:solidFill>
              <a:ln>
                <a:solidFill>
                  <a:schemeClr val="accent4"/>
                </a:solidFill>
              </a:ln>
            </c:spPr>
          </c:marker>
          <c:val>
            <c:numRef>
              <c:f>DataF9.1!$F$7:$F$42</c:f>
              <c:numCache>
                <c:formatCode>0.0</c:formatCode>
                <c:ptCount val="36"/>
                <c:pt idx="5">
                  <c:v>2.5</c:v>
                </c:pt>
                <c:pt idx="15">
                  <c:v>3.75</c:v>
                </c:pt>
                <c:pt idx="25">
                  <c:v>5</c:v>
                </c:pt>
                <c:pt idx="35">
                  <c:v>3.75</c:v>
                </c:pt>
              </c:numCache>
            </c:numRef>
          </c:val>
          <c:smooth val="0"/>
        </c:ser>
        <c:dLbls>
          <c:showLegendKey val="0"/>
          <c:showVal val="0"/>
          <c:showCatName val="0"/>
          <c:showSerName val="0"/>
          <c:showPercent val="0"/>
          <c:showBubbleSize val="0"/>
        </c:dLbls>
        <c:marker val="1"/>
        <c:smooth val="0"/>
        <c:axId val="626711160"/>
        <c:axId val="626710376"/>
      </c:lineChart>
      <c:catAx>
        <c:axId val="62671116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26710376"/>
        <c:crossesAt val="0"/>
        <c:auto val="1"/>
        <c:lblAlgn val="ctr"/>
        <c:lblOffset val="100"/>
        <c:tickLblSkip val="5"/>
        <c:tickMarkSkip val="5"/>
        <c:noMultiLvlLbl val="0"/>
      </c:catAx>
      <c:valAx>
        <c:axId val="626710376"/>
        <c:scaling>
          <c:orientation val="minMax"/>
          <c:max val="22"/>
          <c:min val="0"/>
        </c:scaling>
        <c:delete val="0"/>
        <c:axPos val="l"/>
        <c:majorGridlines>
          <c:spPr>
            <a:ln w="12700">
              <a:solidFill>
                <a:srgbClr val="000000"/>
              </a:solidFill>
              <a:prstDash val="sysDash"/>
            </a:ln>
          </c:spPr>
        </c:majorGridlines>
        <c:title>
          <c:tx>
            <c:rich>
              <a:bodyPr/>
              <a:lstStyle/>
              <a:p>
                <a:pPr>
                  <a:defRPr/>
                </a:pPr>
                <a:r>
                  <a:rPr lang="fr-FR" sz="1200"/>
                  <a:t>Fiscal</a:t>
                </a:r>
                <a:r>
                  <a:rPr lang="fr-FR" sz="1200" baseline="0"/>
                  <a:t> revenues per inhabitant in equivalent days of wages</a:t>
                </a:r>
                <a:endParaRPr lang="fr-FR" sz="1200"/>
              </a:p>
            </c:rich>
          </c:tx>
          <c:layout>
            <c:manualLayout>
              <c:xMode val="edge"/>
              <c:yMode val="edge"/>
              <c:x val="5.5673665791776024E-3"/>
              <c:y val="5.7088558079967287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26711160"/>
        <c:crosses val="autoZero"/>
        <c:crossBetween val="midCat"/>
        <c:majorUnit val="2"/>
      </c:valAx>
      <c:spPr>
        <a:noFill/>
        <a:ln w="25400">
          <a:solidFill>
            <a:schemeClr val="tx1"/>
          </a:solidFill>
        </a:ln>
      </c:spPr>
    </c:plotArea>
    <c:legend>
      <c:legendPos val="l"/>
      <c:layout>
        <c:manualLayout>
          <c:xMode val="edge"/>
          <c:yMode val="edge"/>
          <c:x val="0.19386772384536483"/>
          <c:y val="0.1591341275641617"/>
          <c:w val="0.20284243839879137"/>
          <c:h val="0.30507581616796631"/>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700">
                <a:latin typeface="Arial"/>
              </a:defRPr>
            </a:pPr>
            <a:r>
              <a:rPr lang="fr-FR" sz="1700" baseline="0"/>
              <a:t>Figure 9.3. The evolution of ternary societies: Europe-Japan 1530-1870</a:t>
            </a:r>
            <a:endParaRPr lang="fr-FR" sz="1700"/>
          </a:p>
        </c:rich>
      </c:tx>
      <c:layout>
        <c:manualLayout>
          <c:xMode val="edge"/>
          <c:yMode val="edge"/>
          <c:x val="0.12399403962294137"/>
          <c:y val="9.0646883281788326E-3"/>
        </c:manualLayout>
      </c:layout>
      <c:overlay val="0"/>
    </c:title>
    <c:autoTitleDeleted val="0"/>
    <c:plotArea>
      <c:layout>
        <c:manualLayout>
          <c:layoutTarget val="inner"/>
          <c:xMode val="edge"/>
          <c:yMode val="edge"/>
          <c:x val="8.7372862934424561E-2"/>
          <c:y val="6.453415931051526E-2"/>
          <c:w val="0.90290070524026633"/>
          <c:h val="0.73371157589249703"/>
        </c:manualLayout>
      </c:layout>
      <c:barChart>
        <c:barDir val="col"/>
        <c:grouping val="clustered"/>
        <c:varyColors val="0"/>
        <c:ser>
          <c:idx val="0"/>
          <c:order val="0"/>
          <c:spPr>
            <a:solidFill>
              <a:schemeClr val="bg1">
                <a:lumMod val="75000"/>
              </a:schemeClr>
            </a:solidFill>
            <a:ln>
              <a:solidFill>
                <a:sysClr val="windowText" lastClr="000000"/>
              </a:solidFill>
            </a:ln>
          </c:spPr>
          <c:invertIfNegative val="0"/>
          <c:dPt>
            <c:idx val="0"/>
            <c:invertIfNegative val="0"/>
            <c:bubble3D val="0"/>
            <c:spPr>
              <a:solidFill>
                <a:schemeClr val="accent2"/>
              </a:solidFill>
              <a:ln>
                <a:solidFill>
                  <a:sysClr val="windowText" lastClr="000000"/>
                </a:solidFill>
              </a:ln>
            </c:spPr>
          </c:dPt>
          <c:dPt>
            <c:idx val="1"/>
            <c:invertIfNegative val="0"/>
            <c:bubble3D val="0"/>
            <c:spPr>
              <a:solidFill>
                <a:schemeClr val="accent2"/>
              </a:solidFill>
              <a:ln>
                <a:solidFill>
                  <a:sysClr val="windowText" lastClr="000000"/>
                </a:solidFill>
              </a:ln>
            </c:spPr>
          </c:dPt>
          <c:dPt>
            <c:idx val="2"/>
            <c:invertIfNegative val="0"/>
            <c:bubble3D val="0"/>
            <c:spPr>
              <a:solidFill>
                <a:schemeClr val="accent1"/>
              </a:solidFill>
              <a:ln>
                <a:solidFill>
                  <a:sysClr val="windowText" lastClr="000000"/>
                </a:solidFill>
              </a:ln>
            </c:spPr>
          </c:dPt>
          <c:dPt>
            <c:idx val="3"/>
            <c:invertIfNegative val="0"/>
            <c:bubble3D val="0"/>
            <c:spPr>
              <a:solidFill>
                <a:schemeClr val="accent1"/>
              </a:solidFill>
              <a:ln>
                <a:solidFill>
                  <a:sysClr val="windowText" lastClr="000000"/>
                </a:solidFill>
              </a:ln>
            </c:spPr>
          </c:dPt>
          <c:dPt>
            <c:idx val="4"/>
            <c:invertIfNegative val="0"/>
            <c:bubble3D val="0"/>
            <c:spPr>
              <a:solidFill>
                <a:schemeClr val="accent3"/>
              </a:solidFill>
              <a:ln>
                <a:solidFill>
                  <a:sysClr val="windowText" lastClr="000000"/>
                </a:solidFill>
              </a:ln>
            </c:spPr>
          </c:dPt>
          <c:dPt>
            <c:idx val="5"/>
            <c:invertIfNegative val="0"/>
            <c:bubble3D val="0"/>
            <c:spPr>
              <a:solidFill>
                <a:schemeClr val="accent3"/>
              </a:solidFill>
              <a:ln>
                <a:solidFill>
                  <a:sysClr val="windowText" lastClr="000000"/>
                </a:solidFill>
              </a:ln>
            </c:spPr>
          </c:dPt>
          <c:cat>
            <c:strRef>
              <c:f>DataF9.3!$A$4:$A$9</c:f>
              <c:strCache>
                <c:ptCount val="6"/>
                <c:pt idx="0">
                  <c:v>Britain 1530</c:v>
                </c:pt>
                <c:pt idx="1">
                  <c:v>Britain 1790</c:v>
                </c:pt>
                <c:pt idx="2">
                  <c:v>France 1560</c:v>
                </c:pt>
                <c:pt idx="3">
                  <c:v>France 1780</c:v>
                </c:pt>
                <c:pt idx="4">
                  <c:v>Japan 1720</c:v>
                </c:pt>
                <c:pt idx="5">
                  <c:v>Japan 1870</c:v>
                </c:pt>
              </c:strCache>
            </c:strRef>
          </c:cat>
          <c:val>
            <c:numRef>
              <c:f>DataF9.3!$B$4:$B$9</c:f>
              <c:numCache>
                <c:formatCode>0.0%</c:formatCode>
                <c:ptCount val="6"/>
                <c:pt idx="0">
                  <c:v>2.9000000000000001E-2</c:v>
                </c:pt>
                <c:pt idx="1">
                  <c:v>8.9999999999999993E-3</c:v>
                </c:pt>
                <c:pt idx="2">
                  <c:v>3.3000000000000002E-2</c:v>
                </c:pt>
                <c:pt idx="3">
                  <c:v>1.7000000000000001E-2</c:v>
                </c:pt>
                <c:pt idx="4">
                  <c:v>1.4999999999999999E-2</c:v>
                </c:pt>
                <c:pt idx="5">
                  <c:v>1.1363636363636364E-2</c:v>
                </c:pt>
              </c:numCache>
            </c:numRef>
          </c:val>
          <c:extLst/>
        </c:ser>
        <c:ser>
          <c:idx val="1"/>
          <c:order val="1"/>
          <c:spPr>
            <a:solidFill>
              <a:schemeClr val="accent2"/>
            </a:solidFill>
            <a:ln>
              <a:solidFill>
                <a:schemeClr val="tx1"/>
              </a:solidFill>
            </a:ln>
          </c:spPr>
          <c:invertIfNegative val="0"/>
          <c:dPt>
            <c:idx val="0"/>
            <c:invertIfNegative val="0"/>
            <c:bubble3D val="0"/>
          </c:dPt>
          <c:dPt>
            <c:idx val="1"/>
            <c:invertIfNegative val="0"/>
            <c:bubble3D val="0"/>
          </c:dPt>
          <c:dPt>
            <c:idx val="2"/>
            <c:invertIfNegative val="0"/>
            <c:bubble3D val="0"/>
            <c:spPr>
              <a:solidFill>
                <a:schemeClr val="accent1"/>
              </a:solidFill>
              <a:ln>
                <a:solidFill>
                  <a:schemeClr val="tx1"/>
                </a:solidFill>
              </a:ln>
            </c:spPr>
          </c:dPt>
          <c:dPt>
            <c:idx val="3"/>
            <c:invertIfNegative val="0"/>
            <c:bubble3D val="0"/>
            <c:spPr>
              <a:solidFill>
                <a:schemeClr val="accent1"/>
              </a:solidFill>
              <a:ln>
                <a:solidFill>
                  <a:schemeClr val="tx1"/>
                </a:solidFill>
              </a:ln>
            </c:spPr>
          </c:dPt>
          <c:dPt>
            <c:idx val="4"/>
            <c:invertIfNegative val="0"/>
            <c:bubble3D val="0"/>
            <c:spPr>
              <a:solidFill>
                <a:schemeClr val="accent3"/>
              </a:solidFill>
              <a:ln>
                <a:solidFill>
                  <a:schemeClr val="tx1"/>
                </a:solidFill>
              </a:ln>
            </c:spPr>
          </c:dPt>
          <c:dPt>
            <c:idx val="5"/>
            <c:invertIfNegative val="0"/>
            <c:bubble3D val="0"/>
            <c:spPr>
              <a:solidFill>
                <a:schemeClr val="accent3"/>
              </a:solidFill>
              <a:ln>
                <a:solidFill>
                  <a:schemeClr val="tx1"/>
                </a:solidFill>
              </a:ln>
            </c:spPr>
          </c:dPt>
          <c:cat>
            <c:strRef>
              <c:f>DataF9.3!$A$4:$A$9</c:f>
              <c:strCache>
                <c:ptCount val="6"/>
                <c:pt idx="0">
                  <c:v>Britain 1530</c:v>
                </c:pt>
                <c:pt idx="1">
                  <c:v>Britain 1790</c:v>
                </c:pt>
                <c:pt idx="2">
                  <c:v>France 1560</c:v>
                </c:pt>
                <c:pt idx="3">
                  <c:v>France 1780</c:v>
                </c:pt>
                <c:pt idx="4">
                  <c:v>Japan 1720</c:v>
                </c:pt>
                <c:pt idx="5">
                  <c:v>Japan 1870</c:v>
                </c:pt>
              </c:strCache>
            </c:strRef>
          </c:cat>
          <c:val>
            <c:numRef>
              <c:f>DataF9.3!$C$4:$C$9</c:f>
              <c:numCache>
                <c:formatCode>0.0%</c:formatCode>
                <c:ptCount val="6"/>
                <c:pt idx="0">
                  <c:v>1.4999999999999999E-2</c:v>
                </c:pt>
                <c:pt idx="1">
                  <c:v>1.2E-2</c:v>
                </c:pt>
                <c:pt idx="2">
                  <c:v>1.9E-2</c:v>
                </c:pt>
                <c:pt idx="3">
                  <c:v>7.0000000000000001E-3</c:v>
                </c:pt>
                <c:pt idx="4">
                  <c:v>5.7700000000000008E-2</c:v>
                </c:pt>
                <c:pt idx="5">
                  <c:v>3.318181818181818E-2</c:v>
                </c:pt>
              </c:numCache>
            </c:numRef>
          </c:val>
        </c:ser>
        <c:dLbls>
          <c:showLegendKey val="0"/>
          <c:showVal val="0"/>
          <c:showCatName val="0"/>
          <c:showSerName val="0"/>
          <c:showPercent val="0"/>
          <c:showBubbleSize val="0"/>
        </c:dLbls>
        <c:gapWidth val="10"/>
        <c:axId val="626709592"/>
        <c:axId val="580211920"/>
        <c:extLst>
          <c:ext xmlns:c15="http://schemas.microsoft.com/office/drawing/2012/chart" uri="{02D57815-91ED-43cb-92C2-25804820EDAC}">
            <c15:filteredBarSeries>
              <c15:ser>
                <c:idx val="2"/>
                <c:order val="2"/>
                <c:spPr>
                  <a:solidFill>
                    <a:schemeClr val="accent3"/>
                  </a:solidFill>
                  <a:ln>
                    <a:solidFill>
                      <a:schemeClr val="tx1"/>
                    </a:solidFill>
                  </a:ln>
                </c:spPr>
                <c:invertIfNegative val="0"/>
                <c:dPt>
                  <c:idx val="0"/>
                  <c:invertIfNegative val="0"/>
                  <c:bubble3D val="0"/>
                  <c:spPr>
                    <a:solidFill>
                      <a:schemeClr val="accent1"/>
                    </a:solidFill>
                    <a:ln>
                      <a:solidFill>
                        <a:schemeClr val="tx1"/>
                      </a:solidFill>
                    </a:ln>
                  </c:spPr>
                </c:dPt>
                <c:dPt>
                  <c:idx val="1"/>
                  <c:invertIfNegative val="0"/>
                  <c:bubble3D val="0"/>
                  <c:spPr>
                    <a:solidFill>
                      <a:schemeClr val="accent1"/>
                    </a:solidFill>
                    <a:ln>
                      <a:solidFill>
                        <a:schemeClr val="tx1"/>
                      </a:solidFill>
                    </a:ln>
                  </c:spPr>
                </c:dPt>
                <c:dPt>
                  <c:idx val="2"/>
                  <c:invertIfNegative val="0"/>
                  <c:bubble3D val="0"/>
                  <c:spPr>
                    <a:solidFill>
                      <a:schemeClr val="accent6"/>
                    </a:solidFill>
                    <a:ln>
                      <a:solidFill>
                        <a:schemeClr val="tx1"/>
                      </a:solidFill>
                    </a:ln>
                  </c:spPr>
                </c:dPt>
                <c:cat>
                  <c:strRef>
                    <c:extLst>
                      <c:ext uri="{02D57815-91ED-43cb-92C2-25804820EDAC}">
                        <c15:formulaRef>
                          <c15:sqref>DataF9.3!$A$4:$A$9</c15:sqref>
                        </c15:formulaRef>
                      </c:ext>
                    </c:extLst>
                    <c:strCache>
                      <c:ptCount val="6"/>
                      <c:pt idx="0">
                        <c:v>Britain 1530</c:v>
                      </c:pt>
                      <c:pt idx="1">
                        <c:v>Britain 1790</c:v>
                      </c:pt>
                      <c:pt idx="2">
                        <c:v>France 1560</c:v>
                      </c:pt>
                      <c:pt idx="3">
                        <c:v>France 1780</c:v>
                      </c:pt>
                      <c:pt idx="4">
                        <c:v>Japan 1720</c:v>
                      </c:pt>
                      <c:pt idx="5">
                        <c:v>Japan 1870</c:v>
                      </c:pt>
                    </c:strCache>
                  </c:strRef>
                </c:cat>
                <c:val>
                  <c:numRef>
                    <c:extLst>
                      <c:ext uri="{02D57815-91ED-43cb-92C2-25804820EDAC}">
                        <c15:formulaRef>
                          <c15:sqref>DataF9.3!$D$4:$D$9</c15:sqref>
                        </c15:formulaRef>
                      </c:ext>
                    </c:extLst>
                    <c:numCache>
                      <c:formatCode>0.0%</c:formatCode>
                      <c:ptCount val="6"/>
                      <c:pt idx="0">
                        <c:v>4.3999999999999997E-2</c:v>
                      </c:pt>
                      <c:pt idx="1">
                        <c:v>2.0999999999999998E-2</c:v>
                      </c:pt>
                      <c:pt idx="2">
                        <c:v>5.2000000000000005E-2</c:v>
                      </c:pt>
                      <c:pt idx="3">
                        <c:v>2.4E-2</c:v>
                      </c:pt>
                      <c:pt idx="4">
                        <c:v>7.2700000000000015E-2</c:v>
                      </c:pt>
                      <c:pt idx="5">
                        <c:v>4.4545454545454541E-2</c:v>
                      </c:pt>
                    </c:numCache>
                  </c:numRef>
                </c:val>
              </c15:ser>
            </c15:filteredBarSeries>
          </c:ext>
        </c:extLst>
      </c:barChart>
      <c:catAx>
        <c:axId val="626709592"/>
        <c:scaling>
          <c:orientation val="minMax"/>
        </c:scaling>
        <c:delete val="0"/>
        <c:axPos val="b"/>
        <c:numFmt formatCode="General" sourceLinked="0"/>
        <c:majorTickMark val="out"/>
        <c:minorTickMark val="none"/>
        <c:tickLblPos val="nextTo"/>
        <c:txPr>
          <a:bodyPr/>
          <a:lstStyle/>
          <a:p>
            <a:pPr>
              <a:defRPr sz="1600" b="1" i="0">
                <a:latin typeface="Arial"/>
              </a:defRPr>
            </a:pPr>
            <a:endParaRPr lang="fr-FR"/>
          </a:p>
        </c:txPr>
        <c:crossAx val="580211920"/>
        <c:crosses val="autoZero"/>
        <c:auto val="1"/>
        <c:lblAlgn val="ctr"/>
        <c:lblOffset val="100"/>
        <c:noMultiLvlLbl val="0"/>
      </c:catAx>
      <c:valAx>
        <c:axId val="580211920"/>
        <c:scaling>
          <c:orientation val="minMax"/>
          <c:max val="7.0000000000000007E-2"/>
          <c:min val="0"/>
        </c:scaling>
        <c:delete val="0"/>
        <c:axPos val="l"/>
        <c:majorGridlines>
          <c:spPr>
            <a:ln w="12700">
              <a:prstDash val="sysDash"/>
            </a:ln>
          </c:spPr>
        </c:majorGridlines>
        <c:title>
          <c:tx>
            <c:rich>
              <a:bodyPr/>
              <a:lstStyle/>
              <a:p>
                <a:pPr>
                  <a:defRPr sz="1200"/>
                </a:pPr>
                <a:r>
                  <a:rPr lang="fr-FR" sz="1200" b="0">
                    <a:latin typeface="Arial" panose="020B0604020202020204" pitchFamily="34" charset="0"/>
                    <a:cs typeface="Arial" panose="020B0604020202020204" pitchFamily="34" charset="0"/>
                  </a:rPr>
                  <a:t>Share</a:t>
                </a:r>
                <a:r>
                  <a:rPr lang="fr-FR" sz="1200" b="0" baseline="0">
                    <a:latin typeface="Arial" panose="020B0604020202020204" pitchFamily="34" charset="0"/>
                    <a:cs typeface="Arial" panose="020B0604020202020204" pitchFamily="34" charset="0"/>
                  </a:rPr>
                  <a:t> in adult male population</a:t>
                </a:r>
                <a:endParaRPr lang="fr-FR" sz="1200" b="0">
                  <a:latin typeface="Arial" panose="020B0604020202020204" pitchFamily="34" charset="0"/>
                  <a:cs typeface="Arial" panose="020B0604020202020204" pitchFamily="34" charset="0"/>
                </a:endParaRPr>
              </a:p>
            </c:rich>
          </c:tx>
          <c:layout>
            <c:manualLayout>
              <c:xMode val="edge"/>
              <c:yMode val="edge"/>
              <c:x val="8.5028765653464462E-3"/>
              <c:y val="0.2411644667552677"/>
            </c:manualLayout>
          </c:layout>
          <c:overlay val="0"/>
        </c:title>
        <c:numFmt formatCode="0%" sourceLinked="0"/>
        <c:majorTickMark val="out"/>
        <c:minorTickMark val="none"/>
        <c:tickLblPos val="nextTo"/>
        <c:txPr>
          <a:bodyPr/>
          <a:lstStyle/>
          <a:p>
            <a:pPr>
              <a:defRPr sz="1600" b="0" i="0">
                <a:latin typeface="Arial"/>
              </a:defRPr>
            </a:pPr>
            <a:endParaRPr lang="fr-FR"/>
          </a:p>
        </c:txPr>
        <c:crossAx val="626709592"/>
        <c:crosses val="autoZero"/>
        <c:crossBetween val="between"/>
        <c:majorUnit val="1.0000000000000002E-2"/>
      </c:valAx>
      <c:spPr>
        <a:ln w="25400">
          <a:solidFill>
            <a:schemeClr val="tx1"/>
          </a:solidFill>
        </a:ln>
      </c:spPr>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3.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0.03323</cdr:x>
      <cdr:y>0.83523</cdr:y>
    </cdr:from>
    <cdr:to>
      <cdr:x>0.97735</cdr:x>
      <cdr:y>0.97244</cdr:y>
    </cdr:to>
    <cdr:sp macro="" textlink="">
      <cdr:nvSpPr>
        <cdr:cNvPr id="4" name="Rectangle 3"/>
        <cdr:cNvSpPr/>
      </cdr:nvSpPr>
      <cdr:spPr>
        <a:xfrm xmlns:a="http://schemas.openxmlformats.org/drawingml/2006/main">
          <a:off x="303855" y="4708459"/>
          <a:ext cx="8632999" cy="77349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Around 1500-1550, the fiscal revenues of the main European States and of the Ottoman Empire were at a level equivalent to about 100-200 silver tons per year. In the 1780s, the fiscal revenus of France and England were between 1600 and 2000 tons of sliver per year, while those of the Ottoman Empire were less than 200 tons.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0.01926</cdr:x>
      <cdr:y>0.8313</cdr:y>
    </cdr:from>
    <cdr:to>
      <cdr:x>0.9733</cdr:x>
      <cdr:y>0.9877</cdr:y>
    </cdr:to>
    <cdr:sp macro="" textlink="">
      <cdr:nvSpPr>
        <cdr:cNvPr id="4" name="Rectangle 3"/>
        <cdr:cNvSpPr/>
      </cdr:nvSpPr>
      <cdr:spPr>
        <a:xfrm xmlns:a="http://schemas.openxmlformats.org/drawingml/2006/main">
          <a:off x="175847" y="4683880"/>
          <a:ext cx="8709754" cy="88122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Around 1500-1600, the fiscal revenues par inhabitants of the main European States were between 2 and 4 days of urban unskilled maneuver wages; in 1750-1780, they were between 10 and 20 days of unskilled wages. Per inhabitant fiscal revenues remained around 2-5 days of wages in the Ottoman Empire as well as in the Chinese Empire. With a per inhabitant national income estimated to be around 250 days of unskilled urban wage, this implies that tax revenues have stagnated around 1%-2% of national incime in Chinese and Ottoman Empires, while they rose from 1%-2% to 6%-8% of national income in Europe.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0.08733</cdr:x>
      <cdr:y>0.53567</cdr:y>
    </cdr:from>
    <cdr:to>
      <cdr:x>0.16499</cdr:x>
      <cdr:y>0.62057</cdr:y>
    </cdr:to>
    <cdr:sp macro="" textlink="">
      <cdr:nvSpPr>
        <cdr:cNvPr id="7" name="ZoneTexte 6"/>
        <cdr:cNvSpPr txBox="1"/>
      </cdr:nvSpPr>
      <cdr:spPr>
        <a:xfrm xmlns:a="http://schemas.openxmlformats.org/drawingml/2006/main">
          <a:off x="804326" y="3006415"/>
          <a:ext cx="715244" cy="4764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a:latin typeface="Arial" panose="020B0604020202020204" pitchFamily="34" charset="0"/>
              <a:cs typeface="Arial" panose="020B0604020202020204" pitchFamily="34" charset="0"/>
            </a:rPr>
            <a:t>Clergy</a:t>
          </a:r>
        </a:p>
      </cdr:txBody>
    </cdr:sp>
  </cdr:relSizeAnchor>
  <cdr:relSizeAnchor xmlns:cdr="http://schemas.openxmlformats.org/drawingml/2006/chartDrawing">
    <cdr:from>
      <cdr:x>0.15412</cdr:x>
      <cdr:y>0.66272</cdr:y>
    </cdr:from>
    <cdr:to>
      <cdr:x>0.244</cdr:x>
      <cdr:y>0.83254</cdr:y>
    </cdr:to>
    <cdr:sp macro="" textlink="">
      <cdr:nvSpPr>
        <cdr:cNvPr id="8" name="ZoneTexte 7"/>
        <cdr:cNvSpPr txBox="1"/>
      </cdr:nvSpPr>
      <cdr:spPr>
        <a:xfrm xmlns:a="http://schemas.openxmlformats.org/drawingml/2006/main">
          <a:off x="1419436" y="3719473"/>
          <a:ext cx="827790" cy="9531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a:latin typeface="Arial" panose="020B0604020202020204" pitchFamily="34" charset="0"/>
              <a:cs typeface="Arial" panose="020B0604020202020204" pitchFamily="34" charset="0"/>
            </a:rPr>
            <a:t>Nobility</a:t>
          </a:r>
        </a:p>
      </cdr:txBody>
    </cdr:sp>
  </cdr:relSizeAnchor>
  <cdr:relSizeAnchor xmlns:cdr="http://schemas.openxmlformats.org/drawingml/2006/chartDrawing">
    <cdr:from>
      <cdr:x>0.3031</cdr:x>
      <cdr:y>0.6595</cdr:y>
    </cdr:from>
    <cdr:to>
      <cdr:x>0.393</cdr:x>
      <cdr:y>0.76461</cdr:y>
    </cdr:to>
    <cdr:sp macro="" textlink="">
      <cdr:nvSpPr>
        <cdr:cNvPr id="9" name="ZoneTexte 8"/>
        <cdr:cNvSpPr txBox="1"/>
      </cdr:nvSpPr>
      <cdr:spPr>
        <a:xfrm xmlns:a="http://schemas.openxmlformats.org/drawingml/2006/main">
          <a:off x="2791558" y="3701401"/>
          <a:ext cx="827941" cy="5899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Nobility</a:t>
          </a:r>
        </a:p>
      </cdr:txBody>
    </cdr:sp>
  </cdr:relSizeAnchor>
  <cdr:relSizeAnchor xmlns:cdr="http://schemas.openxmlformats.org/drawingml/2006/chartDrawing">
    <cdr:from>
      <cdr:x>0.67522</cdr:x>
      <cdr:y>0.70157</cdr:y>
    </cdr:from>
    <cdr:to>
      <cdr:x>0.78043</cdr:x>
      <cdr:y>0.80913</cdr:y>
    </cdr:to>
    <cdr:sp macro="" textlink="">
      <cdr:nvSpPr>
        <cdr:cNvPr id="10" name="ZoneTexte 9"/>
        <cdr:cNvSpPr txBox="1"/>
      </cdr:nvSpPr>
      <cdr:spPr>
        <a:xfrm xmlns:a="http://schemas.openxmlformats.org/drawingml/2006/main">
          <a:off x="6218738" y="3937495"/>
          <a:ext cx="968978" cy="6036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a:latin typeface="Arial" panose="020B0604020202020204" pitchFamily="34" charset="0"/>
              <a:cs typeface="Arial" panose="020B0604020202020204" pitchFamily="34" charset="0"/>
            </a:rPr>
            <a:t>Priests, monks</a:t>
          </a:r>
        </a:p>
      </cdr:txBody>
    </cdr:sp>
  </cdr:relSizeAnchor>
  <cdr:relSizeAnchor xmlns:cdr="http://schemas.openxmlformats.org/drawingml/2006/chartDrawing">
    <cdr:from>
      <cdr:x>0.75423</cdr:x>
      <cdr:y>0.43241</cdr:y>
    </cdr:from>
    <cdr:to>
      <cdr:x>0.85067</cdr:x>
      <cdr:y>0.53247</cdr:y>
    </cdr:to>
    <cdr:sp macro="" textlink="">
      <cdr:nvSpPr>
        <cdr:cNvPr id="11" name="ZoneTexte 10"/>
        <cdr:cNvSpPr txBox="1"/>
      </cdr:nvSpPr>
      <cdr:spPr>
        <a:xfrm xmlns:a="http://schemas.openxmlformats.org/drawingml/2006/main">
          <a:off x="6946394" y="2426887"/>
          <a:ext cx="888207" cy="5615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a:latin typeface="Arial" panose="020B0604020202020204" pitchFamily="34" charset="0"/>
              <a:cs typeface="Arial" panose="020B0604020202020204" pitchFamily="34" charset="0"/>
            </a:rPr>
            <a:t>Nobility,</a:t>
          </a:r>
          <a:r>
            <a:rPr lang="fr-FR" sz="1200" baseline="0">
              <a:latin typeface="Arial" panose="020B0604020202020204" pitchFamily="34" charset="0"/>
              <a:cs typeface="Arial" panose="020B0604020202020204" pitchFamily="34" charset="0"/>
            </a:rPr>
            <a:t> warriors</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0.02864</cdr:x>
      <cdr:y>0.862</cdr:y>
    </cdr:from>
    <cdr:to>
      <cdr:x>0.99329</cdr:x>
      <cdr:y>0.99111</cdr:y>
    </cdr:to>
    <cdr:sp macro="" textlink="">
      <cdr:nvSpPr>
        <cdr:cNvPr id="13" name="Rectangle 12"/>
        <cdr:cNvSpPr/>
      </cdr:nvSpPr>
      <cdr:spPr>
        <a:xfrm xmlns:a="http://schemas.openxmlformats.org/drawingml/2006/main">
          <a:off x="263770" y="4837909"/>
          <a:ext cx="8884374" cy="72462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Britain and in France, the two dominant classes of the trifunctional society (clergy and nobility) had a declining numerical significance between the 16th and the 18th century. In Japan, the numerical strength of the high nobility (daimyo) and of warriors endowed with fiefdom was signficantly higher than that of shinto priests and monks, but it dropped significantly between 1720 and 1870, according to the censuses conducted in Japan during Edo era and at the beginning of Meiji era.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2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dr:relSizeAnchor xmlns:cdr="http://schemas.openxmlformats.org/drawingml/2006/chartDrawing">
    <cdr:from>
      <cdr:x>0.23948</cdr:x>
      <cdr:y>0.71995</cdr:y>
    </cdr:from>
    <cdr:to>
      <cdr:x>0.31714</cdr:x>
      <cdr:y>0.80485</cdr:y>
    </cdr:to>
    <cdr:sp macro="" textlink="">
      <cdr:nvSpPr>
        <cdr:cNvPr id="16" name="ZoneTexte 1"/>
        <cdr:cNvSpPr txBox="1"/>
      </cdr:nvSpPr>
      <cdr:spPr>
        <a:xfrm xmlns:a="http://schemas.openxmlformats.org/drawingml/2006/main">
          <a:off x="2205565" y="4040666"/>
          <a:ext cx="715244" cy="4764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a:latin typeface="Arial" panose="020B0604020202020204" pitchFamily="34" charset="0"/>
              <a:cs typeface="Arial" panose="020B0604020202020204" pitchFamily="34" charset="0"/>
            </a:rPr>
            <a:t>Clergy</a:t>
          </a:r>
        </a:p>
      </cdr:txBody>
    </cdr:sp>
  </cdr:relSizeAnchor>
  <cdr:relSizeAnchor xmlns:cdr="http://schemas.openxmlformats.org/drawingml/2006/chartDrawing">
    <cdr:from>
      <cdr:x>0.53606</cdr:x>
      <cdr:y>0.65487</cdr:y>
    </cdr:from>
    <cdr:to>
      <cdr:x>0.61372</cdr:x>
      <cdr:y>0.73977</cdr:y>
    </cdr:to>
    <cdr:sp macro="" textlink="">
      <cdr:nvSpPr>
        <cdr:cNvPr id="18" name="ZoneTexte 1"/>
        <cdr:cNvSpPr txBox="1"/>
      </cdr:nvSpPr>
      <cdr:spPr>
        <a:xfrm xmlns:a="http://schemas.openxmlformats.org/drawingml/2006/main">
          <a:off x="4937061" y="3675422"/>
          <a:ext cx="715244" cy="4764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a:latin typeface="Arial" panose="020B0604020202020204" pitchFamily="34" charset="0"/>
              <a:cs typeface="Arial" panose="020B0604020202020204" pitchFamily="34" charset="0"/>
            </a:rPr>
            <a:t>Clergy</a:t>
          </a:r>
        </a:p>
      </cdr:txBody>
    </cdr:sp>
  </cdr:relSizeAnchor>
  <cdr:relSizeAnchor xmlns:cdr="http://schemas.openxmlformats.org/drawingml/2006/chartDrawing">
    <cdr:from>
      <cdr:x>0.45382</cdr:x>
      <cdr:y>0.65246</cdr:y>
    </cdr:from>
    <cdr:to>
      <cdr:x>0.5437</cdr:x>
      <cdr:y>0.82228</cdr:y>
    </cdr:to>
    <cdr:sp macro="" textlink="">
      <cdr:nvSpPr>
        <cdr:cNvPr id="19" name="ZoneTexte 1"/>
        <cdr:cNvSpPr txBox="1"/>
      </cdr:nvSpPr>
      <cdr:spPr>
        <a:xfrm xmlns:a="http://schemas.openxmlformats.org/drawingml/2006/main">
          <a:off x="4179617" y="3661890"/>
          <a:ext cx="827790" cy="95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a:latin typeface="Arial" panose="020B0604020202020204" pitchFamily="34" charset="0"/>
              <a:cs typeface="Arial" panose="020B0604020202020204" pitchFamily="34" charset="0"/>
            </a:rPr>
            <a:t>Nobility</a:t>
          </a:r>
        </a:p>
      </cdr:txBody>
    </cdr:sp>
  </cdr:relSizeAnchor>
  <cdr:relSizeAnchor xmlns:cdr="http://schemas.openxmlformats.org/drawingml/2006/chartDrawing">
    <cdr:from>
      <cdr:x>0.60483</cdr:x>
      <cdr:y>0.73698</cdr:y>
    </cdr:from>
    <cdr:to>
      <cdr:x>0.69472</cdr:x>
      <cdr:y>0.79634</cdr:y>
    </cdr:to>
    <cdr:sp macro="" textlink="">
      <cdr:nvSpPr>
        <cdr:cNvPr id="20" name="ZoneTexte 1"/>
        <cdr:cNvSpPr txBox="1"/>
      </cdr:nvSpPr>
      <cdr:spPr>
        <a:xfrm xmlns:a="http://schemas.openxmlformats.org/drawingml/2006/main">
          <a:off x="5570480" y="4136270"/>
          <a:ext cx="827882" cy="3331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a:latin typeface="Arial" panose="020B0604020202020204" pitchFamily="34" charset="0"/>
              <a:cs typeface="Arial" panose="020B0604020202020204" pitchFamily="34" charset="0"/>
            </a:rPr>
            <a:t>Nobility</a:t>
          </a:r>
        </a:p>
      </cdr:txBody>
    </cdr:sp>
  </cdr:relSizeAnchor>
  <cdr:relSizeAnchor xmlns:cdr="http://schemas.openxmlformats.org/drawingml/2006/chartDrawing">
    <cdr:from>
      <cdr:x>0.38796</cdr:x>
      <cdr:y>0.51885</cdr:y>
    </cdr:from>
    <cdr:to>
      <cdr:x>0.46301</cdr:x>
      <cdr:y>0.62396</cdr:y>
    </cdr:to>
    <cdr:sp macro="" textlink="">
      <cdr:nvSpPr>
        <cdr:cNvPr id="21" name="ZoneTexte 1"/>
        <cdr:cNvSpPr txBox="1"/>
      </cdr:nvSpPr>
      <cdr:spPr>
        <a:xfrm xmlns:a="http://schemas.openxmlformats.org/drawingml/2006/main">
          <a:off x="3573108" y="2912017"/>
          <a:ext cx="691161" cy="5899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a:latin typeface="Arial" panose="020B0604020202020204" pitchFamily="34" charset="0"/>
              <a:cs typeface="Arial" panose="020B0604020202020204" pitchFamily="34" charset="0"/>
            </a:rPr>
            <a:t>Clergy</a:t>
          </a:r>
        </a:p>
      </cdr:txBody>
    </cdr:sp>
  </cdr:relSizeAnchor>
  <cdr:relSizeAnchor xmlns:cdr="http://schemas.openxmlformats.org/drawingml/2006/chartDrawing">
    <cdr:from>
      <cdr:x>0.82732</cdr:x>
      <cdr:y>0.71662</cdr:y>
    </cdr:from>
    <cdr:to>
      <cdr:x>0.93253</cdr:x>
      <cdr:y>0.82418</cdr:y>
    </cdr:to>
    <cdr:sp macro="" textlink="">
      <cdr:nvSpPr>
        <cdr:cNvPr id="17" name="ZoneTexte 1"/>
        <cdr:cNvSpPr txBox="1"/>
      </cdr:nvSpPr>
      <cdr:spPr>
        <a:xfrm xmlns:a="http://schemas.openxmlformats.org/drawingml/2006/main">
          <a:off x="7619529" y="4022000"/>
          <a:ext cx="968978" cy="6036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a:latin typeface="Arial" panose="020B0604020202020204" pitchFamily="34" charset="0"/>
              <a:cs typeface="Arial" panose="020B0604020202020204" pitchFamily="34" charset="0"/>
            </a:rPr>
            <a:t>Priests,</a:t>
          </a:r>
          <a:r>
            <a:rPr lang="fr-FR" sz="1200" baseline="0">
              <a:latin typeface="Arial" panose="020B0604020202020204" pitchFamily="34" charset="0"/>
              <a:cs typeface="Arial" panose="020B0604020202020204" pitchFamily="34" charset="0"/>
            </a:rPr>
            <a:t> monks</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0.90356</cdr:x>
      <cdr:y>0.48685</cdr:y>
    </cdr:from>
    <cdr:to>
      <cdr:x>1</cdr:x>
      <cdr:y>0.58691</cdr:y>
    </cdr:to>
    <cdr:sp macro="" textlink="">
      <cdr:nvSpPr>
        <cdr:cNvPr id="24" name="ZoneTexte 1"/>
        <cdr:cNvSpPr txBox="1"/>
      </cdr:nvSpPr>
      <cdr:spPr>
        <a:xfrm xmlns:a="http://schemas.openxmlformats.org/drawingml/2006/main">
          <a:off x="8321735" y="2732435"/>
          <a:ext cx="888207" cy="5615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a:latin typeface="Arial" panose="020B0604020202020204" pitchFamily="34" charset="0"/>
              <a:cs typeface="Arial" panose="020B0604020202020204" pitchFamily="34" charset="0"/>
            </a:rPr>
            <a:t>Nobility,</a:t>
          </a:r>
          <a:r>
            <a:rPr lang="fr-FR" sz="1200" baseline="0">
              <a:latin typeface="Arial" panose="020B0604020202020204" pitchFamily="34" charset="0"/>
              <a:cs typeface="Arial" panose="020B0604020202020204" pitchFamily="34" charset="0"/>
            </a:rPr>
            <a:t> warriors</a:t>
          </a:r>
          <a:endParaRPr lang="fr-FR" sz="1200">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ydiaassouad/Desktop/Texte/China,%20Russia/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piketty/Dropbox/WIDMiddleEast/AlvaredoAssouadPiketty2017MiddleEast/All%20couples%201970%20to%202004%20MFTTAWE%20comparis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77734375" defaultRowHeight="14.4" x14ac:dyDescent="0.3"/>
  <cols>
    <col min="1" max="1" width="15.33203125" customWidth="1"/>
  </cols>
  <sheetData>
    <row r="1" spans="1:1" ht="15.6" x14ac:dyDescent="0.3">
      <c r="A1" s="35" t="s">
        <v>40</v>
      </c>
    </row>
    <row r="2" spans="1:1" ht="15.6" x14ac:dyDescent="0.3">
      <c r="A2" s="2" t="s">
        <v>31</v>
      </c>
    </row>
    <row r="3" spans="1:1" ht="15.6" x14ac:dyDescent="0.3">
      <c r="A3" s="1" t="s">
        <v>35</v>
      </c>
    </row>
    <row r="5" spans="1:1" ht="15.6" x14ac:dyDescent="0.3">
      <c r="A5" s="2" t="s">
        <v>32</v>
      </c>
    </row>
    <row r="6" spans="1:1" ht="15.6" x14ac:dyDescent="0.3">
      <c r="A6" s="1" t="s">
        <v>33</v>
      </c>
    </row>
    <row r="7" spans="1:1" ht="15.6" x14ac:dyDescent="0.3">
      <c r="A7" s="1" t="s">
        <v>34</v>
      </c>
    </row>
    <row r="8" spans="1:1" ht="15.6" x14ac:dyDescent="0.3">
      <c r="A8" s="1"/>
    </row>
    <row r="9" spans="1:1" ht="15.6" x14ac:dyDescent="0.3">
      <c r="A9" s="2"/>
    </row>
    <row r="10" spans="1:1" ht="15.6" x14ac:dyDescent="0.3">
      <c r="A10" s="1"/>
    </row>
    <row r="11" spans="1:1" ht="15.6" x14ac:dyDescent="0.3">
      <c r="A11"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workbookViewId="0">
      <pane xSplit="1" ySplit="6" topLeftCell="B7" activePane="bottomRight" state="frozen"/>
      <selection pane="topRight" activeCell="B1" sqref="B1"/>
      <selection pane="bottomLeft" activeCell="A7" sqref="A7"/>
      <selection pane="bottomRight"/>
    </sheetView>
  </sheetViews>
  <sheetFormatPr baseColWidth="10" defaultRowHeight="14.4" x14ac:dyDescent="0.3"/>
  <cols>
    <col min="2" max="4" width="12.77734375" customWidth="1"/>
  </cols>
  <sheetData>
    <row r="1" spans="1:19" ht="15.6" x14ac:dyDescent="0.3">
      <c r="A1" s="2" t="s">
        <v>6</v>
      </c>
    </row>
    <row r="2" spans="1:19" ht="15.6" x14ac:dyDescent="0.3">
      <c r="A2" s="1" t="s">
        <v>1</v>
      </c>
    </row>
    <row r="4" spans="1:19" ht="15" thickBot="1" x14ac:dyDescent="0.35"/>
    <row r="5" spans="1:19" ht="30.6" customHeight="1" thickTop="1" x14ac:dyDescent="0.3">
      <c r="B5" s="36" t="s">
        <v>18</v>
      </c>
      <c r="C5" s="37"/>
      <c r="D5" s="37"/>
      <c r="E5" s="37"/>
      <c r="F5" s="38"/>
      <c r="G5" s="36" t="s">
        <v>19</v>
      </c>
      <c r="H5" s="37"/>
      <c r="I5" s="37"/>
      <c r="J5" s="38"/>
      <c r="K5" s="39" t="s">
        <v>20</v>
      </c>
      <c r="L5" s="40"/>
      <c r="M5" s="40"/>
      <c r="N5" s="40"/>
      <c r="O5" s="40"/>
      <c r="P5" s="40"/>
      <c r="Q5" s="40"/>
      <c r="R5" s="40"/>
      <c r="S5" s="41"/>
    </row>
    <row r="6" spans="1:19" ht="48.6" customHeight="1" x14ac:dyDescent="0.3">
      <c r="A6" s="1"/>
      <c r="B6" s="10" t="s">
        <v>7</v>
      </c>
      <c r="C6" s="11" t="s">
        <v>8</v>
      </c>
      <c r="D6" s="11" t="s">
        <v>9</v>
      </c>
      <c r="E6" s="11" t="s">
        <v>10</v>
      </c>
      <c r="F6" s="12" t="s">
        <v>11</v>
      </c>
      <c r="G6" s="10" t="s">
        <v>7</v>
      </c>
      <c r="H6" s="11" t="s">
        <v>8</v>
      </c>
      <c r="I6" s="11" t="s">
        <v>9</v>
      </c>
      <c r="J6" s="12" t="s">
        <v>10</v>
      </c>
      <c r="K6" s="10" t="s">
        <v>7</v>
      </c>
      <c r="L6" s="25" t="s">
        <v>21</v>
      </c>
      <c r="M6" s="25" t="s">
        <v>8</v>
      </c>
      <c r="N6" s="25" t="s">
        <v>22</v>
      </c>
      <c r="O6" s="25" t="s">
        <v>23</v>
      </c>
      <c r="P6" s="25" t="s">
        <v>9</v>
      </c>
      <c r="Q6" s="25" t="s">
        <v>10</v>
      </c>
      <c r="R6" s="25" t="s">
        <v>24</v>
      </c>
      <c r="S6" s="26" t="s">
        <v>25</v>
      </c>
    </row>
    <row r="7" spans="1:19" ht="15.6" x14ac:dyDescent="0.3">
      <c r="A7" s="1">
        <v>1500</v>
      </c>
      <c r="B7" s="13">
        <v>1.5293836978131219</v>
      </c>
      <c r="C7" s="14">
        <v>2.6370004120313144</v>
      </c>
      <c r="D7" s="14"/>
      <c r="E7" s="14"/>
      <c r="F7" s="15"/>
      <c r="G7" s="13">
        <v>5.4995681908548724</v>
      </c>
      <c r="H7" s="14">
        <v>7.1588109844496337</v>
      </c>
      <c r="I7" s="14"/>
      <c r="J7" s="15"/>
      <c r="K7" s="13">
        <v>20.747121000000003</v>
      </c>
      <c r="L7" s="14"/>
      <c r="M7" s="14">
        <v>86.872171296296301</v>
      </c>
      <c r="N7" s="14">
        <v>50.976199999999999</v>
      </c>
      <c r="O7" s="14"/>
      <c r="P7" s="14"/>
      <c r="Q7" s="14"/>
      <c r="R7" s="17"/>
      <c r="S7" s="18"/>
    </row>
    <row r="8" spans="1:19" ht="15.6" x14ac:dyDescent="0.3">
      <c r="A8" s="1">
        <f>A7+10</f>
        <v>1510</v>
      </c>
      <c r="B8" s="13"/>
      <c r="C8" s="14"/>
      <c r="D8" s="14"/>
      <c r="E8" s="14"/>
      <c r="F8" s="34"/>
      <c r="G8" s="16"/>
      <c r="H8" s="17"/>
      <c r="I8" s="17"/>
      <c r="J8" s="18"/>
      <c r="K8" s="16"/>
      <c r="L8" s="17"/>
      <c r="M8" s="17"/>
      <c r="N8" s="17"/>
      <c r="O8" s="17"/>
      <c r="P8" s="17"/>
      <c r="Q8" s="17"/>
      <c r="R8" s="17"/>
      <c r="S8" s="18"/>
    </row>
    <row r="9" spans="1:19" ht="15.6" x14ac:dyDescent="0.3">
      <c r="A9" s="1">
        <f t="shared" ref="A9:A42" si="0">A8+10</f>
        <v>1520</v>
      </c>
      <c r="B9" s="13"/>
      <c r="C9" s="14"/>
      <c r="D9" s="14"/>
      <c r="E9" s="14"/>
      <c r="F9" s="34"/>
      <c r="G9" s="16"/>
      <c r="H9" s="17"/>
      <c r="I9" s="17"/>
      <c r="J9" s="18"/>
      <c r="K9" s="16"/>
      <c r="L9" s="17"/>
      <c r="M9" s="17"/>
      <c r="N9" s="17"/>
      <c r="O9" s="17"/>
      <c r="P9" s="17"/>
      <c r="Q9" s="17"/>
      <c r="R9" s="17"/>
      <c r="S9" s="18"/>
    </row>
    <row r="10" spans="1:19" ht="15.6" x14ac:dyDescent="0.3">
      <c r="A10" s="1">
        <f t="shared" si="0"/>
        <v>1530</v>
      </c>
      <c r="B10" s="13"/>
      <c r="C10" s="14"/>
      <c r="D10" s="14"/>
      <c r="E10" s="14"/>
      <c r="F10" s="34"/>
      <c r="G10" s="16"/>
      <c r="H10" s="17"/>
      <c r="I10" s="17"/>
      <c r="J10" s="18"/>
      <c r="K10" s="16"/>
      <c r="L10" s="17"/>
      <c r="M10" s="17"/>
      <c r="N10" s="17"/>
      <c r="O10" s="17"/>
      <c r="P10" s="17"/>
      <c r="Q10" s="17"/>
      <c r="R10" s="17"/>
      <c r="S10" s="18"/>
    </row>
    <row r="11" spans="1:19" ht="15.6" x14ac:dyDescent="0.3">
      <c r="A11" s="1">
        <f t="shared" si="0"/>
        <v>1540</v>
      </c>
      <c r="B11" s="13"/>
      <c r="C11" s="14"/>
      <c r="D11" s="14"/>
      <c r="E11" s="14"/>
      <c r="F11" s="34"/>
      <c r="G11" s="16"/>
      <c r="H11" s="17"/>
      <c r="I11" s="17"/>
      <c r="J11" s="18"/>
      <c r="K11" s="16"/>
      <c r="L11" s="17"/>
      <c r="M11" s="17"/>
      <c r="N11" s="17"/>
      <c r="O11" s="17"/>
      <c r="P11" s="17"/>
      <c r="Q11" s="17"/>
      <c r="R11" s="17"/>
      <c r="S11" s="18"/>
    </row>
    <row r="12" spans="1:19" ht="15.6" x14ac:dyDescent="0.3">
      <c r="A12" s="1">
        <f t="shared" si="0"/>
        <v>1550</v>
      </c>
      <c r="B12" s="13">
        <v>2.6848193222358803</v>
      </c>
      <c r="C12" s="14">
        <v>3.1724403609644143</v>
      </c>
      <c r="D12" s="14"/>
      <c r="E12" s="14">
        <v>1.6899874615520845</v>
      </c>
      <c r="F12" s="15">
        <f>0.01*250</f>
        <v>2.5</v>
      </c>
      <c r="G12" s="13">
        <v>8.928165395995272</v>
      </c>
      <c r="H12" s="14">
        <v>10.877102934227677</v>
      </c>
      <c r="I12" s="14"/>
      <c r="J12" s="15">
        <v>5.5849184640657894</v>
      </c>
      <c r="K12" s="13">
        <v>35.913545305390926</v>
      </c>
      <c r="L12" s="27">
        <f>L17*N12/N17</f>
        <v>29.045197174227415</v>
      </c>
      <c r="M12" s="14">
        <v>151.60593253678232</v>
      </c>
      <c r="N12" s="14">
        <v>107.0922072</v>
      </c>
      <c r="O12" s="14"/>
      <c r="P12" s="14"/>
      <c r="Q12" s="14">
        <v>106.11345081725</v>
      </c>
      <c r="R12" s="17"/>
      <c r="S12" s="15">
        <f>L12+N12</f>
        <v>136.13740437422743</v>
      </c>
    </row>
    <row r="13" spans="1:19" ht="15.6" x14ac:dyDescent="0.3">
      <c r="A13" s="1">
        <f t="shared" si="0"/>
        <v>1560</v>
      </c>
      <c r="B13" s="13"/>
      <c r="C13" s="14"/>
      <c r="D13" s="14"/>
      <c r="E13" s="14"/>
      <c r="F13" s="34"/>
      <c r="G13" s="16"/>
      <c r="H13" s="17"/>
      <c r="I13" s="17"/>
      <c r="J13" s="18"/>
      <c r="K13" s="16"/>
      <c r="L13" s="17"/>
      <c r="M13" s="17"/>
      <c r="N13" s="17"/>
      <c r="O13" s="17"/>
      <c r="P13" s="17"/>
      <c r="Q13" s="17"/>
      <c r="R13" s="17"/>
      <c r="S13" s="28"/>
    </row>
    <row r="14" spans="1:19" ht="15.6" x14ac:dyDescent="0.3">
      <c r="A14" s="1">
        <f t="shared" si="0"/>
        <v>1570</v>
      </c>
      <c r="B14" s="13"/>
      <c r="C14" s="14"/>
      <c r="D14" s="14"/>
      <c r="E14" s="14"/>
      <c r="F14" s="34"/>
      <c r="G14" s="16"/>
      <c r="H14" s="17"/>
      <c r="I14" s="17"/>
      <c r="J14" s="18"/>
      <c r="K14" s="16"/>
      <c r="L14" s="17"/>
      <c r="M14" s="17"/>
      <c r="N14" s="17"/>
      <c r="O14" s="17"/>
      <c r="P14" s="17"/>
      <c r="Q14" s="17"/>
      <c r="R14" s="17"/>
      <c r="S14" s="28"/>
    </row>
    <row r="15" spans="1:19" ht="15.6" x14ac:dyDescent="0.3">
      <c r="A15" s="1">
        <f t="shared" si="0"/>
        <v>1580</v>
      </c>
      <c r="B15" s="13"/>
      <c r="C15" s="14"/>
      <c r="D15" s="14"/>
      <c r="E15" s="14"/>
      <c r="F15" s="34"/>
      <c r="G15" s="16"/>
      <c r="H15" s="17"/>
      <c r="I15" s="17"/>
      <c r="J15" s="18"/>
      <c r="K15" s="16"/>
      <c r="L15" s="17"/>
      <c r="M15" s="17"/>
      <c r="N15" s="17"/>
      <c r="O15" s="17"/>
      <c r="P15" s="17"/>
      <c r="Q15" s="17"/>
      <c r="R15" s="17"/>
      <c r="S15" s="28"/>
    </row>
    <row r="16" spans="1:19" ht="15.6" x14ac:dyDescent="0.3">
      <c r="A16" s="1">
        <f t="shared" si="0"/>
        <v>1590</v>
      </c>
      <c r="B16" s="13"/>
      <c r="C16" s="14"/>
      <c r="D16" s="14"/>
      <c r="E16" s="14"/>
      <c r="F16" s="34"/>
      <c r="G16" s="16"/>
      <c r="H16" s="17"/>
      <c r="I16" s="17"/>
      <c r="J16" s="18"/>
      <c r="K16" s="16"/>
      <c r="L16" s="17"/>
      <c r="M16" s="17"/>
      <c r="N16" s="17"/>
      <c r="O16" s="17"/>
      <c r="P16" s="17"/>
      <c r="Q16" s="17"/>
      <c r="R16" s="17"/>
      <c r="S16" s="28"/>
    </row>
    <row r="17" spans="1:19" ht="15.6" x14ac:dyDescent="0.3">
      <c r="A17" s="1">
        <f t="shared" si="0"/>
        <v>1600</v>
      </c>
      <c r="B17" s="13">
        <v>2.6158442376404771</v>
      </c>
      <c r="C17" s="14">
        <v>3.0101645946608331</v>
      </c>
      <c r="D17" s="14">
        <v>0.96271733885666799</v>
      </c>
      <c r="E17" s="14">
        <v>1.4406835198711967</v>
      </c>
      <c r="F17" s="34"/>
      <c r="G17" s="13">
        <v>15.220182109569087</v>
      </c>
      <c r="H17" s="14">
        <v>18.131952586067008</v>
      </c>
      <c r="I17" s="14">
        <v>4.4000000000000004</v>
      </c>
      <c r="J17" s="15">
        <v>5.7558280022535202</v>
      </c>
      <c r="K17" s="13">
        <v>65.713136258064523</v>
      </c>
      <c r="L17" s="14">
        <v>116.84920353286276</v>
      </c>
      <c r="M17" s="14">
        <v>294.19093070893723</v>
      </c>
      <c r="N17" s="14">
        <v>430.83333333333331</v>
      </c>
      <c r="O17" s="27">
        <f>O22*P17/P22</f>
        <v>41.769823008358202</v>
      </c>
      <c r="P17" s="14">
        <v>3.5274368715083795</v>
      </c>
      <c r="Q17" s="14">
        <v>122.59913644799998</v>
      </c>
      <c r="R17" s="14">
        <f>O17+P17</f>
        <v>45.29725987986658</v>
      </c>
      <c r="S17" s="15">
        <f>L17+N17</f>
        <v>547.68253686619607</v>
      </c>
    </row>
    <row r="18" spans="1:19" ht="15.6" x14ac:dyDescent="0.3">
      <c r="A18" s="1">
        <f t="shared" si="0"/>
        <v>1610</v>
      </c>
      <c r="B18" s="13"/>
      <c r="C18" s="14"/>
      <c r="D18" s="14"/>
      <c r="E18" s="14"/>
      <c r="F18" s="34"/>
      <c r="G18" s="16"/>
      <c r="H18" s="17"/>
      <c r="I18" s="17"/>
      <c r="J18" s="18"/>
      <c r="K18" s="16"/>
      <c r="L18" s="17"/>
      <c r="M18" s="17"/>
      <c r="N18" s="17"/>
      <c r="O18" s="17"/>
      <c r="P18" s="17"/>
      <c r="Q18" s="17"/>
      <c r="R18" s="29"/>
      <c r="S18" s="18"/>
    </row>
    <row r="19" spans="1:19" ht="15.6" x14ac:dyDescent="0.3">
      <c r="A19" s="1">
        <f t="shared" si="0"/>
        <v>1620</v>
      </c>
      <c r="B19" s="13"/>
      <c r="C19" s="14"/>
      <c r="D19" s="14"/>
      <c r="E19" s="14"/>
      <c r="F19" s="34"/>
      <c r="G19" s="16"/>
      <c r="H19" s="17"/>
      <c r="I19" s="17"/>
      <c r="J19" s="18"/>
      <c r="K19" s="16"/>
      <c r="L19" s="17"/>
      <c r="M19" s="17"/>
      <c r="N19" s="17"/>
      <c r="O19" s="17"/>
      <c r="P19" s="17"/>
      <c r="Q19" s="17"/>
      <c r="R19" s="29"/>
      <c r="S19" s="18"/>
    </row>
    <row r="20" spans="1:19" ht="15.6" x14ac:dyDescent="0.3">
      <c r="A20" s="1">
        <f t="shared" si="0"/>
        <v>1630</v>
      </c>
      <c r="B20" s="13"/>
      <c r="C20" s="14"/>
      <c r="D20" s="14"/>
      <c r="E20" s="14"/>
      <c r="F20" s="34"/>
      <c r="G20" s="16"/>
      <c r="H20" s="17"/>
      <c r="I20" s="17"/>
      <c r="J20" s="18"/>
      <c r="K20" s="16"/>
      <c r="L20" s="17"/>
      <c r="M20" s="17"/>
      <c r="N20" s="17"/>
      <c r="O20" s="17"/>
      <c r="P20" s="17"/>
      <c r="Q20" s="17"/>
      <c r="R20" s="29"/>
      <c r="S20" s="18"/>
    </row>
    <row r="21" spans="1:19" ht="15.6" x14ac:dyDescent="0.3">
      <c r="A21" s="1">
        <f t="shared" si="0"/>
        <v>1640</v>
      </c>
      <c r="B21" s="13"/>
      <c r="C21" s="14"/>
      <c r="D21" s="14"/>
      <c r="E21" s="14"/>
      <c r="F21" s="34"/>
      <c r="G21" s="16"/>
      <c r="H21" s="17"/>
      <c r="I21" s="17"/>
      <c r="J21" s="18"/>
      <c r="K21" s="16"/>
      <c r="L21" s="17"/>
      <c r="M21" s="17"/>
      <c r="N21" s="17"/>
      <c r="O21" s="17"/>
      <c r="P21" s="17"/>
      <c r="Q21" s="17"/>
      <c r="R21" s="29"/>
      <c r="S21" s="18"/>
    </row>
    <row r="22" spans="1:19" ht="15.6" x14ac:dyDescent="0.3">
      <c r="A22" s="1">
        <f t="shared" si="0"/>
        <v>1650</v>
      </c>
      <c r="B22" s="13">
        <v>4.1701036013813528</v>
      </c>
      <c r="C22" s="14">
        <v>6</v>
      </c>
      <c r="D22" s="14">
        <v>2.036631881189563</v>
      </c>
      <c r="E22" s="14">
        <v>1.7147640810453046</v>
      </c>
      <c r="F22" s="15">
        <f>0.015*250</f>
        <v>3.75</v>
      </c>
      <c r="G22" s="13">
        <v>38.697888823463899</v>
      </c>
      <c r="H22" s="14">
        <v>40.545348886699301</v>
      </c>
      <c r="I22" s="14">
        <v>8.9585698324022331</v>
      </c>
      <c r="J22" s="15">
        <v>7.4295029196534665</v>
      </c>
      <c r="K22" s="13">
        <v>196.10155161290328</v>
      </c>
      <c r="L22" s="14">
        <v>213.92653160225532</v>
      </c>
      <c r="M22" s="14">
        <f>0.8*1053.72257650364</f>
        <v>842.97806120291216</v>
      </c>
      <c r="N22" s="14">
        <v>412.68385285862018</v>
      </c>
      <c r="O22" s="14">
        <v>74.62875044159999</v>
      </c>
      <c r="P22" s="14">
        <v>6.3023538770949719</v>
      </c>
      <c r="Q22" s="14">
        <v>150.07595897700003</v>
      </c>
      <c r="R22" s="14">
        <f>O22+P22</f>
        <v>80.931104318694963</v>
      </c>
      <c r="S22" s="15">
        <f>L22+N22</f>
        <v>626.61038446087548</v>
      </c>
    </row>
    <row r="23" spans="1:19" ht="15.6" x14ac:dyDescent="0.3">
      <c r="A23" s="1">
        <f t="shared" si="0"/>
        <v>1660</v>
      </c>
      <c r="B23" s="13"/>
      <c r="C23" s="14"/>
      <c r="D23" s="14"/>
      <c r="E23" s="14"/>
      <c r="F23" s="34"/>
      <c r="G23" s="16"/>
      <c r="H23" s="17"/>
      <c r="I23" s="17"/>
      <c r="J23" s="18"/>
      <c r="K23" s="16"/>
      <c r="L23" s="17"/>
      <c r="M23" s="17"/>
      <c r="N23" s="17"/>
      <c r="O23" s="17"/>
      <c r="P23" s="17"/>
      <c r="Q23" s="17"/>
      <c r="R23" s="29"/>
      <c r="S23" s="18"/>
    </row>
    <row r="24" spans="1:19" ht="15.6" x14ac:dyDescent="0.3">
      <c r="A24" s="1">
        <f t="shared" si="0"/>
        <v>1670</v>
      </c>
      <c r="B24" s="13"/>
      <c r="C24" s="14"/>
      <c r="D24" s="14"/>
      <c r="E24" s="14"/>
      <c r="F24" s="34"/>
      <c r="G24" s="16"/>
      <c r="H24" s="17"/>
      <c r="I24" s="17"/>
      <c r="J24" s="18"/>
      <c r="K24" s="16"/>
      <c r="L24" s="17"/>
      <c r="M24" s="17"/>
      <c r="N24" s="17"/>
      <c r="O24" s="17"/>
      <c r="P24" s="17"/>
      <c r="Q24" s="17"/>
      <c r="R24" s="29"/>
      <c r="S24" s="18"/>
    </row>
    <row r="25" spans="1:19" ht="15.6" x14ac:dyDescent="0.3">
      <c r="A25" s="1">
        <f t="shared" si="0"/>
        <v>1680</v>
      </c>
      <c r="B25" s="13"/>
      <c r="C25" s="14"/>
      <c r="D25" s="14"/>
      <c r="E25" s="14"/>
      <c r="F25" s="34"/>
      <c r="G25" s="16"/>
      <c r="H25" s="17"/>
      <c r="I25" s="17"/>
      <c r="J25" s="18"/>
      <c r="K25" s="16"/>
      <c r="L25" s="17"/>
      <c r="M25" s="17"/>
      <c r="N25" s="17"/>
      <c r="O25" s="17"/>
      <c r="P25" s="17"/>
      <c r="Q25" s="17"/>
      <c r="R25" s="29"/>
      <c r="S25" s="18"/>
    </row>
    <row r="26" spans="1:19" ht="15.6" x14ac:dyDescent="0.3">
      <c r="A26" s="1">
        <f t="shared" si="0"/>
        <v>1690</v>
      </c>
      <c r="B26" s="13"/>
      <c r="C26" s="14"/>
      <c r="D26" s="14"/>
      <c r="E26" s="14"/>
      <c r="F26" s="34"/>
      <c r="G26" s="19"/>
      <c r="H26" s="20"/>
      <c r="I26" s="20"/>
      <c r="J26" s="21"/>
      <c r="K26" s="19"/>
      <c r="L26" s="20"/>
      <c r="M26" s="20"/>
      <c r="N26" s="20"/>
      <c r="O26" s="20"/>
      <c r="P26" s="20"/>
      <c r="Q26" s="20"/>
      <c r="R26" s="29"/>
      <c r="S26" s="18"/>
    </row>
    <row r="27" spans="1:19" ht="15.6" x14ac:dyDescent="0.3">
      <c r="A27" s="1">
        <f t="shared" si="0"/>
        <v>1700</v>
      </c>
      <c r="B27" s="13">
        <v>8.9254707908664717</v>
      </c>
      <c r="C27" s="14">
        <v>7.7</v>
      </c>
      <c r="D27" s="14">
        <v>6.6374930296021235</v>
      </c>
      <c r="E27" s="14">
        <v>2.5632692060621256</v>
      </c>
      <c r="F27" s="34"/>
      <c r="G27" s="13">
        <v>91.93789157536736</v>
      </c>
      <c r="H27" s="14">
        <v>43.516699328659065</v>
      </c>
      <c r="I27" s="14">
        <v>24.630156277370244</v>
      </c>
      <c r="J27" s="15">
        <v>7.9909237716354156</v>
      </c>
      <c r="K27" s="13">
        <v>559.39610129032269</v>
      </c>
      <c r="L27" s="14">
        <v>400.57788752373887</v>
      </c>
      <c r="M27" s="14">
        <v>878.16699245233997</v>
      </c>
      <c r="N27" s="14">
        <v>219.21437354999998</v>
      </c>
      <c r="O27" s="14">
        <v>206.31447432015</v>
      </c>
      <c r="P27" s="14">
        <v>44.488219776000001</v>
      </c>
      <c r="Q27" s="14">
        <v>163.01484494136247</v>
      </c>
      <c r="R27" s="14">
        <f>O27+P27</f>
        <v>250.80269409614999</v>
      </c>
      <c r="S27" s="15">
        <f>L27+N27</f>
        <v>619.79226107373881</v>
      </c>
    </row>
    <row r="28" spans="1:19" ht="15.6" x14ac:dyDescent="0.3">
      <c r="A28" s="1">
        <f t="shared" si="0"/>
        <v>1710</v>
      </c>
      <c r="B28" s="13"/>
      <c r="C28" s="14"/>
      <c r="D28" s="14"/>
      <c r="E28" s="14"/>
      <c r="F28" s="34"/>
      <c r="G28" s="16"/>
      <c r="H28" s="17"/>
      <c r="I28" s="17"/>
      <c r="J28" s="18"/>
      <c r="K28" s="16"/>
      <c r="L28" s="17"/>
      <c r="M28" s="17"/>
      <c r="N28" s="17"/>
      <c r="O28" s="17"/>
      <c r="P28" s="17"/>
      <c r="Q28" s="17"/>
      <c r="R28" s="29"/>
      <c r="S28" s="18"/>
    </row>
    <row r="29" spans="1:19" ht="15.6" x14ac:dyDescent="0.3">
      <c r="A29" s="1">
        <f t="shared" si="0"/>
        <v>1720</v>
      </c>
      <c r="B29" s="13"/>
      <c r="C29" s="14"/>
      <c r="D29" s="14"/>
      <c r="E29" s="14"/>
      <c r="F29" s="34"/>
      <c r="G29" s="16"/>
      <c r="H29" s="17"/>
      <c r="I29" s="17"/>
      <c r="J29" s="18"/>
      <c r="K29" s="16"/>
      <c r="L29" s="17"/>
      <c r="M29" s="17"/>
      <c r="N29" s="17"/>
      <c r="O29" s="17"/>
      <c r="P29" s="17"/>
      <c r="Q29" s="17"/>
      <c r="R29" s="29"/>
      <c r="S29" s="18"/>
    </row>
    <row r="30" spans="1:19" ht="15.6" x14ac:dyDescent="0.3">
      <c r="A30" s="1">
        <f t="shared" si="0"/>
        <v>1730</v>
      </c>
      <c r="B30" s="13"/>
      <c r="C30" s="14"/>
      <c r="D30" s="14"/>
      <c r="E30" s="14"/>
      <c r="F30" s="34"/>
      <c r="G30" s="19"/>
      <c r="H30" s="20"/>
      <c r="I30" s="20"/>
      <c r="J30" s="21"/>
      <c r="K30" s="19"/>
      <c r="L30" s="20"/>
      <c r="M30" s="20"/>
      <c r="N30" s="20"/>
      <c r="O30" s="20"/>
      <c r="P30" s="20"/>
      <c r="Q30" s="20"/>
      <c r="R30" s="29"/>
      <c r="S30" s="18"/>
    </row>
    <row r="31" spans="1:19" ht="15.6" x14ac:dyDescent="0.3">
      <c r="A31" s="1">
        <f t="shared" si="0"/>
        <v>1740</v>
      </c>
      <c r="B31" s="13"/>
      <c r="C31" s="14"/>
      <c r="D31" s="14"/>
      <c r="E31" s="14"/>
      <c r="F31" s="34"/>
      <c r="G31" s="19"/>
      <c r="H31" s="20"/>
      <c r="I31" s="20"/>
      <c r="J31" s="21"/>
      <c r="K31" s="19"/>
      <c r="L31" s="20"/>
      <c r="M31" s="20"/>
      <c r="N31" s="20"/>
      <c r="O31" s="20"/>
      <c r="P31" s="20"/>
      <c r="Q31" s="20"/>
      <c r="R31" s="29"/>
      <c r="S31" s="18"/>
    </row>
    <row r="32" spans="1:19" ht="15.6" x14ac:dyDescent="0.3">
      <c r="A32" s="1">
        <f t="shared" si="0"/>
        <v>1750</v>
      </c>
      <c r="B32" s="13">
        <v>9.7199879708747989</v>
      </c>
      <c r="C32" s="14">
        <v>10.019461827748975</v>
      </c>
      <c r="D32" s="14">
        <f>0.9*15.9014945564339</f>
        <v>14.311345100790509</v>
      </c>
      <c r="E32" s="14">
        <v>2.485406910599854</v>
      </c>
      <c r="F32" s="15">
        <f>0.02*250</f>
        <v>5</v>
      </c>
      <c r="G32" s="13">
        <v>109.14190396196467</v>
      </c>
      <c r="H32" s="14">
        <v>48.74831879365977</v>
      </c>
      <c r="I32" s="14">
        <v>53.190499291271351</v>
      </c>
      <c r="J32" s="15">
        <v>9.0602453796507323</v>
      </c>
      <c r="K32" s="13">
        <v>821.09868870967762</v>
      </c>
      <c r="L32" s="14">
        <v>367.58808664412891</v>
      </c>
      <c r="M32" s="14">
        <v>1081.2377108433736</v>
      </c>
      <c r="N32" s="14">
        <v>439.31831192250007</v>
      </c>
      <c r="O32" s="14">
        <v>349.34334901013335</v>
      </c>
      <c r="P32" s="14">
        <v>202.31386185599999</v>
      </c>
      <c r="Q32" s="14">
        <v>179.39285851708451</v>
      </c>
      <c r="R32" s="14">
        <f>O32+P32</f>
        <v>551.65721086613337</v>
      </c>
      <c r="S32" s="15">
        <f>L32+N32</f>
        <v>806.90639856662892</v>
      </c>
    </row>
    <row r="33" spans="1:19" ht="15.6" x14ac:dyDescent="0.3">
      <c r="A33" s="1">
        <f t="shared" si="0"/>
        <v>1760</v>
      </c>
      <c r="B33" s="13"/>
      <c r="C33" s="14"/>
      <c r="D33" s="14"/>
      <c r="E33" s="14"/>
      <c r="F33" s="34"/>
      <c r="G33" s="16"/>
      <c r="H33" s="17"/>
      <c r="I33" s="17"/>
      <c r="J33" s="18"/>
      <c r="K33" s="16"/>
      <c r="L33" s="17"/>
      <c r="M33" s="17"/>
      <c r="N33" s="17"/>
      <c r="O33" s="17"/>
      <c r="P33" s="17"/>
      <c r="Q33" s="17"/>
      <c r="R33" s="29"/>
      <c r="S33" s="18"/>
    </row>
    <row r="34" spans="1:19" ht="15.6" x14ac:dyDescent="0.3">
      <c r="A34" s="1">
        <f t="shared" si="0"/>
        <v>1770</v>
      </c>
      <c r="B34" s="13"/>
      <c r="C34" s="14"/>
      <c r="D34" s="14"/>
      <c r="E34" s="14"/>
      <c r="F34" s="34"/>
      <c r="G34" s="19"/>
      <c r="H34" s="20"/>
      <c r="I34" s="20"/>
      <c r="J34" s="21"/>
      <c r="K34" s="19"/>
      <c r="L34" s="20"/>
      <c r="M34" s="20"/>
      <c r="N34" s="20"/>
      <c r="O34" s="20"/>
      <c r="P34" s="20"/>
      <c r="Q34" s="20"/>
      <c r="R34" s="29"/>
      <c r="S34" s="18"/>
    </row>
    <row r="35" spans="1:19" ht="15.6" x14ac:dyDescent="0.3">
      <c r="A35" s="1">
        <f t="shared" si="0"/>
        <v>1780</v>
      </c>
      <c r="B35" s="13">
        <v>15.477022821327383</v>
      </c>
      <c r="C35" s="14">
        <v>12.874445597126819</v>
      </c>
      <c r="D35" s="14">
        <v>12.305773523074926</v>
      </c>
      <c r="E35" s="14">
        <v>1.5132280696504448</v>
      </c>
      <c r="F35" s="34"/>
      <c r="G35" s="13">
        <v>172.34913058549765</v>
      </c>
      <c r="H35" s="14">
        <v>77.610759493670884</v>
      </c>
      <c r="I35" s="14">
        <v>34.996235500103751</v>
      </c>
      <c r="J35" s="15">
        <v>7.1019296289281888</v>
      </c>
      <c r="K35" s="13">
        <v>1627.3199400000001</v>
      </c>
      <c r="L35" s="14">
        <v>466.76587978823528</v>
      </c>
      <c r="M35" s="14">
        <v>1962</v>
      </c>
      <c r="N35" s="14">
        <v>642.52611851000006</v>
      </c>
      <c r="O35" s="14">
        <v>858.66666666666663</v>
      </c>
      <c r="P35" s="14">
        <v>294.8756836032</v>
      </c>
      <c r="Q35" s="14">
        <v>147.15198191139206</v>
      </c>
      <c r="R35" s="14">
        <f>O35+P35</f>
        <v>1153.5423502698666</v>
      </c>
      <c r="S35" s="15">
        <f>L35+N35</f>
        <v>1109.2919982982353</v>
      </c>
    </row>
    <row r="36" spans="1:19" ht="15.6" x14ac:dyDescent="0.3">
      <c r="A36" s="1">
        <f t="shared" si="0"/>
        <v>1790</v>
      </c>
      <c r="B36" s="13"/>
      <c r="C36" s="14"/>
      <c r="D36" s="14"/>
      <c r="E36" s="14"/>
      <c r="F36" s="34"/>
      <c r="G36" s="19"/>
      <c r="H36" s="20"/>
      <c r="I36" s="20"/>
      <c r="J36" s="21"/>
      <c r="K36" s="19"/>
      <c r="L36" s="20"/>
      <c r="M36" s="20"/>
      <c r="N36" s="20"/>
      <c r="O36" s="20"/>
      <c r="P36" s="20"/>
      <c r="Q36" s="20"/>
      <c r="R36" s="17"/>
      <c r="S36" s="18"/>
    </row>
    <row r="37" spans="1:19" ht="15.6" x14ac:dyDescent="0.3">
      <c r="A37" s="1">
        <f t="shared" si="0"/>
        <v>1800</v>
      </c>
      <c r="B37" s="13"/>
      <c r="C37" s="14"/>
      <c r="D37" s="14"/>
      <c r="E37" s="14"/>
      <c r="F37" s="34"/>
      <c r="G37" s="19"/>
      <c r="H37" s="20"/>
      <c r="I37" s="20"/>
      <c r="J37" s="21"/>
      <c r="K37" s="19"/>
      <c r="L37" s="20"/>
      <c r="M37" s="20"/>
      <c r="N37" s="20"/>
      <c r="O37" s="20"/>
      <c r="P37" s="20"/>
      <c r="Q37" s="20"/>
      <c r="R37" s="17"/>
      <c r="S37" s="18"/>
    </row>
    <row r="38" spans="1:19" ht="15.6" x14ac:dyDescent="0.3">
      <c r="A38" s="1">
        <f t="shared" si="0"/>
        <v>1810</v>
      </c>
      <c r="B38" s="13"/>
      <c r="C38" s="14"/>
      <c r="D38" s="14"/>
      <c r="E38" s="14"/>
      <c r="F38" s="34"/>
      <c r="G38" s="19"/>
      <c r="H38" s="20"/>
      <c r="I38" s="20"/>
      <c r="J38" s="21"/>
      <c r="K38" s="19"/>
      <c r="L38" s="20"/>
      <c r="M38" s="20"/>
      <c r="N38" s="20"/>
      <c r="O38" s="20"/>
      <c r="P38" s="20"/>
      <c r="Q38" s="20"/>
      <c r="R38" s="17"/>
      <c r="S38" s="18"/>
    </row>
    <row r="39" spans="1:19" ht="15.6" x14ac:dyDescent="0.3">
      <c r="A39" s="1">
        <f t="shared" si="0"/>
        <v>1820</v>
      </c>
      <c r="B39" s="13">
        <f>B35*(1+((B53/B52)-1)/2)</f>
        <v>19.991154477547866</v>
      </c>
      <c r="C39" s="14">
        <f>C35*(1+((C53/C52)-1)/2)</f>
        <v>18.024223835977544</v>
      </c>
      <c r="D39" s="14">
        <f>D35*(1+((D53/D52)-1)/2)</f>
        <v>16.407698030766571</v>
      </c>
      <c r="E39" s="14">
        <v>3</v>
      </c>
      <c r="F39" s="15"/>
      <c r="G39" s="13">
        <f>G35*B53/B52</f>
        <v>272.88612342703794</v>
      </c>
      <c r="H39" s="14">
        <f t="shared" ref="H39:I39" si="1">H35*C53/C52</f>
        <v>139.6993670886076</v>
      </c>
      <c r="I39" s="14">
        <f t="shared" si="1"/>
        <v>58.327059166839582</v>
      </c>
      <c r="J39" s="15">
        <v>15</v>
      </c>
      <c r="K39" s="19"/>
      <c r="L39" s="20"/>
      <c r="M39" s="20"/>
      <c r="N39" s="20"/>
      <c r="O39" s="20"/>
      <c r="P39" s="20"/>
      <c r="Q39" s="20"/>
      <c r="R39" s="17"/>
      <c r="S39" s="18"/>
    </row>
    <row r="40" spans="1:19" ht="15.6" x14ac:dyDescent="0.3">
      <c r="A40" s="1">
        <f t="shared" si="0"/>
        <v>1830</v>
      </c>
      <c r="B40" s="13"/>
      <c r="C40" s="14"/>
      <c r="D40" s="14"/>
      <c r="E40" s="14"/>
      <c r="F40" s="34"/>
      <c r="G40" s="13"/>
      <c r="H40" s="14"/>
      <c r="I40" s="14"/>
      <c r="J40" s="15"/>
      <c r="K40" s="19"/>
      <c r="L40" s="20"/>
      <c r="M40" s="20"/>
      <c r="N40" s="20"/>
      <c r="O40" s="20"/>
      <c r="P40" s="20"/>
      <c r="Q40" s="20"/>
      <c r="R40" s="17"/>
      <c r="S40" s="18"/>
    </row>
    <row r="41" spans="1:19" ht="15.6" x14ac:dyDescent="0.3">
      <c r="A41" s="1">
        <f t="shared" si="0"/>
        <v>1840</v>
      </c>
      <c r="B41" s="13"/>
      <c r="C41" s="14"/>
      <c r="D41" s="14"/>
      <c r="E41" s="14"/>
      <c r="F41" s="34"/>
      <c r="G41" s="13"/>
      <c r="H41" s="14"/>
      <c r="I41" s="14"/>
      <c r="J41" s="15"/>
      <c r="K41" s="19"/>
      <c r="L41" s="20"/>
      <c r="M41" s="20"/>
      <c r="N41" s="20"/>
      <c r="O41" s="20"/>
      <c r="P41" s="20"/>
      <c r="Q41" s="20"/>
      <c r="R41" s="17"/>
      <c r="S41" s="18"/>
    </row>
    <row r="42" spans="1:19" ht="16.2" thickBot="1" x14ac:dyDescent="0.35">
      <c r="A42" s="1">
        <f t="shared" si="0"/>
        <v>1850</v>
      </c>
      <c r="B42" s="22">
        <f>B39*(1+((B54/B53)-1)/3)</f>
        <v>19.289710460791799</v>
      </c>
      <c r="C42" s="23">
        <f>C39*(1+((C54/C53)-1)/3)</f>
        <v>20.026915373308384</v>
      </c>
      <c r="D42" s="23">
        <f>D39*(1+((D54/D53)-1)/3)</f>
        <v>18.595391101535448</v>
      </c>
      <c r="E42" s="23">
        <v>5</v>
      </c>
      <c r="F42" s="24">
        <f>0.015*250</f>
        <v>3.75</v>
      </c>
      <c r="G42" s="22">
        <f>G39*B54/B53</f>
        <v>244.161268329455</v>
      </c>
      <c r="H42" s="23">
        <f t="shared" ref="H42:I42" si="2">H39*C54/C53</f>
        <v>186.26582278481015</v>
      </c>
      <c r="I42" s="23">
        <f t="shared" si="2"/>
        <v>81.657882833575414</v>
      </c>
      <c r="J42" s="24">
        <v>29.5</v>
      </c>
      <c r="K42" s="30"/>
      <c r="L42" s="31"/>
      <c r="M42" s="31"/>
      <c r="N42" s="31"/>
      <c r="O42" s="31"/>
      <c r="P42" s="31"/>
      <c r="Q42" s="31"/>
      <c r="R42" s="32"/>
      <c r="S42" s="33"/>
    </row>
    <row r="43" spans="1:19" ht="16.2" thickTop="1" x14ac:dyDescent="0.3">
      <c r="B43" s="7"/>
      <c r="C43" s="7"/>
      <c r="D43" s="7"/>
      <c r="E43" s="7"/>
      <c r="Q43" s="1"/>
    </row>
    <row r="44" spans="1:19" ht="15.6" x14ac:dyDescent="0.3">
      <c r="A44" s="2" t="s">
        <v>14</v>
      </c>
      <c r="Q44" s="1"/>
    </row>
    <row r="45" spans="1:19" ht="15.6" x14ac:dyDescent="0.3">
      <c r="A45" s="1" t="s">
        <v>17</v>
      </c>
    </row>
    <row r="46" spans="1:19" ht="15.6" x14ac:dyDescent="0.3">
      <c r="A46" s="1" t="s">
        <v>13</v>
      </c>
    </row>
    <row r="47" spans="1:19" ht="15.6" x14ac:dyDescent="0.3">
      <c r="A47" s="1" t="s">
        <v>16</v>
      </c>
    </row>
    <row r="48" spans="1:19" ht="15.6" x14ac:dyDescent="0.3">
      <c r="A48" s="1" t="s">
        <v>15</v>
      </c>
    </row>
    <row r="49" spans="1:5" ht="15.6" x14ac:dyDescent="0.3">
      <c r="A49" s="1"/>
    </row>
    <row r="50" spans="1:5" ht="15.6" x14ac:dyDescent="0.3">
      <c r="A50" s="1" t="s">
        <v>12</v>
      </c>
    </row>
    <row r="51" spans="1:5" ht="15" x14ac:dyDescent="0.3">
      <c r="B51" s="8" t="s">
        <v>7</v>
      </c>
      <c r="C51" s="8" t="s">
        <v>8</v>
      </c>
      <c r="D51" s="8" t="s">
        <v>9</v>
      </c>
      <c r="E51" s="8"/>
    </row>
    <row r="52" spans="1:5" ht="15.6" x14ac:dyDescent="0.3">
      <c r="A52" s="1">
        <v>1780</v>
      </c>
      <c r="B52" s="9">
        <v>12</v>
      </c>
      <c r="C52" s="9">
        <v>5</v>
      </c>
      <c r="D52" s="9">
        <v>3</v>
      </c>
    </row>
    <row r="53" spans="1:5" ht="15.6" x14ac:dyDescent="0.3">
      <c r="A53" s="1">
        <v>1820</v>
      </c>
      <c r="B53" s="9">
        <v>19</v>
      </c>
      <c r="C53" s="9">
        <v>9</v>
      </c>
      <c r="D53" s="9">
        <v>5</v>
      </c>
    </row>
    <row r="54" spans="1:5" ht="15.6" x14ac:dyDescent="0.3">
      <c r="A54" s="1">
        <v>1850</v>
      </c>
      <c r="B54" s="9">
        <v>17</v>
      </c>
      <c r="C54" s="9">
        <v>12</v>
      </c>
      <c r="D54" s="9">
        <v>7</v>
      </c>
    </row>
  </sheetData>
  <mergeCells count="3">
    <mergeCell ref="G5:J5"/>
    <mergeCell ref="B5:F5"/>
    <mergeCell ref="K5:S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heetViews>
  <sheetFormatPr baseColWidth="10" defaultColWidth="10.77734375" defaultRowHeight="15.6" x14ac:dyDescent="0.3"/>
  <cols>
    <col min="1" max="3" width="30.6640625" style="3" customWidth="1"/>
    <col min="4" max="4" width="32.6640625" style="3" customWidth="1"/>
    <col min="5" max="16384" width="10.77734375" style="3"/>
  </cols>
  <sheetData>
    <row r="1" spans="1:4" x14ac:dyDescent="0.3">
      <c r="A1" s="2" t="s">
        <v>28</v>
      </c>
    </row>
    <row r="2" spans="1:4" x14ac:dyDescent="0.3">
      <c r="A2" s="1" t="s">
        <v>1</v>
      </c>
    </row>
    <row r="3" spans="1:4" x14ac:dyDescent="0.3">
      <c r="A3" s="4"/>
      <c r="B3" s="6" t="s">
        <v>5</v>
      </c>
      <c r="C3" s="6" t="s">
        <v>4</v>
      </c>
      <c r="D3" s="6" t="s">
        <v>0</v>
      </c>
    </row>
    <row r="4" spans="1:4" x14ac:dyDescent="0.3">
      <c r="A4" s="4" t="s">
        <v>36</v>
      </c>
      <c r="B4" s="5">
        <v>2.9000000000000001E-2</v>
      </c>
      <c r="C4" s="5">
        <v>1.4999999999999999E-2</v>
      </c>
      <c r="D4" s="5">
        <f t="shared" ref="D4:D9" si="0">B4+C4</f>
        <v>4.3999999999999997E-2</v>
      </c>
    </row>
    <row r="5" spans="1:4" x14ac:dyDescent="0.3">
      <c r="A5" s="4" t="s">
        <v>37</v>
      </c>
      <c r="B5" s="5">
        <v>8.9999999999999993E-3</v>
      </c>
      <c r="C5" s="5">
        <v>1.2E-2</v>
      </c>
      <c r="D5" s="5">
        <f t="shared" si="0"/>
        <v>2.0999999999999998E-2</v>
      </c>
    </row>
    <row r="6" spans="1:4" x14ac:dyDescent="0.3">
      <c r="A6" s="4" t="s">
        <v>27</v>
      </c>
      <c r="B6" s="5">
        <v>3.3000000000000002E-2</v>
      </c>
      <c r="C6" s="5">
        <v>1.9E-2</v>
      </c>
      <c r="D6" s="5">
        <f t="shared" si="0"/>
        <v>5.2000000000000005E-2</v>
      </c>
    </row>
    <row r="7" spans="1:4" x14ac:dyDescent="0.3">
      <c r="A7" s="4" t="s">
        <v>2</v>
      </c>
      <c r="B7" s="5">
        <v>1.7000000000000001E-2</v>
      </c>
      <c r="C7" s="5">
        <v>7.0000000000000001E-3</v>
      </c>
      <c r="D7" s="5">
        <f t="shared" si="0"/>
        <v>2.4E-2</v>
      </c>
    </row>
    <row r="8" spans="1:4" x14ac:dyDescent="0.3">
      <c r="A8" s="4" t="s">
        <v>38</v>
      </c>
      <c r="B8" s="5">
        <v>1.4999999999999999E-2</v>
      </c>
      <c r="C8" s="5">
        <f>(11.98+3.85+4.48+6.08+6.25+6.34+5.86+6.78+11.85)/1100</f>
        <v>5.7700000000000008E-2</v>
      </c>
      <c r="D8" s="5">
        <f t="shared" si="0"/>
        <v>7.2700000000000015E-2</v>
      </c>
    </row>
    <row r="9" spans="1:4" x14ac:dyDescent="0.3">
      <c r="A9" s="4" t="s">
        <v>39</v>
      </c>
      <c r="B9" s="5">
        <f>(0.49+0.76)/110</f>
        <v>1.1363636363636364E-2</v>
      </c>
      <c r="C9" s="5">
        <f>3.65%/1.1</f>
        <v>3.318181818181818E-2</v>
      </c>
      <c r="D9" s="5">
        <f t="shared" si="0"/>
        <v>4.4545454545454541E-2</v>
      </c>
    </row>
    <row r="12" spans="1:4" x14ac:dyDescent="0.3">
      <c r="A12" s="4" t="s">
        <v>3</v>
      </c>
    </row>
    <row r="13" spans="1:4" x14ac:dyDescent="0.3">
      <c r="A13" s="4" t="s">
        <v>26</v>
      </c>
    </row>
    <row r="14" spans="1:4" x14ac:dyDescent="0.3">
      <c r="A14" s="4" t="s">
        <v>30</v>
      </c>
    </row>
    <row r="15" spans="1:4" x14ac:dyDescent="0.3">
      <c r="A15" s="4" t="s">
        <v>29</v>
      </c>
    </row>
    <row r="16" spans="1:4" x14ac:dyDescent="0.3">
      <c r="A16" s="4"/>
    </row>
  </sheetData>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Graphiques</vt:lpstr>
      </vt:variant>
      <vt:variant>
        <vt:i4>3</vt:i4>
      </vt:variant>
    </vt:vector>
  </HeadingPairs>
  <TitlesOfParts>
    <vt:vector size="6" baseType="lpstr">
      <vt:lpstr>ReadMe</vt:lpstr>
      <vt:lpstr>DataF9.1</vt:lpstr>
      <vt:lpstr>DataF9.3</vt:lpstr>
      <vt:lpstr>F9.1</vt:lpstr>
      <vt:lpstr>F9.2</vt:lpstr>
      <vt:lpstr>F9.3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2019-08-02T09:45:35Z</dcterms:modified>
</cp:coreProperties>
</file>