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FR\xls\sansnumero\"/>
    </mc:Choice>
  </mc:AlternateContent>
  <bookViews>
    <workbookView xWindow="0" yWindow="0" windowWidth="20160" windowHeight="9732"/>
  </bookViews>
  <sheets>
    <sheet name="ReadMe" sheetId="1" r:id="rId1"/>
    <sheet name="G12.1" sheetId="19" r:id="rId2"/>
    <sheet name="G12.2" sheetId="21" r:id="rId3"/>
    <sheet name="G12.3" sheetId="10" r:id="rId4"/>
    <sheet name="G12.4" sheetId="24" r:id="rId5"/>
    <sheet name="G12.5" sheetId="23" r:id="rId6"/>
    <sheet name="G12.6" sheetId="26" r:id="rId7"/>
    <sheet name="G12.7" sheetId="34" r:id="rId8"/>
    <sheet name="G12.8" sheetId="25" r:id="rId9"/>
    <sheet name="G12.9" sheetId="8" r:id="rId10"/>
    <sheet name="G12.10" sheetId="9" r:id="rId11"/>
    <sheet name="DataG12.1" sheetId="18" r:id="rId12"/>
    <sheet name="DataG12.3" sheetId="15" r:id="rId13"/>
    <sheet name="DataG12.4" sheetId="16" r:id="rId14"/>
    <sheet name="DataG12.5" sheetId="22" r:id="rId15"/>
    <sheet name="DataG12.6" sheetId="5" r:id="rId16"/>
    <sheet name="DataG12.7" sheetId="35" r:id="rId17"/>
    <sheet name="DataG12.8" sheetId="6" r:id="rId18"/>
    <sheet name="DataG12.10" sheetId="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ISC01">[1]Q_ISC1!$1:$12</definedName>
    <definedName name="__ISC2">[2]Q_ISC2!$1:$18</definedName>
    <definedName name="__ISC3">[3]ISC01!$B:$B+[4]Q_ISC3!$1:$23</definedName>
    <definedName name="__ISC567">[5]Q_ISC567!$1:$23</definedName>
    <definedName name="_10000" localSheetId="14">[6]Регион!#REF!</definedName>
    <definedName name="_10000" localSheetId="16">[6]Регион!#REF!</definedName>
    <definedName name="_10000" localSheetId="17">[6]Регион!#REF!</definedName>
    <definedName name="_10000">[6]Регион!#REF!</definedName>
    <definedName name="_1080" localSheetId="14">[7]Регион!#REF!</definedName>
    <definedName name="_1080" localSheetId="16">[7]Регион!#REF!</definedName>
    <definedName name="_1080" localSheetId="17">[7]Регион!#REF!</definedName>
    <definedName name="_1080">[7]Регион!#REF!</definedName>
    <definedName name="_1090" localSheetId="14">[7]Регион!#REF!</definedName>
    <definedName name="_1090" localSheetId="16">[7]Регион!#REF!</definedName>
    <definedName name="_1090" localSheetId="17">[7]Регион!#REF!</definedName>
    <definedName name="_1090">[7]Регион!#REF!</definedName>
    <definedName name="_1100" localSheetId="14">[7]Регион!#REF!</definedName>
    <definedName name="_1100" localSheetId="16">[7]Регион!#REF!</definedName>
    <definedName name="_1100" localSheetId="17">[7]Регион!#REF!</definedName>
    <definedName name="_1100">[7]Регион!#REF!</definedName>
    <definedName name="_1110" localSheetId="14">[7]Регион!#REF!</definedName>
    <definedName name="_1110" localSheetId="16">[7]Регион!#REF!</definedName>
    <definedName name="_1110" localSheetId="17">[7]Регион!#REF!</definedName>
    <definedName name="_1110">[7]Регион!#REF!</definedName>
    <definedName name="_2" localSheetId="14">[6]Регион!#REF!</definedName>
    <definedName name="_2" localSheetId="16">[6]Регион!#REF!</definedName>
    <definedName name="_2" localSheetId="17">[6]Регион!#REF!</definedName>
    <definedName name="_2">[6]Регион!#REF!</definedName>
    <definedName name="_2010" localSheetId="14">#REF!</definedName>
    <definedName name="_2010" localSheetId="16">#REF!</definedName>
    <definedName name="_2010" localSheetId="17">#REF!</definedName>
    <definedName name="_2010">#REF!</definedName>
    <definedName name="_2080" localSheetId="14">[7]Регион!#REF!</definedName>
    <definedName name="_2080" localSheetId="16">[7]Регион!#REF!</definedName>
    <definedName name="_2080" localSheetId="17">[7]Регион!#REF!</definedName>
    <definedName name="_2080">[7]Регион!#REF!</definedName>
    <definedName name="_2090" localSheetId="14">[7]Регион!#REF!</definedName>
    <definedName name="_2090" localSheetId="16">[7]Регион!#REF!</definedName>
    <definedName name="_2090" localSheetId="17">[7]Регион!#REF!</definedName>
    <definedName name="_2090">[7]Регион!#REF!</definedName>
    <definedName name="_2100" localSheetId="14">[7]Регион!#REF!</definedName>
    <definedName name="_2100" localSheetId="16">[7]Регион!#REF!</definedName>
    <definedName name="_2100" localSheetId="17">[7]Регион!#REF!</definedName>
    <definedName name="_2100">[7]Регион!#REF!</definedName>
    <definedName name="_2110" localSheetId="14">[7]Регион!#REF!</definedName>
    <definedName name="_2110" localSheetId="16">[7]Регион!#REF!</definedName>
    <definedName name="_2110" localSheetId="17">[7]Регион!#REF!</definedName>
    <definedName name="_2110">[7]Регион!#REF!</definedName>
    <definedName name="_3080" localSheetId="14">[7]Регион!#REF!</definedName>
    <definedName name="_3080" localSheetId="16">[7]Регион!#REF!</definedName>
    <definedName name="_3080" localSheetId="17">[7]Регион!#REF!</definedName>
    <definedName name="_3080">[7]Регион!#REF!</definedName>
    <definedName name="_3090" localSheetId="14">[7]Регион!#REF!</definedName>
    <definedName name="_3090" localSheetId="16">[7]Регион!#REF!</definedName>
    <definedName name="_3090" localSheetId="17">[7]Регион!#REF!</definedName>
    <definedName name="_3090">[7]Регион!#REF!</definedName>
    <definedName name="_3100" localSheetId="14">[7]Регион!#REF!</definedName>
    <definedName name="_3100" localSheetId="16">[7]Регион!#REF!</definedName>
    <definedName name="_3100" localSheetId="17">[7]Регион!#REF!</definedName>
    <definedName name="_3100">[7]Регион!#REF!</definedName>
    <definedName name="_3110" localSheetId="14">[7]Регион!#REF!</definedName>
    <definedName name="_3110" localSheetId="16">[7]Регион!#REF!</definedName>
    <definedName name="_3110" localSheetId="17">[7]Регион!#REF!</definedName>
    <definedName name="_3110">[7]Регион!#REF!</definedName>
    <definedName name="_4080" localSheetId="14">[7]Регион!#REF!</definedName>
    <definedName name="_4080" localSheetId="16">[7]Регион!#REF!</definedName>
    <definedName name="_4080" localSheetId="17">[7]Регион!#REF!</definedName>
    <definedName name="_4080">[7]Регион!#REF!</definedName>
    <definedName name="_4090" localSheetId="14">[7]Регион!#REF!</definedName>
    <definedName name="_4090" localSheetId="16">[7]Регион!#REF!</definedName>
    <definedName name="_4090" localSheetId="17">[7]Регион!#REF!</definedName>
    <definedName name="_4090">[7]Регион!#REF!</definedName>
    <definedName name="_4100" localSheetId="14">[7]Регион!#REF!</definedName>
    <definedName name="_4100" localSheetId="16">[7]Регион!#REF!</definedName>
    <definedName name="_4100" localSheetId="17">[7]Регион!#REF!</definedName>
    <definedName name="_4100">[7]Регион!#REF!</definedName>
    <definedName name="_4110" localSheetId="14">[7]Регион!#REF!</definedName>
    <definedName name="_4110" localSheetId="16">[7]Регион!#REF!</definedName>
    <definedName name="_4110" localSheetId="17">[7]Регион!#REF!</definedName>
    <definedName name="_4110">[7]Регион!#REF!</definedName>
    <definedName name="_5080" localSheetId="14">[7]Регион!#REF!</definedName>
    <definedName name="_5080" localSheetId="16">[7]Регион!#REF!</definedName>
    <definedName name="_5080" localSheetId="17">[7]Регион!#REF!</definedName>
    <definedName name="_5080">[7]Регион!#REF!</definedName>
    <definedName name="_5090" localSheetId="14">[7]Регион!#REF!</definedName>
    <definedName name="_5090" localSheetId="16">[7]Регион!#REF!</definedName>
    <definedName name="_5090" localSheetId="17">[7]Регион!#REF!</definedName>
    <definedName name="_5090">[7]Регион!#REF!</definedName>
    <definedName name="_5100" localSheetId="14">[7]Регион!#REF!</definedName>
    <definedName name="_5100" localSheetId="16">[7]Регион!#REF!</definedName>
    <definedName name="_5100" localSheetId="17">[7]Регион!#REF!</definedName>
    <definedName name="_5100">[7]Регион!#REF!</definedName>
    <definedName name="_5110" localSheetId="14">[7]Регион!#REF!</definedName>
    <definedName name="_5110" localSheetId="16">[7]Регион!#REF!</definedName>
    <definedName name="_5110" localSheetId="17">[7]Регион!#REF!</definedName>
    <definedName name="_5110">[7]Регион!#REF!</definedName>
    <definedName name="_6080" localSheetId="14">[7]Регион!#REF!</definedName>
    <definedName name="_6080" localSheetId="16">[7]Регион!#REF!</definedName>
    <definedName name="_6080" localSheetId="17">[7]Регион!#REF!</definedName>
    <definedName name="_6080">[7]Регион!#REF!</definedName>
    <definedName name="_6090" localSheetId="14">[7]Регион!#REF!</definedName>
    <definedName name="_6090" localSheetId="16">[7]Регион!#REF!</definedName>
    <definedName name="_6090" localSheetId="17">[7]Регион!#REF!</definedName>
    <definedName name="_6090">[7]Регион!#REF!</definedName>
    <definedName name="_6100" localSheetId="14">[7]Регион!#REF!</definedName>
    <definedName name="_6100" localSheetId="16">[7]Регион!#REF!</definedName>
    <definedName name="_6100" localSheetId="17">[7]Регион!#REF!</definedName>
    <definedName name="_6100">[7]Регион!#REF!</definedName>
    <definedName name="_6110" localSheetId="14">[7]Регион!#REF!</definedName>
    <definedName name="_6110" localSheetId="16">[7]Регион!#REF!</definedName>
    <definedName name="_6110" localSheetId="17">[7]Регион!#REF!</definedName>
    <definedName name="_6110">[7]Регион!#REF!</definedName>
    <definedName name="_7031_1" localSheetId="14">[7]Регион!#REF!</definedName>
    <definedName name="_7031_1" localSheetId="16">[7]Регион!#REF!</definedName>
    <definedName name="_7031_1" localSheetId="17">[7]Регион!#REF!</definedName>
    <definedName name="_7031_1">[7]Регион!#REF!</definedName>
    <definedName name="_7031_2" localSheetId="14">[7]Регион!#REF!</definedName>
    <definedName name="_7031_2" localSheetId="16">[7]Регион!#REF!</definedName>
    <definedName name="_7031_2" localSheetId="17">[7]Регион!#REF!</definedName>
    <definedName name="_7031_2">[7]Регион!#REF!</definedName>
    <definedName name="_7032_1" localSheetId="14">[7]Регион!#REF!</definedName>
    <definedName name="_7032_1" localSheetId="16">[7]Регион!#REF!</definedName>
    <definedName name="_7032_1" localSheetId="17">[7]Регион!#REF!</definedName>
    <definedName name="_7032_1">[7]Регион!#REF!</definedName>
    <definedName name="_7032_2" localSheetId="14">[7]Регион!#REF!</definedName>
    <definedName name="_7032_2" localSheetId="16">[7]Регион!#REF!</definedName>
    <definedName name="_7032_2" localSheetId="17">[7]Регион!#REF!</definedName>
    <definedName name="_7032_2">[7]Регион!#REF!</definedName>
    <definedName name="_7033_1" localSheetId="14">[7]Регион!#REF!</definedName>
    <definedName name="_7033_1" localSheetId="16">[7]Регион!#REF!</definedName>
    <definedName name="_7033_1" localSheetId="17">[7]Регион!#REF!</definedName>
    <definedName name="_7033_1">[7]Регион!#REF!</definedName>
    <definedName name="_7033_2" localSheetId="14">[7]Регион!#REF!</definedName>
    <definedName name="_7033_2" localSheetId="16">[7]Регион!#REF!</definedName>
    <definedName name="_7033_2" localSheetId="17">[7]Регион!#REF!</definedName>
    <definedName name="_7033_2">[7]Регион!#REF!</definedName>
    <definedName name="_7034_1" localSheetId="14">[7]Регион!#REF!</definedName>
    <definedName name="_7034_1" localSheetId="16">[7]Регион!#REF!</definedName>
    <definedName name="_7034_1" localSheetId="17">[7]Регион!#REF!</definedName>
    <definedName name="_7034_1">[7]Регион!#REF!</definedName>
    <definedName name="_7034_2" localSheetId="14">[7]Регион!#REF!</definedName>
    <definedName name="_7034_2" localSheetId="16">[7]Регион!#REF!</definedName>
    <definedName name="_7034_2" localSheetId="17">[7]Регион!#REF!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16">#REF!</definedName>
    <definedName name="Acurrent">#REF!</definedName>
    <definedName name="adjustments_to_BO_according_to_CdG2000" localSheetId="16">#REF!</definedName>
    <definedName name="adjustments_to_BO_according_to_CdG2000">#REF!</definedName>
    <definedName name="calcul">'[8]Calcul_B1.1'!$A$1:$L$37</definedName>
    <definedName name="calcul1">'[9]Calcul_B1.1'!$A$1:$L$37</definedName>
    <definedName name="CdG_consolidé___volume_4__page_19___Commission" localSheetId="16">#REF!</definedName>
    <definedName name="CdG_consolidé___volume_4__page_19___Commission">#REF!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16">#REF!</definedName>
    <definedName name="column_head" localSheetId="17">#REF!</definedName>
    <definedName name="column_head">#REF!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16">#REF!</definedName>
    <definedName name="column_headings" localSheetId="17">#REF!</definedName>
    <definedName name="column_headings">#REF!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 localSheetId="16">#REF!</definedName>
    <definedName name="column_numbers" localSheetId="17">#REF!</definedName>
    <definedName name="column_numbers">#REF!</definedName>
    <definedName name="comments_on_B21" localSheetId="16">#REF!</definedName>
    <definedName name="comments_on_B21">#REF!</definedName>
    <definedName name="Compte_de_gestion_2000_C.02__Theo_Mestrom_s_file_25062001" localSheetId="16">#REF!</definedName>
    <definedName name="Compte_de_gestion_2000_C.02__Theo_Mestrom_s_file_25062001">#REF!</definedName>
    <definedName name="council" localSheetId="16">#REF!</definedName>
    <definedName name="council">#REF!</definedName>
    <definedName name="Country">[10]Countries!$A$1:$C$53</definedName>
    <definedName name="court_of_auditors" localSheetId="16">#REF!</definedName>
    <definedName name="court_of_auditors">#REF!</definedName>
    <definedName name="court_of_jusitce" localSheetId="16">#REF!</definedName>
    <definedName name="court_of_jusitce">#REF!</definedName>
    <definedName name="data" localSheetId="11">#REF!</definedName>
    <definedName name="data" localSheetId="12">#REF!</definedName>
    <definedName name="data" localSheetId="13">#REF!</definedName>
    <definedName name="data" localSheetId="14">#REF!</definedName>
    <definedName name="data" localSheetId="16">#REF!</definedName>
    <definedName name="data" localSheetId="17">#REF!</definedName>
    <definedName name="data">#REF!</definedName>
    <definedName name="data2" localSheetId="11">#REF!</definedName>
    <definedName name="data2" localSheetId="12">#REF!</definedName>
    <definedName name="data2" localSheetId="13">#REF!</definedName>
    <definedName name="data2" localSheetId="14">#REF!</definedName>
    <definedName name="data2" localSheetId="16">#REF!</definedName>
    <definedName name="data2" localSheetId="17">#REF!</definedName>
    <definedName name="data2">#REF!</definedName>
    <definedName name="DEL1_96">#N/A</definedName>
    <definedName name="Diag" localSheetId="11">#REF!,#REF!</definedName>
    <definedName name="Diag" localSheetId="12">#REF!,#REF!</definedName>
    <definedName name="Diag" localSheetId="13">#REF!,#REF!</definedName>
    <definedName name="Diag" localSheetId="14">#REF!,#REF!</definedName>
    <definedName name="Diag" localSheetId="16">#REF!,#REF!</definedName>
    <definedName name="Diag" localSheetId="17">#REF!,#REF!</definedName>
    <definedName name="Diag">#REF!,#REF!</definedName>
    <definedName name="DUBA96">#N/A</definedName>
    <definedName name="DUBEA96">#N/A</definedName>
    <definedName name="DUCEL96">#N/A</definedName>
    <definedName name="DZRCEL96">#N/A</definedName>
    <definedName name="ea_flux" localSheetId="11">#REF!</definedName>
    <definedName name="ea_flux" localSheetId="12">#REF!</definedName>
    <definedName name="ea_flux" localSheetId="13">#REF!</definedName>
    <definedName name="ea_flux" localSheetId="14">#REF!</definedName>
    <definedName name="ea_flux" localSheetId="16">#REF!</definedName>
    <definedName name="ea_flux" localSheetId="17">#REF!</definedName>
    <definedName name="ea_flux">#REF!</definedName>
    <definedName name="Equilibre" localSheetId="11">#REF!</definedName>
    <definedName name="Equilibre" localSheetId="12">#REF!</definedName>
    <definedName name="Equilibre" localSheetId="13">#REF!</definedName>
    <definedName name="Equilibre" localSheetId="14">#REF!</definedName>
    <definedName name="Equilibre" localSheetId="16">#REF!</definedName>
    <definedName name="Equilibre" localSheetId="17">#REF!</definedName>
    <definedName name="Equilibre">#REF!</definedName>
    <definedName name="european_parliament" localSheetId="16">#REF!</definedName>
    <definedName name="european_parliament">#REF!</definedName>
    <definedName name="f1_time">[11]F1_TIME!$A$1:$D$31</definedName>
    <definedName name="females" localSheetId="11">'[12]rba table'!$I$10:$I$49</definedName>
    <definedName name="females">'[13]rba table'!$I$10:$I$49</definedName>
    <definedName name="fg_567">[14]FG_567!$A$1:$AC$30</definedName>
    <definedName name="FG_ISC123">[15]FG_123!$A$1:$AZ$45</definedName>
    <definedName name="FG_ISC567">[14]FG_567!$A$1:$AZ$45</definedName>
    <definedName name="fig4b" localSheetId="11">#REF!</definedName>
    <definedName name="fig4b" localSheetId="12">#REF!</definedName>
    <definedName name="fig4b" localSheetId="13">#REF!</definedName>
    <definedName name="fig4b" localSheetId="14">#REF!</definedName>
    <definedName name="fig4b" localSheetId="16">#REF!</definedName>
    <definedName name="fig4b" localSheetId="17">#REF!</definedName>
    <definedName name="fig4b">#REF!</definedName>
    <definedName name="fmtr" localSheetId="11">#REF!</definedName>
    <definedName name="fmtr" localSheetId="12">#REF!</definedName>
    <definedName name="fmtr" localSheetId="13">#REF!</definedName>
    <definedName name="fmtr" localSheetId="14">#REF!</definedName>
    <definedName name="fmtr" localSheetId="16">#REF!</definedName>
    <definedName name="fmtr" localSheetId="17">#REF!</definedName>
    <definedName name="fmtr">#REF!</definedName>
    <definedName name="footno" localSheetId="11">#REF!</definedName>
    <definedName name="footno" localSheetId="12">#REF!</definedName>
    <definedName name="footno" localSheetId="13">#REF!</definedName>
    <definedName name="footno" localSheetId="14">#REF!</definedName>
    <definedName name="footno" localSheetId="16">#REF!</definedName>
    <definedName name="footno" localSheetId="17">#REF!</definedName>
    <definedName name="footno">#REF!</definedName>
    <definedName name="footnotes" localSheetId="11">#REF!</definedName>
    <definedName name="footnotes" localSheetId="12">#REF!</definedName>
    <definedName name="footnotes" localSheetId="13">#REF!</definedName>
    <definedName name="footnotes" localSheetId="14">#REF!</definedName>
    <definedName name="footnotes" localSheetId="16">#REF!</definedName>
    <definedName name="footnotes" localSheetId="17">#REF!</definedName>
    <definedName name="footnotes">#REF!</definedName>
    <definedName name="footnotes2" localSheetId="11">#REF!</definedName>
    <definedName name="footnotes2" localSheetId="12">#REF!</definedName>
    <definedName name="footnotes2" localSheetId="13">#REF!</definedName>
    <definedName name="footnotes2" localSheetId="14">#REF!</definedName>
    <definedName name="footnotes2" localSheetId="16">#REF!</definedName>
    <definedName name="footnotes2" localSheetId="17">#REF!</definedName>
    <definedName name="footnotes2">#REF!</definedName>
    <definedName name="GEOG9703" localSheetId="11">#REF!</definedName>
    <definedName name="GEOG9703" localSheetId="12">#REF!</definedName>
    <definedName name="GEOG9703" localSheetId="13">#REF!</definedName>
    <definedName name="GEOG9703" localSheetId="14">#REF!</definedName>
    <definedName name="GEOG9703" localSheetId="16">#REF!</definedName>
    <definedName name="GEOG9703" localSheetId="17">#REF!</definedName>
    <definedName name="GEOG9703">#REF!</definedName>
    <definedName name="heading_A" localSheetId="16">#REF!</definedName>
    <definedName name="heading_A">#REF!</definedName>
    <definedName name="headings_current_partB" localSheetId="16">#REF!</definedName>
    <definedName name="headings_current_partB">#REF!</definedName>
    <definedName name="HTML_CodePage" hidden="1">1252</definedName>
    <definedName name="HTML_Control" localSheetId="11" hidden="1">{"'swa xoffs'!$A$4:$Q$37"}</definedName>
    <definedName name="HTML_Control" localSheetId="12" hidden="1">{"'swa xoffs'!$A$4:$Q$37"}</definedName>
    <definedName name="HTML_Control" localSheetId="13" hidden="1">{"'swa xoffs'!$A$4:$Q$37"}</definedName>
    <definedName name="HTML_Control" localSheetId="17"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[16]F1_ALL!$A$1:$AZ$50</definedName>
    <definedName name="indf11">[17]F11_ALL!$A$1:$AZ$15</definedName>
    <definedName name="indf11_94">[18]F11_A94!$A$1:$AE$15</definedName>
    <definedName name="INDF12">[19]F12_ALL!$A$1:$AJ$25</definedName>
    <definedName name="INDF13">[20]F13_ALL!$A$1:$AH$10</definedName>
    <definedName name="INPUT">[21]OUTPUT!$A$1:$E$65536</definedName>
    <definedName name="international_fund_for_Ireland" localSheetId="16">#REF!</definedName>
    <definedName name="international_fund_for_Ireland">#REF!</definedName>
    <definedName name="ISO">[22]Results!$B$9</definedName>
    <definedName name="LANGUAGES" localSheetId="16">#REF!</definedName>
    <definedName name="LANGUAGES">#REF!</definedName>
    <definedName name="males" localSheetId="11">'[12]rba table'!$C$10:$C$49</definedName>
    <definedName name="males">'[13]rba table'!$C$10:$C$49</definedName>
    <definedName name="Measure">[22]Results!$B$11</definedName>
    <definedName name="NAZEV">#N/A</definedName>
    <definedName name="NEZAM96">#N/A</definedName>
    <definedName name="nomenclature_FRENCH" localSheetId="16">#REF!</definedName>
    <definedName name="nomenclature_FRENCH">#REF!</definedName>
    <definedName name="p5_age">[23]p5_ageISC5a!$A$1:$D$55</definedName>
    <definedName name="p5nr">[24]P5nr_2!$A$1:$AC$43</definedName>
    <definedName name="PIB" localSheetId="11">#REF!</definedName>
    <definedName name="PIB" localSheetId="12">#REF!</definedName>
    <definedName name="PIB" localSheetId="13">#REF!</definedName>
    <definedName name="PIB" localSheetId="14">#REF!</definedName>
    <definedName name="PIB" localSheetId="16">#REF!</definedName>
    <definedName name="PIB" localSheetId="17">#REF!</definedName>
    <definedName name="PIB">#REF!</definedName>
    <definedName name="POpula">[25]POpula!$A$1:$I$1559</definedName>
    <definedName name="popula1">[25]POpula!$A$1:$I$1559</definedName>
    <definedName name="Print_Area" localSheetId="16">#REF!</definedName>
    <definedName name="Print_Area">#REF!</definedName>
    <definedName name="ref_B1" localSheetId="16">#REF!</definedName>
    <definedName name="ref_B1">#REF!</definedName>
    <definedName name="ref_Cohesion_Fund" localSheetId="16">#REF!</definedName>
    <definedName name="ref_Cohesion_Fund">#REF!</definedName>
    <definedName name="ref_Council" localSheetId="16">#REF!</definedName>
    <definedName name="ref_Council">#REF!</definedName>
    <definedName name="ref_Court_Justice" localSheetId="16">#REF!</definedName>
    <definedName name="ref_Court_Justice">#REF!</definedName>
    <definedName name="ref_DG_ADMIN_BXL" localSheetId="16">#REF!</definedName>
    <definedName name="ref_DG_ADMIN_BXL">#REF!</definedName>
    <definedName name="ref_DG_ADMIN_LUX" localSheetId="16">#REF!</definedName>
    <definedName name="ref_DG_ADMIN_LUX">#REF!</definedName>
    <definedName name="ref_DG_AGRI" localSheetId="16">#REF!</definedName>
    <definedName name="ref_DG_AGRI">#REF!</definedName>
    <definedName name="ref_DG_EAC" localSheetId="16">#REF!</definedName>
    <definedName name="ref_DG_EAC">#REF!</definedName>
    <definedName name="ref_DG_ECFIN" localSheetId="16">#REF!</definedName>
    <definedName name="ref_DG_ECFIN">#REF!</definedName>
    <definedName name="ref_DG_ENTR" localSheetId="16">#REF!</definedName>
    <definedName name="ref_DG_ENTR">#REF!</definedName>
    <definedName name="ref_DG_ENTR_Cenelex_berthon" localSheetId="16">#REF!</definedName>
    <definedName name="ref_DG_ENTR_Cenelex_berthon">#REF!</definedName>
    <definedName name="ref_DG_FISH" localSheetId="16">#REF!</definedName>
    <definedName name="ref_DG_FISH">#REF!</definedName>
    <definedName name="ref_DG_INFSO" localSheetId="16">#REF!</definedName>
    <definedName name="ref_DG_INFSO">#REF!</definedName>
    <definedName name="ref_DG_Relex" localSheetId="16">#REF!</definedName>
    <definedName name="ref_DG_Relex">#REF!</definedName>
    <definedName name="ref_DG_RTD" localSheetId="16">#REF!</definedName>
    <definedName name="ref_DG_RTD">#REF!</definedName>
    <definedName name="ref_DG_TREN" localSheetId="16">#REF!</definedName>
    <definedName name="ref_DG_TREN">#REF!</definedName>
    <definedName name="ref_dubus" localSheetId="16">#REF!</definedName>
    <definedName name="ref_dubus">#REF!</definedName>
    <definedName name="ref_Eur_Parlament" localSheetId="16">#REF!</definedName>
    <definedName name="ref_Eur_Parlament">#REF!</definedName>
    <definedName name="ref_JRC_ISPRA" localSheetId="16">#REF!</definedName>
    <definedName name="ref_JRC_ISPRA">#REF!</definedName>
    <definedName name="ref_OPOCE" localSheetId="16">#REF!</definedName>
    <definedName name="ref_OPOCE">#REF!</definedName>
    <definedName name="ref_structural_funds" localSheetId="16">#REF!</definedName>
    <definedName name="ref_structural_funds">#REF!</definedName>
    <definedName name="ref_TOTAL_RTD" localSheetId="16">#REF!</definedName>
    <definedName name="ref_TOTAL_RTD">#REF!</definedName>
    <definedName name="Rentflag" localSheetId="11">IF([26]Comparison!$B$7,"","not ")</definedName>
    <definedName name="Rentflag">IF([27]Comparison!$B$7,"","not ")</definedName>
    <definedName name="ressources" localSheetId="11">#REF!</definedName>
    <definedName name="ressources" localSheetId="12">#REF!</definedName>
    <definedName name="ressources" localSheetId="13">#REF!</definedName>
    <definedName name="ressources" localSheetId="14">#REF!</definedName>
    <definedName name="ressources" localSheetId="16">#REF!</definedName>
    <definedName name="ressources" localSheetId="17">#REF!</definedName>
    <definedName name="ressources">#REF!</definedName>
    <definedName name="rpflux" localSheetId="11">#REF!</definedName>
    <definedName name="rpflux" localSheetId="12">#REF!</definedName>
    <definedName name="rpflux" localSheetId="13">#REF!</definedName>
    <definedName name="rpflux" localSheetId="14">#REF!</definedName>
    <definedName name="rpflux" localSheetId="16">#REF!</definedName>
    <definedName name="rpflux" localSheetId="17">#REF!</definedName>
    <definedName name="rpflux">#REF!</definedName>
    <definedName name="rptof" localSheetId="11">#REF!</definedName>
    <definedName name="rptof" localSheetId="12">#REF!</definedName>
    <definedName name="rptof" localSheetId="13">#REF!</definedName>
    <definedName name="rptof" localSheetId="14">#REF!</definedName>
    <definedName name="rptof" localSheetId="16">#REF!</definedName>
    <definedName name="rptof" localSheetId="17">#REF!</definedName>
    <definedName name="rptof">#REF!</definedName>
    <definedName name="rq" localSheetId="14">#REF!</definedName>
    <definedName name="rq" localSheetId="16">#REF!</definedName>
    <definedName name="rq" localSheetId="17">#REF!</definedName>
    <definedName name="rq">#REF!</definedName>
    <definedName name="shift">[28]Data_Shifted!$I$1</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 localSheetId="16">#REF!</definedName>
    <definedName name="spanners_level1" localSheetId="17">#REF!</definedName>
    <definedName name="spanners_level1">#REF!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 localSheetId="16">#REF!</definedName>
    <definedName name="spanners_level2" localSheetId="17">#REF!</definedName>
    <definedName name="spanners_level2">#REF!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 localSheetId="16">#REF!</definedName>
    <definedName name="spanners_level3" localSheetId="17">#REF!</definedName>
    <definedName name="spanners_level3">#REF!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 localSheetId="16">#REF!</definedName>
    <definedName name="spanners_level4" localSheetId="17">#REF!</definedName>
    <definedName name="spanners_level4">#REF!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 localSheetId="16">#REF!</definedName>
    <definedName name="spanners_level5" localSheetId="17">#REF!</definedName>
    <definedName name="spanners_level5">#REF!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 localSheetId="16">#REF!</definedName>
    <definedName name="spanners_levelV" localSheetId="17">#REF!</definedName>
    <definedName name="spanners_levelV">#REF!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 localSheetId="16">#REF!</definedName>
    <definedName name="spanners_levelX" localSheetId="17">#REF!</definedName>
    <definedName name="spanners_levelX">#REF!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 localSheetId="16">#REF!</definedName>
    <definedName name="spanners_levelY" localSheetId="17">#REF!</definedName>
    <definedName name="spanners_levelY">#REF!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 localSheetId="16">#REF!</definedName>
    <definedName name="spanners_levelZ" localSheetId="17">#REF!</definedName>
    <definedName name="spanners_levelZ">#REF!</definedName>
    <definedName name="SPSS">[29]Figure5.6!$B$2:$X$30</definedName>
    <definedName name="stub_lines" localSheetId="11">#REF!</definedName>
    <definedName name="stub_lines" localSheetId="12">#REF!</definedName>
    <definedName name="stub_lines" localSheetId="13">#REF!</definedName>
    <definedName name="stub_lines" localSheetId="14">#REF!</definedName>
    <definedName name="stub_lines" localSheetId="16">#REF!</definedName>
    <definedName name="stub_lines" localSheetId="17">#REF!</definedName>
    <definedName name="stub_lines">#REF!</definedName>
    <definedName name="STZN">#N/A</definedName>
    <definedName name="T_A4.3_W_2010">'[30]T_A4.6'!$A$8:$O$55</definedName>
    <definedName name="T_A4.6">'[30]T_A4.8 (Web)'!$A$8:$K$47</definedName>
    <definedName name="T3_L_TOT_MW">[31]T3_L_TOT_MW!$G$1:$M$315</definedName>
    <definedName name="T3_MW_2564">[31]T3_L_EDCAT_MW!$G$1:$N$853</definedName>
    <definedName name="T3_N_MW_2564">[31]T3_N_EDCAT_MW!$G$1:$N$857</definedName>
    <definedName name="T3_N_TOT_MW">[31]T3_N_TOT_MW!$G$1:$M$315</definedName>
    <definedName name="T4_N_EDCAT_MW" localSheetId="16">[32]T4_N_EDCAT_MW!#REF!</definedName>
    <definedName name="T4_N_EDCAT_MW">[32]T4_N_EDCAT_MW!#REF!</definedName>
    <definedName name="Table_DE.4b__Sources_of_private_wealth_accumulation_in_Germany__1870_2010___Multiplicative_decomposition">[33]TableDE4b!$A$3</definedName>
    <definedName name="tableJEL" localSheetId="16">#REF!</definedName>
    <definedName name="tableJEL">#REF!</definedName>
    <definedName name="temp" localSheetId="11">#REF!</definedName>
    <definedName name="temp" localSheetId="12">#REF!</definedName>
    <definedName name="temp" localSheetId="13">#REF!</definedName>
    <definedName name="temp" localSheetId="14">#REF!</definedName>
    <definedName name="temp" localSheetId="16">#REF!</definedName>
    <definedName name="temp" localSheetId="17">#REF!</definedName>
    <definedName name="temp">#REF!</definedName>
    <definedName name="test" localSheetId="14">[6]Регион!#REF!</definedName>
    <definedName name="test" localSheetId="16">[6]Регион!#REF!</definedName>
    <definedName name="test" localSheetId="17">[6]Регион!#REF!</definedName>
    <definedName name="test">[6]Регион!#REF!</definedName>
    <definedName name="Title_A4.3_M_2009">'[30]T_A4.6'!$A$5:$O$5</definedName>
    <definedName name="titles" localSheetId="11">#REF!</definedName>
    <definedName name="titles" localSheetId="12">#REF!</definedName>
    <definedName name="titles" localSheetId="13">#REF!</definedName>
    <definedName name="titles" localSheetId="14">#REF!</definedName>
    <definedName name="titles" localSheetId="16">#REF!</definedName>
    <definedName name="titles" localSheetId="17">#REF!</definedName>
    <definedName name="titles">#REF!</definedName>
    <definedName name="totals" localSheetId="11">#REF!</definedName>
    <definedName name="totals" localSheetId="12">#REF!</definedName>
    <definedName name="totals" localSheetId="13">#REF!</definedName>
    <definedName name="totals" localSheetId="14">#REF!</definedName>
    <definedName name="totals" localSheetId="16">#REF!</definedName>
    <definedName name="totals" localSheetId="17">#REF!</definedName>
    <definedName name="totals">#REF!</definedName>
    <definedName name="toto">'[34]Graph 3.7.a'!$B$125:$C$151</definedName>
    <definedName name="toto1">[35]Data5.11a!$B$3:$C$34</definedName>
    <definedName name="tt" localSheetId="12">#REF!</definedName>
    <definedName name="tt" localSheetId="13">#REF!</definedName>
    <definedName name="tt" localSheetId="14">#REF!</definedName>
    <definedName name="tt" localSheetId="16">#REF!</definedName>
    <definedName name="tt" localSheetId="17">#REF!</definedName>
    <definedName name="tt">#REF!</definedName>
    <definedName name="UHRN96">#N/A</definedName>
    <definedName name="valuevx">42.314159</definedName>
    <definedName name="weight">[36]F5_W!$A$1:$C$33</definedName>
    <definedName name="xxx" localSheetId="11">#REF!</definedName>
    <definedName name="xxx" localSheetId="12">#REF!</definedName>
    <definedName name="xxx" localSheetId="13">#REF!</definedName>
    <definedName name="xxx" localSheetId="14">#REF!</definedName>
    <definedName name="xxx" localSheetId="16">#REF!</definedName>
    <definedName name="xxx" localSheetId="17">#REF!</definedName>
    <definedName name="xxx">#REF!</definedName>
    <definedName name="xxxx" localSheetId="16">#REF!</definedName>
    <definedName name="xxxx">#REF!</definedName>
    <definedName name="Year" localSheetId="11">[26]Output!$C$4:$C$38</definedName>
    <definedName name="Year">[27]Output!$C$4:$C$38</definedName>
    <definedName name="YearLabel" localSheetId="11">[26]Output!$B$15</definedName>
    <definedName name="YearLabel">[27]Output!$B$15</definedName>
    <definedName name="yearly">[37]data_sheet!$D$10:$DV$177</definedName>
    <definedName name="ZAM1_96">#N/A</definedName>
    <definedName name="ZAM96">#N/A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35" l="1"/>
  <c r="C44" i="35"/>
  <c r="B44" i="35"/>
  <c r="H44" i="5"/>
  <c r="G44" i="5"/>
  <c r="F44" i="5"/>
  <c r="E44" i="5"/>
  <c r="D44" i="5"/>
  <c r="C44" i="5"/>
  <c r="B44" i="5"/>
  <c r="C43" i="35" l="1"/>
  <c r="B43" i="35"/>
  <c r="D42" i="35"/>
  <c r="C42" i="35"/>
  <c r="B42" i="35"/>
  <c r="D43" i="35"/>
  <c r="D43" i="6" l="1"/>
  <c r="C43" i="6"/>
  <c r="I43" i="6"/>
  <c r="H43" i="6"/>
  <c r="H42" i="5" l="1"/>
  <c r="H43" i="5" s="1"/>
  <c r="F43" i="5"/>
  <c r="D43" i="5"/>
  <c r="D42" i="5"/>
  <c r="C43" i="5"/>
  <c r="G42" i="5"/>
  <c r="G43" i="5" s="1"/>
  <c r="F42" i="5"/>
  <c r="E42" i="5"/>
  <c r="E43" i="5" s="1"/>
  <c r="C42" i="5"/>
  <c r="B43" i="5"/>
  <c r="B42" i="5"/>
  <c r="I34" i="18" l="1"/>
  <c r="H34" i="18"/>
  <c r="I40" i="18"/>
  <c r="H40" i="18"/>
  <c r="I62" i="18"/>
  <c r="H62" i="18"/>
  <c r="I65" i="18"/>
  <c r="H65" i="18"/>
  <c r="I67" i="18"/>
  <c r="I70" i="18"/>
  <c r="H67" i="18"/>
  <c r="H70" i="18"/>
  <c r="H72" i="18"/>
  <c r="H74" i="18"/>
  <c r="H78" i="18"/>
  <c r="H82" i="18"/>
  <c r="I121" i="18"/>
  <c r="H121" i="18"/>
  <c r="I120" i="18"/>
  <c r="H120" i="18"/>
  <c r="I119" i="18"/>
  <c r="H119" i="18"/>
  <c r="I118" i="18"/>
  <c r="H118" i="18"/>
  <c r="I117" i="18"/>
  <c r="H117" i="18"/>
  <c r="I116" i="18"/>
  <c r="H116" i="18"/>
  <c r="I115" i="18"/>
  <c r="H115" i="18"/>
  <c r="I114" i="18"/>
  <c r="H114" i="18"/>
  <c r="I113" i="18"/>
  <c r="H113" i="18"/>
  <c r="I112" i="18"/>
  <c r="H112" i="18"/>
  <c r="I111" i="18"/>
  <c r="H111" i="18"/>
  <c r="I110" i="18"/>
  <c r="H110" i="18"/>
  <c r="I109" i="18"/>
  <c r="H109" i="18"/>
  <c r="I108" i="18"/>
  <c r="H108" i="18"/>
  <c r="I107" i="18"/>
  <c r="H107" i="18"/>
  <c r="I106" i="18"/>
  <c r="H106" i="18"/>
  <c r="I105" i="18"/>
  <c r="H105" i="18"/>
  <c r="I104" i="18"/>
  <c r="H104" i="18"/>
  <c r="I103" i="18"/>
  <c r="H103" i="18"/>
  <c r="I102" i="18"/>
  <c r="H102" i="18"/>
  <c r="I101" i="18"/>
  <c r="H101" i="18"/>
  <c r="I100" i="18"/>
  <c r="H100" i="18"/>
  <c r="I99" i="18"/>
  <c r="H99" i="18"/>
  <c r="I98" i="18"/>
  <c r="H98" i="18"/>
  <c r="I11" i="18"/>
  <c r="H11" i="18"/>
  <c r="I72" i="18"/>
  <c r="I74" i="18"/>
  <c r="I78" i="18"/>
  <c r="I82" i="18"/>
  <c r="I86" i="18"/>
  <c r="I91" i="18"/>
  <c r="I96" i="18"/>
  <c r="I95" i="18"/>
  <c r="I94" i="18"/>
  <c r="I97" i="18"/>
  <c r="H97" i="18"/>
  <c r="H96" i="18"/>
  <c r="H95" i="18"/>
  <c r="H94" i="18"/>
  <c r="H91" i="18"/>
  <c r="H86" i="18"/>
  <c r="A7" i="18" l="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7" i="18"/>
  <c r="A118" i="18" s="1"/>
  <c r="A119" i="18" s="1"/>
  <c r="A120" i="18" s="1"/>
  <c r="I138" i="15" l="1"/>
  <c r="I133" i="15"/>
  <c r="I153" i="15"/>
  <c r="I148" i="15"/>
  <c r="I143" i="15"/>
  <c r="I128" i="15"/>
  <c r="I123" i="15"/>
  <c r="I84" i="15"/>
  <c r="I118" i="15"/>
  <c r="I113" i="15"/>
  <c r="I108" i="15"/>
  <c r="I103" i="15"/>
  <c r="I98" i="15"/>
  <c r="I93" i="15"/>
  <c r="I88" i="15"/>
  <c r="I78" i="15"/>
  <c r="I73" i="15"/>
  <c r="I68" i="15"/>
  <c r="I51" i="15"/>
  <c r="I38" i="15"/>
  <c r="I8"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H99" i="15" s="1"/>
  <c r="G100" i="15"/>
  <c r="H100" i="15" s="1"/>
  <c r="G101" i="15"/>
  <c r="H101" i="15"/>
  <c r="G102" i="15"/>
  <c r="H102" i="15" s="1"/>
  <c r="G103" i="15"/>
  <c r="H103" i="15"/>
  <c r="G104" i="15"/>
  <c r="H104" i="15"/>
  <c r="G105" i="15"/>
  <c r="H105" i="15"/>
  <c r="G106" i="15"/>
  <c r="H106" i="15"/>
  <c r="G107" i="15"/>
  <c r="H107" i="15"/>
  <c r="G108" i="15"/>
  <c r="H108" i="15" s="1"/>
  <c r="G109" i="15"/>
  <c r="H109" i="15" s="1"/>
  <c r="G110" i="15"/>
  <c r="H110" i="15"/>
  <c r="G111" i="15"/>
  <c r="H111" i="15"/>
  <c r="G112" i="15"/>
  <c r="H112" i="15" s="1"/>
  <c r="G113" i="15"/>
  <c r="H113" i="15"/>
  <c r="G114" i="15"/>
  <c r="H114" i="15"/>
  <c r="G115" i="15"/>
  <c r="H115" i="15" s="1"/>
  <c r="G116" i="15"/>
  <c r="H116" i="15" s="1"/>
  <c r="G117" i="15"/>
  <c r="H117" i="15"/>
  <c r="G118" i="15"/>
  <c r="H118" i="15" s="1"/>
  <c r="G119" i="15"/>
  <c r="H119" i="15"/>
  <c r="G120" i="15"/>
  <c r="H120" i="15"/>
  <c r="G121" i="15"/>
  <c r="H121" i="15"/>
  <c r="G122" i="15"/>
  <c r="H122" i="15"/>
  <c r="G123" i="15"/>
  <c r="H123" i="15"/>
  <c r="C124" i="15"/>
  <c r="C123" i="15" s="1"/>
  <c r="C122" i="15" s="1"/>
  <c r="C121" i="15" s="1"/>
  <c r="C120" i="15" s="1"/>
  <c r="C119" i="15" s="1"/>
  <c r="C118" i="15" s="1"/>
  <c r="C117" i="15" s="1"/>
  <c r="C116" i="15" s="1"/>
  <c r="C115" i="15" s="1"/>
  <c r="C114" i="15" s="1"/>
  <c r="C113" i="15" s="1"/>
  <c r="C112" i="15" s="1"/>
  <c r="C111" i="15" s="1"/>
  <c r="C110" i="15" s="1"/>
  <c r="C109" i="15" s="1"/>
  <c r="C108" i="15" s="1"/>
  <c r="C107" i="15" s="1"/>
  <c r="C106" i="15" s="1"/>
  <c r="C105" i="15" s="1"/>
  <c r="C104" i="15" s="1"/>
  <c r="C103" i="15" s="1"/>
  <c r="C102" i="15" s="1"/>
  <c r="C101" i="15" s="1"/>
  <c r="C100" i="15" s="1"/>
  <c r="C99" i="15" s="1"/>
  <c r="C98" i="15" s="1"/>
  <c r="G124" i="15"/>
  <c r="H124" i="15" s="1"/>
  <c r="G125" i="15"/>
  <c r="H125" i="15"/>
  <c r="G126" i="15"/>
  <c r="H126" i="15"/>
  <c r="C127" i="15"/>
  <c r="C126" i="15" s="1"/>
  <c r="C125" i="15" s="1"/>
  <c r="G127" i="15"/>
  <c r="H127" i="15" s="1"/>
  <c r="C128" i="15"/>
  <c r="G128" i="15"/>
  <c r="H128" i="15" s="1"/>
  <c r="G129" i="15"/>
  <c r="H129" i="15"/>
  <c r="G130" i="15"/>
  <c r="H130" i="15" s="1"/>
  <c r="G131" i="15"/>
  <c r="H131" i="15"/>
  <c r="G132" i="15"/>
  <c r="H132" i="15" s="1"/>
  <c r="G133" i="15"/>
  <c r="H133" i="15"/>
  <c r="G134" i="15"/>
  <c r="H134" i="15" s="1"/>
  <c r="G135" i="15"/>
  <c r="H135" i="15"/>
  <c r="G136" i="15"/>
  <c r="H136" i="15" s="1"/>
  <c r="G137" i="15"/>
  <c r="H137" i="15"/>
  <c r="G138" i="15"/>
  <c r="H138" i="15" s="1"/>
  <c r="G139" i="15"/>
  <c r="H139" i="15"/>
  <c r="G140" i="15"/>
  <c r="H140" i="15" s="1"/>
  <c r="G141" i="15"/>
  <c r="H141" i="15"/>
  <c r="G142" i="15"/>
  <c r="H142" i="15" s="1"/>
  <c r="G143" i="15"/>
  <c r="H143" i="15"/>
  <c r="G144" i="15"/>
  <c r="H144" i="15" s="1"/>
  <c r="G145" i="15"/>
  <c r="H145" i="15"/>
  <c r="G146" i="15"/>
  <c r="H146" i="15" s="1"/>
  <c r="G147" i="15"/>
  <c r="H147" i="15"/>
  <c r="G148" i="15"/>
  <c r="H148" i="15" s="1"/>
  <c r="G149" i="15"/>
  <c r="H149" i="15"/>
  <c r="G150" i="15"/>
  <c r="H150" i="15" s="1"/>
  <c r="G151" i="15"/>
  <c r="H151" i="15"/>
  <c r="B152" i="15"/>
  <c r="H152" i="15" s="1"/>
  <c r="G152" i="15"/>
  <c r="B153" i="15"/>
  <c r="G153" i="15"/>
  <c r="B154" i="15"/>
  <c r="G154" i="15"/>
  <c r="H154" i="15"/>
  <c r="C97" i="15" l="1"/>
  <c r="B98" i="15"/>
  <c r="H98" i="15" s="1"/>
  <c r="H153" i="15"/>
  <c r="C96" i="15" l="1"/>
  <c r="B97" i="15"/>
  <c r="H97" i="15" s="1"/>
  <c r="B96" i="15" l="1"/>
  <c r="H96" i="15" s="1"/>
  <c r="C95" i="15"/>
  <c r="C94" i="15" l="1"/>
  <c r="B95" i="15"/>
  <c r="H95" i="15" s="1"/>
  <c r="B94" i="15" l="1"/>
  <c r="H94" i="15" s="1"/>
  <c r="C93" i="15"/>
  <c r="C92" i="15" l="1"/>
  <c r="B93" i="15"/>
  <c r="H93" i="15" s="1"/>
  <c r="B92" i="15" l="1"/>
  <c r="H92" i="15" s="1"/>
  <c r="C91" i="15"/>
  <c r="C90" i="15" l="1"/>
  <c r="B91" i="15"/>
  <c r="H91" i="15" s="1"/>
  <c r="B35" i="7"/>
  <c r="C35" i="7"/>
  <c r="D35" i="7"/>
  <c r="E35" i="7"/>
  <c r="F35" i="7"/>
  <c r="G35" i="7"/>
  <c r="H35" i="7"/>
  <c r="I35" i="7"/>
  <c r="J35" i="7"/>
  <c r="K35" i="7"/>
  <c r="L35" i="7"/>
  <c r="M35" i="7"/>
  <c r="B36" i="7"/>
  <c r="B37" i="7" s="1"/>
  <c r="C36" i="7"/>
  <c r="C37" i="7" s="1"/>
  <c r="D36" i="7"/>
  <c r="D37" i="7" s="1"/>
  <c r="E36" i="7"/>
  <c r="E37" i="7" s="1"/>
  <c r="F36" i="7"/>
  <c r="G36" i="7"/>
  <c r="H36" i="7"/>
  <c r="I36" i="7"/>
  <c r="J36" i="7"/>
  <c r="J37" i="7" s="1"/>
  <c r="K36" i="7"/>
  <c r="K37" i="7" s="1"/>
  <c r="L36" i="7"/>
  <c r="L37" i="7" s="1"/>
  <c r="M36" i="7"/>
  <c r="M37" i="7" s="1"/>
  <c r="F37" i="7"/>
  <c r="G37" i="7"/>
  <c r="H37" i="7"/>
  <c r="I37" i="7"/>
  <c r="P66" i="7"/>
  <c r="Q66" i="7"/>
  <c r="R66" i="7"/>
  <c r="S66" i="7"/>
  <c r="T66" i="7"/>
  <c r="U66" i="7"/>
  <c r="V66" i="7"/>
  <c r="W66" i="7"/>
  <c r="X66" i="7"/>
  <c r="Y66" i="7"/>
  <c r="Z66" i="7"/>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C89" i="15" l="1"/>
  <c r="B90" i="15"/>
  <c r="H90" i="15" s="1"/>
  <c r="C88" i="15" l="1"/>
  <c r="B89" i="15"/>
  <c r="H89" i="15" s="1"/>
  <c r="C84" i="15" l="1"/>
  <c r="B84" i="15" s="1"/>
  <c r="H84" i="15" s="1"/>
  <c r="C86" i="15"/>
  <c r="B86" i="15" s="1"/>
  <c r="H86" i="15" s="1"/>
  <c r="C69" i="15"/>
  <c r="B69" i="15" s="1"/>
  <c r="H69" i="15" s="1"/>
  <c r="C77" i="15"/>
  <c r="B77" i="15" s="1"/>
  <c r="H77" i="15" s="1"/>
  <c r="C85" i="15"/>
  <c r="B85" i="15" s="1"/>
  <c r="H85" i="15" s="1"/>
  <c r="C87" i="15"/>
  <c r="B87" i="15" s="1"/>
  <c r="H87" i="15" s="1"/>
  <c r="C67" i="15"/>
  <c r="B67" i="15" s="1"/>
  <c r="H67" i="15" s="1"/>
  <c r="C71" i="15"/>
  <c r="B71" i="15" s="1"/>
  <c r="H71" i="15" s="1"/>
  <c r="C73" i="15"/>
  <c r="B73" i="15" s="1"/>
  <c r="H73" i="15" s="1"/>
  <c r="C75" i="15"/>
  <c r="B75" i="15" s="1"/>
  <c r="H75" i="15" s="1"/>
  <c r="C38" i="15"/>
  <c r="B38" i="15" s="1"/>
  <c r="H38" i="15" s="1"/>
  <c r="C51" i="15"/>
  <c r="B51" i="15" s="1"/>
  <c r="H51" i="15" s="1"/>
  <c r="B88" i="15"/>
  <c r="H88" i="15" s="1"/>
  <c r="C78" i="15"/>
  <c r="B78" i="15" s="1"/>
  <c r="H78" i="15" s="1"/>
  <c r="C72" i="15"/>
  <c r="B72" i="15" s="1"/>
  <c r="H72" i="15" s="1"/>
  <c r="C68" i="15"/>
  <c r="B68" i="15" s="1"/>
  <c r="H68" i="15" s="1"/>
  <c r="C74" i="15"/>
  <c r="B74" i="15" s="1"/>
  <c r="H74" i="15" s="1"/>
  <c r="C70" i="15"/>
  <c r="B70" i="15" s="1"/>
  <c r="H70" i="15" s="1"/>
  <c r="C76" i="15"/>
  <c r="B76" i="15" s="1"/>
  <c r="H76" i="15" s="1"/>
  <c r="C66" i="15"/>
  <c r="B66" i="15" s="1"/>
  <c r="H66" i="15" s="1"/>
  <c r="C8" i="15"/>
  <c r="B8" i="15" s="1"/>
  <c r="H8" i="15" s="1"/>
</calcChain>
</file>

<file path=xl/sharedStrings.xml><?xml version="1.0" encoding="utf-8"?>
<sst xmlns="http://schemas.openxmlformats.org/spreadsheetml/2006/main" count="268" uniqueCount="114">
  <si>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</si>
  <si>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</si>
  <si>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</si>
  <si>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</si>
  <si>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12: Les sociétés communistes et post-communistes</t>
  </si>
  <si>
    <t>Year</t>
  </si>
  <si>
    <t>USA</t>
  </si>
  <si>
    <t>Japan</t>
  </si>
  <si>
    <t>UK</t>
  </si>
  <si>
    <t>France</t>
  </si>
  <si>
    <t>Germany</t>
  </si>
  <si>
    <t>United Kingdom</t>
  </si>
  <si>
    <t>Norway</t>
  </si>
  <si>
    <t>China</t>
  </si>
  <si>
    <t>World Inequality Report 2018, Figure E2 (top 10%) et Figure 2.1.1e (bottom 50%)</t>
  </si>
  <si>
    <t>Sources:</t>
  </si>
  <si>
    <t>Europe (ouest+est)</t>
  </si>
  <si>
    <t>Europe occidentale</t>
  </si>
  <si>
    <t>Etats-Unis</t>
  </si>
  <si>
    <t xml:space="preserve">Part du bottom 50% dans le revenu total </t>
  </si>
  <si>
    <t xml:space="preserve">Part du top 10% dans le revenu total </t>
  </si>
  <si>
    <t>Slovaquie</t>
  </si>
  <si>
    <t>Rép.Tchèque</t>
  </si>
  <si>
    <t>Hongrie</t>
  </si>
  <si>
    <t>Pologne</t>
  </si>
  <si>
    <t>2010-2016</t>
  </si>
  <si>
    <t>% of GDP</t>
  </si>
  <si>
    <t>2010-2015 (+)</t>
  </si>
  <si>
    <t>2010-2015</t>
  </si>
  <si>
    <t>2005-2015</t>
  </si>
  <si>
    <t>n.a.</t>
  </si>
  <si>
    <t>% of GNI</t>
  </si>
  <si>
    <t>Eurostat</t>
  </si>
  <si>
    <t>EUR million</t>
  </si>
  <si>
    <t>DE</t>
  </si>
  <si>
    <t>FR</t>
  </si>
  <si>
    <t>HR</t>
  </si>
  <si>
    <t>BG</t>
  </si>
  <si>
    <t>RO</t>
  </si>
  <si>
    <t>LV</t>
  </si>
  <si>
    <t>LT</t>
  </si>
  <si>
    <t>EE</t>
  </si>
  <si>
    <t>SI</t>
  </si>
  <si>
    <t>SK</t>
  </si>
  <si>
    <t>CZ</t>
  </si>
  <si>
    <t>HU</t>
  </si>
  <si>
    <t>PL</t>
  </si>
  <si>
    <t>Net foreign property income / GDP</t>
  </si>
  <si>
    <t>Croatia</t>
  </si>
  <si>
    <t>Bulgaria</t>
  </si>
  <si>
    <t>Romania</t>
  </si>
  <si>
    <t>Latvia</t>
  </si>
  <si>
    <t>Lithuania</t>
  </si>
  <si>
    <t>Estonia</t>
  </si>
  <si>
    <t>Slovenia</t>
  </si>
  <si>
    <t>Slovakia</t>
  </si>
  <si>
    <t>Czech Republic</t>
  </si>
  <si>
    <t>Hungary</t>
  </si>
  <si>
    <t>Poland</t>
  </si>
  <si>
    <t>Serbia</t>
  </si>
  <si>
    <t>Operating budgetary balance (EUR million)</t>
  </si>
  <si>
    <t>(données issues du fichier Novokmet2018.xlsx, blog post Le Monde)</t>
  </si>
  <si>
    <t>Données utilisées pour le graphique sur flux entrants et sortants en Europe de l'Est</t>
  </si>
  <si>
    <t/>
  </si>
  <si>
    <t>USSR
wid.world</t>
  </si>
  <si>
    <t>Russia
wid.world</t>
  </si>
  <si>
    <t xml:space="preserve">Average Western Europe </t>
  </si>
  <si>
    <t>USSR</t>
  </si>
  <si>
    <t>Russia</t>
  </si>
  <si>
    <t>Maddison 2010 final series USSR (1990 US dollars)</t>
  </si>
  <si>
    <t>Per adult national income (EUR PPP 2016)</t>
  </si>
  <si>
    <t>Ratio
Russia/Western Europe</t>
  </si>
  <si>
    <t>Per adult national income
(EUR PPP 2016)</t>
  </si>
  <si>
    <t>All series are extracted from NPZ 2017 Appendix A, Table A0-A0bis</t>
  </si>
  <si>
    <t>Offshore wealth (lower bound) (table A33)</t>
  </si>
  <si>
    <t>Offshore wealth (upper bound) (table A33)</t>
  </si>
  <si>
    <t>Offshore wealth (benchmark) (table A33)</t>
  </si>
  <si>
    <t>Ratio
Russia/Western Europe (moving average)</t>
  </si>
  <si>
    <t>Source: author's computations using WID.world series (as of 8-1-2019)</t>
  </si>
  <si>
    <r>
      <t xml:space="preserve">Europe (top 1%) </t>
    </r>
    <r>
      <rPr>
        <sz val="12"/>
        <rFont val="Arial"/>
        <family val="2"/>
      </rPr>
      <t>(série annuelle) (UK-FR-AL-SU)</t>
    </r>
  </si>
  <si>
    <r>
      <t xml:space="preserve">Europe (top 10%) </t>
    </r>
    <r>
      <rPr>
        <sz val="12"/>
        <rFont val="Arial"/>
        <family val="2"/>
      </rPr>
      <t>(série annuelle) (UK-FR-AL-SU)</t>
    </r>
  </si>
  <si>
    <r>
      <t xml:space="preserve">U.S.              (top 1%) </t>
    </r>
    <r>
      <rPr>
        <sz val="12"/>
        <rFont val="Arial"/>
        <family val="2"/>
      </rPr>
      <t>(série annuelle)</t>
    </r>
  </si>
  <si>
    <r>
      <t xml:space="preserve">U.S.              (top 10%) </t>
    </r>
    <r>
      <rPr>
        <sz val="12"/>
        <rFont val="Arial"/>
        <family val="2"/>
      </rPr>
      <t>(série annuelle)</t>
    </r>
  </si>
  <si>
    <r>
      <t xml:space="preserve">Séries utilisés sur la part du top 10% et du top 1% dans le revenu total </t>
    </r>
    <r>
      <rPr>
        <sz val="12"/>
        <rFont val="Arial"/>
        <family val="2"/>
      </rPr>
      <t xml:space="preserve">(calculs de l'auteur à partir des séries WID.world) </t>
    </r>
  </si>
  <si>
    <t xml:space="preserve">Russie   (top 1%) </t>
  </si>
  <si>
    <t>Russie   (top 10%)</t>
  </si>
  <si>
    <t>Données utilisées pour le graphique sur l'inégalité des revenus en Europe, aux Etats-Unis et en Russie 1900-2015</t>
  </si>
  <si>
    <t>US and Europe series: extracted from Chapitre10TableauxGraphiques.xlsx, DataG10.1</t>
  </si>
  <si>
    <r>
      <t xml:space="preserve">Russie   (top 10%) </t>
    </r>
    <r>
      <rPr>
        <sz val="12"/>
        <rFont val="Arial Narrow"/>
        <family val="2"/>
      </rPr>
      <t>(après correction pour avantages en nature)</t>
    </r>
  </si>
  <si>
    <r>
      <t xml:space="preserve">Russie               (top 1%) </t>
    </r>
    <r>
      <rPr>
        <sz val="12"/>
        <rFont val="Arial Narrow"/>
        <family val="2"/>
      </rPr>
      <t>(après correction pour avantages en nature)</t>
    </r>
  </si>
  <si>
    <t>Russia: extracted from Novokmet-Piketty-Zucman 2017 (pre-tax national income)</t>
  </si>
  <si>
    <t>Mêmes corrections pour avantages en nature que dans Chapitre0TableauxGraphiques.xlsx (i.e. +5 points pour top 10% 1980-1991, +1 points top 1% share, et extension 1928-1980)</t>
  </si>
  <si>
    <t>Series on national income Russie vs Europe 1870-2016 from Novokmet-Piketty-Zucman 2017</t>
  </si>
  <si>
    <t>Russie</t>
  </si>
  <si>
    <t>Chine</t>
  </si>
  <si>
    <t>Europe</t>
  </si>
  <si>
    <t>Pays du Golfe</t>
  </si>
  <si>
    <t>Afrique</t>
  </si>
  <si>
    <t>Amérique Latine</t>
  </si>
  <si>
    <t>Part des actifs financiers détenus via des paradis fiscaux</t>
  </si>
  <si>
    <t>Données utilisées pour le graphique sur la part des actifs financiers détenus via des paradis fiscaux</t>
  </si>
  <si>
    <t>Zucman JEP 2014 Table 1</t>
  </si>
  <si>
    <t>Series sur les fuites de capitaux en Russie (from Novokmet-Piketty-Zucman 2017)</t>
  </si>
  <si>
    <t>Mêmes séries que pour Chapitre0TableauxGraphiques.xlsx</t>
  </si>
  <si>
    <t xml:space="preserve">Données utilisées pour le graphique sur l'évolution de inégalité en Europe est-ouest, Chine, Russie et Etats-Unis 1980-2018 </t>
  </si>
  <si>
    <t>Source: WIR2018: Figure 3.1.5.</t>
  </si>
  <si>
    <t>Europe: new series from Blanchet-Chancel-Gethin 2019</t>
  </si>
  <si>
    <t>Source: Piketty-Yang-Zucman 2017</t>
  </si>
  <si>
    <t>Foreign</t>
  </si>
  <si>
    <t>Private</t>
  </si>
  <si>
    <t>Public</t>
  </si>
  <si>
    <t>Séries de données sur la propriété des entreprises en Chine 1978-2018</t>
  </si>
  <si>
    <t>Data Series on the share of public wealth in national wealth  1978-2018</t>
  </si>
  <si>
    <t>(dernière révision: 30/7/2019)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</si>
</sst>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 _B_F_-;\-* #,##0.0\ _B_F_-;_-* &quot;-&quot;??\ _B_F_-;_-@_-"/>
  </numFmts>
  <fonts count="31" x14ac:knownFonts="1">
    <font>
      <sz val="11"/>
      <color theme="1"/>
      <name val="Calibri"/>
      <family val="2"/>
      <scheme val="minor"/>
    </font>
    <font>
      <sz val="12"/>
      <color theme="1"/>
      <name val="Arial"/>
      <family val="2"/>
    </font>
    <font>
      <sz val="12"/>
      <color theme="1"/>
      <name val="Arial"/>
      <family val="2"/>
    </font>
    <font>
      <b/>
      <sz val="12"/>
      <color theme="1"/>
      <name val="Arial"/>
      <family val="2"/>
    </font>
    <font>
      <sz val="11"/>
      <name val="Calibri"/>
      <family val="2"/>
    </font>
    <font>
      <sz val="11"/>
      <color theme="1"/>
      <name val="Calibri"/>
      <family val="2"/>
      <scheme val="minor"/>
    </font>
    <font>
      <sz val="12"/>
      <name val="Arial"/>
      <family val="2"/>
    </font>
    <font>
      <sz val="12"/>
      <color theme="1"/>
      <name val="Calibri"/>
      <family val="2"/>
      <scheme val="minor"/>
    </font>
    <font>
      <sz val="11"/>
      <name val="Arial"/>
      <family val="2"/>
    </font>
    <font>
      <sz val="10"/>
      <name val="Arial"/>
      <family val="2"/>
      <charset val="238"/>
    </font>
    <font>
      <sz val="10"/>
      <color theme="1"/>
      <name val="Arial"/>
      <family val="2"/>
    </font>
    <font>
      <b/>
      <sz val="10"/>
      <color theme="1"/>
      <name val="Arial"/>
      <family val="2"/>
    </font>
    <font>
      <b/>
      <sz val="12"/>
      <color theme="1"/>
      <name val="Calibri"/>
      <family val="2"/>
      <scheme val="minor"/>
    </font>
    <font>
      <b/>
      <sz val="11"/>
      <color theme="1"/>
      <name val="Arial"/>
      <family val="2"/>
    </font>
    <font>
      <sz val="8"/>
      <color theme="1"/>
      <name val="Arial"/>
      <family val="2"/>
    </font>
    <font>
      <sz val="9"/>
      <color theme="1"/>
      <name val="Arial"/>
      <family val="2"/>
    </font>
    <font>
      <b/>
      <sz val="10"/>
      <color theme="1"/>
      <name val="Arial"/>
      <family val="2"/>
    </font>
    <font>
      <b/>
      <sz val="14"/>
      <name val="Arial"/>
      <family val="2"/>
    </font>
    <font>
      <sz val="11"/>
      <color rgb="FF000000"/>
      <name val="Calibri"/>
      <family val="2"/>
    </font>
    <font>
      <sz val="10"/>
      <color rgb="FF000000"/>
      <name val="Arial"/>
      <family val="2"/>
    </font>
    <font>
      <sz val="11"/>
      <color rgb="FF000000"/>
      <name val="Arial"/>
      <family val="2"/>
    </font>
    <font>
      <i/>
      <sz val="11"/>
      <color rgb="FFFF0000"/>
      <name val="Arial"/>
      <family val="2"/>
    </font>
    <font>
      <sz val="11"/>
      <color theme="1"/>
      <name val="Arial"/>
      <family val="2"/>
    </font>
    <font>
      <sz val="11"/>
      <color theme="1"/>
      <name val="Arial Narrow"/>
      <family val="2"/>
    </font>
    <font>
      <b/>
      <sz val="11"/>
      <color rgb="FF000000"/>
      <name val="Arial"/>
      <family val="2"/>
    </font>
    <font>
      <sz val="10"/>
      <name val="Arial"/>
      <family val="2"/>
    </font>
    <font>
      <sz val="11"/>
      <name val="Arial"/>
      <family val="2"/>
    </font>
    <font>
      <b/>
      <sz val="14"/>
      <color rgb="FF000000"/>
      <name val="Arial"/>
      <family val="2"/>
    </font>
    <font>
      <sz val="12"/>
      <color rgb="FF000000"/>
      <name val="Arial"/>
      <family val="2"/>
    </font>
    <font>
      <b/>
      <sz val="12"/>
      <name val="Arial"/>
      <family val="2"/>
    </font>
    <font>
      <sz val="12"/>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style="thick">
        <color auto="1"/>
      </left>
      <right/>
      <top style="thick">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bottom style="thin">
        <color auto="1"/>
      </bottom>
      <diagonal/>
    </border>
    <border>
      <left style="thick">
        <color auto="1"/>
      </left>
      <right style="thick">
        <color auto="1"/>
      </right>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ck">
        <color auto="1"/>
      </right>
      <top/>
      <bottom style="thick">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s>
  <cellStyleXfs count="17">
    <xf numFmtId="0" fontId="0" fillId="0" borderId="0"/>
    <xf numFmtId="0" fontId="4" fillId="0" borderId="0"/>
    <xf numFmtId="9" fontId="4" fillId="0" borderId="0" applyFont="0" applyFill="0" applyBorder="0" applyAlignment="0" applyProtection="0"/>
    <xf numFmtId="0" fontId="5" fillId="0" borderId="0" applyFont="0" applyFill="0" applyBorder="0" applyAlignment="0" applyProtection="0"/>
    <xf numFmtId="0" fontId="7" fillId="0" borderId="0"/>
    <xf numFmtId="0" fontId="8" fillId="0" borderId="0"/>
    <xf numFmtId="9" fontId="7" fillId="0" borderId="0" applyFont="0" applyFill="0" applyBorder="0" applyAlignment="0" applyProtection="0"/>
    <xf numFmtId="0" fontId="9" fillId="0" borderId="0"/>
    <xf numFmtId="165" fontId="9" fillId="0" borderId="0"/>
    <xf numFmtId="0" fontId="18" fillId="0" borderId="0"/>
    <xf numFmtId="9" fontId="18" fillId="0" borderId="0"/>
    <xf numFmtId="0" fontId="5" fillId="0" borderId="0"/>
    <xf numFmtId="0" fontId="25" fillId="0" borderId="0"/>
    <xf numFmtId="0" fontId="5" fillId="0" borderId="0"/>
    <xf numFmtId="9" fontId="25" fillId="0" borderId="0" applyFont="0" applyFill="0" applyBorder="0" applyAlignment="0" applyProtection="0"/>
    <xf numFmtId="0" fontId="8" fillId="0" borderId="0"/>
    <xf numFmtId="0" fontId="8" fillId="0" borderId="0"/>
  </cellStyleXfs>
  <cellXfs count="98">
    <xf numFmtId="0" fontId="0" fillId="0" borderId="0" xfId="0"/>
    <xf numFmtId="0" fontId="2" fillId="0" borderId="0" xfId="0" applyFont="1"/>
    <xf numFmtId="0" fontId="3" fillId="0" borderId="0" xfId="0" applyFont="1"/>
    <xf numFmtId="0" fontId="4" fillId="0" borderId="0" xfId="1"/>
    <xf numFmtId="0" fontId="4" fillId="0" borderId="0" xfId="1" applyAlignment="1">
      <alignment horizontal="center"/>
    </xf>
    <xf numFmtId="0" fontId="3" fillId="0" borderId="0" xfId="1" applyFont="1" applyAlignment="1"/>
    <xf numFmtId="164" fontId="2" fillId="0" borderId="0" xfId="0" applyNumberFormat="1" applyFont="1" applyAlignment="1">
      <alignment horizontal="center"/>
    </xf>
    <xf numFmtId="164" fontId="2" fillId="0" borderId="0" xfId="3" applyNumberFormat="1"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1" xfId="0" applyFont="1" applyBorder="1"/>
    <xf numFmtId="0" fontId="7" fillId="0" borderId="0" xfId="4"/>
    <xf numFmtId="3" fontId="9" fillId="0" borderId="0" xfId="5" applyNumberFormat="1" applyFont="1" applyFill="1" applyBorder="1" applyAlignment="1"/>
    <xf numFmtId="1" fontId="10" fillId="0" borderId="0" xfId="4" applyNumberFormat="1" applyFont="1"/>
    <xf numFmtId="3" fontId="10" fillId="0" borderId="0" xfId="4" applyNumberFormat="1" applyFont="1"/>
    <xf numFmtId="164" fontId="11" fillId="0" borderId="0" xfId="4" applyNumberFormat="1" applyFont="1"/>
    <xf numFmtId="3" fontId="11" fillId="0" borderId="0" xfId="4" applyNumberFormat="1" applyFont="1"/>
    <xf numFmtId="164" fontId="10" fillId="0" borderId="0" xfId="6" applyNumberFormat="1" applyFont="1"/>
    <xf numFmtId="3" fontId="10" fillId="2" borderId="0" xfId="4" applyNumberFormat="1" applyFont="1" applyFill="1"/>
    <xf numFmtId="164" fontId="7" fillId="0" borderId="0" xfId="4" applyNumberFormat="1"/>
    <xf numFmtId="164" fontId="12" fillId="0" borderId="0" xfId="4" applyNumberFormat="1" applyFont="1"/>
    <xf numFmtId="0" fontId="12" fillId="0" borderId="0" xfId="4" applyFont="1"/>
    <xf numFmtId="1" fontId="13" fillId="0" borderId="0" xfId="4" applyNumberFormat="1" applyFont="1"/>
    <xf numFmtId="3" fontId="14" fillId="0" borderId="0" xfId="4" applyNumberFormat="1" applyFont="1" applyAlignment="1">
      <alignment horizontal="center" vertical="center" wrapText="1"/>
    </xf>
    <xf numFmtId="3" fontId="15" fillId="0" borderId="0" xfId="4" applyNumberFormat="1" applyFont="1" applyAlignment="1">
      <alignment horizontal="center" vertical="center"/>
    </xf>
    <xf numFmtId="3" fontId="11" fillId="0" borderId="0" xfId="4" applyNumberFormat="1" applyFont="1" applyAlignment="1">
      <alignment horizontal="center" vertical="center"/>
    </xf>
    <xf numFmtId="3" fontId="10" fillId="0" borderId="0" xfId="4" applyNumberFormat="1" applyFont="1" applyAlignment="1">
      <alignment horizontal="center" vertical="center"/>
    </xf>
    <xf numFmtId="3" fontId="15" fillId="0" borderId="0" xfId="4" applyNumberFormat="1" applyFont="1" applyAlignment="1">
      <alignment horizontal="center" vertical="center" wrapText="1"/>
    </xf>
    <xf numFmtId="3" fontId="16" fillId="0" borderId="0" xfId="4" applyNumberFormat="1" applyFont="1" applyAlignment="1">
      <alignment horizontal="center" vertical="center"/>
    </xf>
    <xf numFmtId="3" fontId="16" fillId="0" borderId="0" xfId="4" applyNumberFormat="1" applyFont="1" applyAlignment="1">
      <alignment horizontal="center" vertical="center" wrapText="1"/>
    </xf>
    <xf numFmtId="0" fontId="9" fillId="3" borderId="0" xfId="7" applyFill="1" applyBorder="1" applyAlignment="1">
      <alignment vertical="center" wrapText="1"/>
    </xf>
    <xf numFmtId="0" fontId="17" fillId="3" borderId="0" xfId="8" applyNumberFormat="1" applyFont="1" applyFill="1" applyBorder="1" applyAlignment="1">
      <alignment vertical="center" wrapText="1"/>
    </xf>
    <xf numFmtId="0" fontId="2" fillId="0" borderId="0" xfId="4" applyFont="1"/>
    <xf numFmtId="0" fontId="3" fillId="0" borderId="0" xfId="4" applyFont="1"/>
    <xf numFmtId="0" fontId="19" fillId="0" borderId="0" xfId="9" applyFont="1"/>
    <xf numFmtId="0" fontId="20" fillId="0" borderId="0" xfId="9" applyFont="1"/>
    <xf numFmtId="3" fontId="20" fillId="0" borderId="0" xfId="9" applyNumberFormat="1" applyFont="1"/>
    <xf numFmtId="9" fontId="20" fillId="0" borderId="0" xfId="10" applyFont="1" applyAlignment="1">
      <alignment horizontal="center"/>
    </xf>
    <xf numFmtId="1" fontId="20" fillId="0" borderId="2" xfId="9" applyNumberFormat="1" applyFont="1" applyBorder="1" applyAlignment="1">
      <alignment horizontal="center" vertical="center"/>
    </xf>
    <xf numFmtId="3" fontId="21" fillId="0" borderId="0" xfId="9" applyNumberFormat="1" applyFont="1"/>
    <xf numFmtId="3" fontId="22" fillId="0" borderId="0" xfId="11" applyNumberFormat="1" applyFont="1" applyAlignment="1">
      <alignment horizontal="center"/>
    </xf>
    <xf numFmtId="9" fontId="20" fillId="0" borderId="0" xfId="9" applyNumberFormat="1" applyFont="1" applyAlignment="1">
      <alignment horizontal="center"/>
    </xf>
    <xf numFmtId="9" fontId="20" fillId="0" borderId="0" xfId="9" applyNumberFormat="1" applyFont="1"/>
    <xf numFmtId="0" fontId="23" fillId="0" borderId="0" xfId="11" applyFont="1" applyAlignment="1">
      <alignment wrapText="1"/>
    </xf>
    <xf numFmtId="0" fontId="26" fillId="0" borderId="4" xfId="12" applyFont="1" applyBorder="1" applyAlignment="1">
      <alignment horizontal="center" vertical="center" wrapText="1"/>
    </xf>
    <xf numFmtId="0" fontId="20" fillId="0" borderId="0" xfId="9" applyFont="1" applyAlignment="1">
      <alignment horizontal="center" vertical="center" wrapText="1"/>
    </xf>
    <xf numFmtId="0" fontId="27" fillId="0" borderId="0" xfId="9" applyFont="1"/>
    <xf numFmtId="9" fontId="19" fillId="0" borderId="0" xfId="9" applyNumberFormat="1" applyFont="1" applyAlignment="1">
      <alignment horizontal="center"/>
    </xf>
    <xf numFmtId="0" fontId="25" fillId="0" borderId="0" xfId="12"/>
    <xf numFmtId="0" fontId="6" fillId="0" borderId="0" xfId="12" applyFont="1"/>
    <xf numFmtId="0" fontId="29" fillId="0" borderId="0" xfId="12" applyFont="1"/>
    <xf numFmtId="164" fontId="6" fillId="0" borderId="13" xfId="14" applyNumberFormat="1" applyFont="1" applyBorder="1" applyAlignment="1">
      <alignment horizontal="center"/>
    </xf>
    <xf numFmtId="164" fontId="6" fillId="0" borderId="13" xfId="12" applyNumberFormat="1" applyFont="1" applyBorder="1" applyAlignment="1">
      <alignment horizontal="center"/>
    </xf>
    <xf numFmtId="0" fontId="6" fillId="0" borderId="13" xfId="12" applyFont="1" applyBorder="1" applyAlignment="1">
      <alignment horizontal="center"/>
    </xf>
    <xf numFmtId="0" fontId="6" fillId="0" borderId="13" xfId="12" applyFont="1" applyBorder="1"/>
    <xf numFmtId="0" fontId="29" fillId="0" borderId="13" xfId="12" applyFont="1" applyBorder="1" applyAlignment="1">
      <alignment horizontal="center" vertical="center" wrapText="1"/>
    </xf>
    <xf numFmtId="0" fontId="29" fillId="0" borderId="13" xfId="12" applyFont="1" applyBorder="1"/>
    <xf numFmtId="0" fontId="17" fillId="0" borderId="14" xfId="12" applyFont="1" applyBorder="1" applyAlignment="1">
      <alignment vertical="center"/>
    </xf>
    <xf numFmtId="0" fontId="6" fillId="0" borderId="17" xfId="12" applyFont="1" applyBorder="1" applyAlignment="1">
      <alignment horizontal="center"/>
    </xf>
    <xf numFmtId="164" fontId="6" fillId="0" borderId="17" xfId="12" applyNumberFormat="1" applyFont="1" applyBorder="1" applyAlignment="1">
      <alignment horizontal="center"/>
    </xf>
    <xf numFmtId="164" fontId="6" fillId="0" borderId="17" xfId="14" applyNumberFormat="1" applyFont="1" applyBorder="1" applyAlignment="1">
      <alignment horizontal="center"/>
    </xf>
    <xf numFmtId="164" fontId="2" fillId="0" borderId="18" xfId="0" applyNumberFormat="1" applyFont="1" applyBorder="1" applyAlignment="1">
      <alignment horizontal="center"/>
    </xf>
    <xf numFmtId="164" fontId="2" fillId="0" borderId="19" xfId="0" applyNumberFormat="1" applyFont="1" applyBorder="1" applyAlignment="1">
      <alignment horizontal="center"/>
    </xf>
    <xf numFmtId="164" fontId="2" fillId="0" borderId="20" xfId="0" applyNumberFormat="1" applyFont="1" applyBorder="1" applyAlignment="1">
      <alignment horizontal="center"/>
    </xf>
    <xf numFmtId="0" fontId="2" fillId="0" borderId="0" xfId="0" applyFont="1" applyAlignment="1">
      <alignment horizontal="center"/>
    </xf>
    <xf numFmtId="0" fontId="6" fillId="0" borderId="2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Fill="1" applyAlignment="1">
      <alignment horizontal="center" vertical="center"/>
    </xf>
    <xf numFmtId="0" fontId="2" fillId="0" borderId="16" xfId="0" applyFont="1" applyBorder="1"/>
    <xf numFmtId="0" fontId="2" fillId="0" borderId="15" xfId="0" applyFont="1" applyBorder="1"/>
    <xf numFmtId="0" fontId="6" fillId="0" borderId="0" xfId="1" applyFont="1" applyAlignment="1">
      <alignment horizontal="center"/>
    </xf>
    <xf numFmtId="0" fontId="29" fillId="0" borderId="0" xfId="1" applyFont="1" applyAlignment="1">
      <alignment horizontal="center"/>
    </xf>
    <xf numFmtId="0" fontId="6" fillId="0" borderId="0" xfId="1" applyFont="1" applyAlignment="1">
      <alignment horizontal="left"/>
    </xf>
    <xf numFmtId="164" fontId="2" fillId="0" borderId="0" xfId="2" applyNumberFormat="1" applyFont="1" applyAlignment="1">
      <alignment horizontal="center"/>
    </xf>
    <xf numFmtId="164" fontId="6" fillId="0" borderId="0" xfId="1" applyNumberFormat="1" applyFont="1"/>
    <xf numFmtId="164" fontId="6" fillId="0" borderId="0" xfId="1" applyNumberFormat="1" applyFont="1" applyAlignment="1">
      <alignment horizontal="center"/>
    </xf>
    <xf numFmtId="164" fontId="2" fillId="0" borderId="0" xfId="3" applyNumberFormat="1" applyFont="1" applyAlignment="1">
      <alignment horizontal="center"/>
    </xf>
    <xf numFmtId="0" fontId="1" fillId="0" borderId="0" xfId="0" applyFont="1"/>
    <xf numFmtId="0" fontId="29" fillId="0" borderId="1" xfId="12" applyFont="1" applyBorder="1" applyAlignment="1">
      <alignment horizontal="center" vertical="center" wrapText="1"/>
    </xf>
    <xf numFmtId="0" fontId="29" fillId="0" borderId="15" xfId="12" applyFont="1" applyBorder="1" applyAlignment="1">
      <alignment horizontal="center" vertical="center" wrapText="1"/>
    </xf>
    <xf numFmtId="0" fontId="29" fillId="0" borderId="16" xfId="12" applyFont="1" applyBorder="1" applyAlignment="1">
      <alignment horizontal="center" vertical="center" wrapText="1"/>
    </xf>
    <xf numFmtId="0" fontId="20" fillId="0" borderId="0" xfId="9" applyFont="1" applyAlignment="1">
      <alignment horizontal="center"/>
    </xf>
    <xf numFmtId="0" fontId="20" fillId="0" borderId="9" xfId="9" applyFont="1" applyBorder="1" applyAlignment="1">
      <alignment horizontal="center" vertical="center" wrapText="1"/>
    </xf>
    <xf numFmtId="0" fontId="20" fillId="0" borderId="8" xfId="9" applyFont="1" applyBorder="1" applyAlignment="1">
      <alignment horizontal="center" vertical="center" wrapText="1"/>
    </xf>
    <xf numFmtId="0" fontId="20" fillId="0" borderId="7" xfId="9" applyFont="1" applyBorder="1" applyAlignment="1">
      <alignment horizontal="center" vertical="center" wrapText="1"/>
    </xf>
    <xf numFmtId="0" fontId="20" fillId="0" borderId="6" xfId="9" applyFont="1" applyBorder="1" applyAlignment="1">
      <alignment horizontal="center" vertical="center" wrapText="1"/>
    </xf>
    <xf numFmtId="0" fontId="20" fillId="0" borderId="5" xfId="9" applyFont="1" applyBorder="1" applyAlignment="1">
      <alignment horizontal="center" vertical="center" wrapText="1"/>
    </xf>
    <xf numFmtId="0" fontId="20" fillId="0" borderId="3" xfId="9" applyFont="1" applyBorder="1" applyAlignment="1">
      <alignment horizontal="center" vertical="center" wrapText="1"/>
    </xf>
    <xf numFmtId="0" fontId="20" fillId="0" borderId="0" xfId="9" applyFont="1" applyAlignment="1">
      <alignment horizontal="center" vertical="center" wrapText="1"/>
    </xf>
    <xf numFmtId="0" fontId="24" fillId="0" borderId="6" xfId="9" applyFont="1" applyBorder="1" applyAlignment="1">
      <alignment horizontal="center" vertical="center" wrapText="1"/>
    </xf>
    <xf numFmtId="0" fontId="24" fillId="0" borderId="3" xfId="9" applyFont="1" applyBorder="1" applyAlignment="1">
      <alignment horizontal="center" vertical="center" wrapText="1"/>
    </xf>
    <xf numFmtId="0" fontId="20" fillId="0" borderId="0" xfId="9" applyFont="1" applyAlignment="1">
      <alignment horizontal="center" wrapText="1"/>
    </xf>
    <xf numFmtId="0" fontId="28" fillId="0" borderId="11" xfId="9" applyFont="1" applyBorder="1" applyAlignment="1">
      <alignment horizontal="center" wrapText="1"/>
    </xf>
    <xf numFmtId="0" fontId="28" fillId="0" borderId="10" xfId="9" applyFont="1" applyBorder="1" applyAlignment="1">
      <alignment horizontal="center" wrapText="1"/>
    </xf>
    <xf numFmtId="0" fontId="20" fillId="0" borderId="12" xfId="9" applyFont="1" applyBorder="1" applyAlignment="1">
      <alignment horizontal="center" wrapText="1"/>
    </xf>
    <xf numFmtId="0" fontId="17" fillId="3" borderId="0" xfId="8" applyNumberFormat="1" applyFont="1" applyFill="1" applyBorder="1" applyAlignment="1">
      <alignment vertical="center" wrapText="1"/>
    </xf>
    <xf numFmtId="0" fontId="9" fillId="3" borderId="0" xfId="7" applyFill="1" applyBorder="1" applyAlignment="1">
      <alignment vertical="center" wrapText="1"/>
    </xf>
  </cellXfs>
  <cellStyles count="17">
    <cellStyle name="Normal" xfId="0" builtinId="0"/>
    <cellStyle name="Normal 12" xfId="7"/>
    <cellStyle name="Normal 13" xfId="4"/>
    <cellStyle name="Normal 14" xfId="5"/>
    <cellStyle name="Normal 2" xfId="1"/>
    <cellStyle name="Normal 2 2" xfId="12"/>
    <cellStyle name="Normal 24 2" xfId="13"/>
    <cellStyle name="Normal 3" xfId="9"/>
    <cellStyle name="Normal 31 7" xfId="11"/>
    <cellStyle name="Normal 5" xfId="15"/>
    <cellStyle name="Normal 8" xfId="16"/>
    <cellStyle name="Normal_dg190520" xfId="8"/>
    <cellStyle name="Pourcentage 12" xfId="10"/>
    <cellStyle name="Pourcentage 2" xfId="2"/>
    <cellStyle name="Pourcentage 2 2" xfId="14"/>
    <cellStyle name="Pourcentage 3" xfId="3"/>
    <cellStyle name="Pourcentage 6" xfId="6"/>
  </cellStyles>
  <dxfs count="1">
    <dxf>
      <font>
        <b/>
        <i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3.xml"/><Relationship Id="rId18" Type="http://schemas.openxmlformats.org/officeDocument/2006/relationships/worksheet" Target="worksheets/sheet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50" Type="http://schemas.openxmlformats.org/officeDocument/2006/relationships/externalLink" Target="externalLinks/externalLink31.xml"/><Relationship Id="rId55" Type="http://schemas.openxmlformats.org/officeDocument/2006/relationships/externalLink" Target="externalLinks/externalLink36.xml"/><Relationship Id="rId7" Type="http://schemas.openxmlformats.org/officeDocument/2006/relationships/chartsheet" Target="chartsheets/sheet6.xml"/><Relationship Id="rId12" Type="http://schemas.openxmlformats.org/officeDocument/2006/relationships/worksheet" Target="worksheets/sheet2.xml"/><Relationship Id="rId17" Type="http://schemas.openxmlformats.org/officeDocument/2006/relationships/worksheet" Target="worksheets/sheet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externalLink" Target="externalLinks/externalLink27.xml"/><Relationship Id="rId59" Type="http://schemas.openxmlformats.org/officeDocument/2006/relationships/sharedStrings" Target="sharedStrings.xml"/><Relationship Id="rId2" Type="http://schemas.openxmlformats.org/officeDocument/2006/relationships/chartsheet" Target="chartsheets/sheet1.xml"/><Relationship Id="rId16" Type="http://schemas.openxmlformats.org/officeDocument/2006/relationships/worksheet" Target="worksheets/sheet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54"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3" Type="http://schemas.openxmlformats.org/officeDocument/2006/relationships/externalLink" Target="externalLinks/externalLink34.xml"/><Relationship Id="rId58" Type="http://schemas.openxmlformats.org/officeDocument/2006/relationships/styles" Target="styles.xml"/><Relationship Id="rId5" Type="http://schemas.openxmlformats.org/officeDocument/2006/relationships/chartsheet" Target="chartsheets/sheet4.xml"/><Relationship Id="rId15" Type="http://schemas.openxmlformats.org/officeDocument/2006/relationships/worksheet" Target="worksheets/sheet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theme" Target="theme/theme1.xml"/><Relationship Id="rId10" Type="http://schemas.openxmlformats.org/officeDocument/2006/relationships/chartsheet" Target="chartsheets/sheet9.xml"/><Relationship Id="rId19" Type="http://schemas.openxmlformats.org/officeDocument/2006/relationships/worksheet" Target="worksheets/sheet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 Id="rId60" Type="http://schemas.openxmlformats.org/officeDocument/2006/relationships/calcChain" Target="calcChain.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56" Type="http://schemas.openxmlformats.org/officeDocument/2006/relationships/externalLink" Target="externalLinks/externalLink37.xml"/><Relationship Id="rId8" Type="http://schemas.openxmlformats.org/officeDocument/2006/relationships/chartsheet" Target="chartsheets/sheet7.xml"/><Relationship Id="rId51" Type="http://schemas.openxmlformats.org/officeDocument/2006/relationships/externalLink" Target="externalLinks/externalLink32.xml"/><Relationship Id="rId3"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L'inégalité des revenus en Russie, 1900-2015 </a:t>
            </a:r>
            <a:endParaRPr lang="fr-FR" sz="2000"/>
          </a:p>
        </c:rich>
      </c:tx>
      <c:layout>
        <c:manualLayout>
          <c:xMode val="edge"/>
          <c:yMode val="edge"/>
          <c:x val="0.19651732962070317"/>
          <c:y val="1.1239917743705584E-2"/>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2"/>
          <c:order val="0"/>
          <c:tx>
            <c:v>Russie</c:v>
          </c:tx>
          <c:spPr>
            <a:ln w="44450">
              <a:solidFill>
                <a:srgbClr val="FF0000"/>
              </a:solidFill>
            </a:ln>
          </c:spPr>
          <c:marker>
            <c:symbol val="triangle"/>
            <c:size val="10"/>
            <c:spPr>
              <a:solidFill>
                <a:srgbClr val="FF0000"/>
              </a:solidFill>
              <a:ln>
                <a:solidFill>
                  <a:srgbClr val="FF0000"/>
                </a:solidFill>
              </a:ln>
            </c:spPr>
          </c:marker>
          <c:val>
            <c:numRef>
              <c:f>DataG12.1!$H$6:$H$121</c:f>
              <c:numCache>
                <c:formatCode>0.0%</c:formatCode>
                <c:ptCount val="116"/>
                <c:pt idx="5">
                  <c:v>0.4688085277548304</c:v>
                </c:pt>
                <c:pt idx="28">
                  <c:v>0.23461283089068879</c:v>
                </c:pt>
                <c:pt idx="34">
                  <c:v>0.25727565891930992</c:v>
                </c:pt>
                <c:pt idx="56">
                  <c:v>0.26642755263359175</c:v>
                </c:pt>
                <c:pt idx="59">
                  <c:v>0.2720135545289889</c:v>
                </c:pt>
                <c:pt idx="61">
                  <c:v>0.26651661335374843</c:v>
                </c:pt>
                <c:pt idx="64">
                  <c:v>0.25636587093970015</c:v>
                </c:pt>
                <c:pt idx="66">
                  <c:v>0.25219378077050453</c:v>
                </c:pt>
                <c:pt idx="68">
                  <c:v>0.24605007280440511</c:v>
                </c:pt>
                <c:pt idx="72">
                  <c:v>0.2491874448611579</c:v>
                </c:pt>
                <c:pt idx="76">
                  <c:v>0.25662757819183152</c:v>
                </c:pt>
                <c:pt idx="80">
                  <c:v>0.26021997916772943</c:v>
                </c:pt>
                <c:pt idx="85">
                  <c:v>0.27370185046851669</c:v>
                </c:pt>
                <c:pt idx="88">
                  <c:v>0.27378073833890698</c:v>
                </c:pt>
                <c:pt idx="89">
                  <c:v>0.28724319784739788</c:v>
                </c:pt>
                <c:pt idx="90">
                  <c:v>0.28579780639834257</c:v>
                </c:pt>
                <c:pt idx="91">
                  <c:v>0.29627768464645848</c:v>
                </c:pt>
                <c:pt idx="92">
                  <c:v>0.32368459886609935</c:v>
                </c:pt>
                <c:pt idx="93">
                  <c:v>0.34287913310270535</c:v>
                </c:pt>
                <c:pt idx="94">
                  <c:v>0.40578766615963263</c:v>
                </c:pt>
                <c:pt idx="95">
                  <c:v>0.42448803685462466</c:v>
                </c:pt>
                <c:pt idx="96">
                  <c:v>0.48321548625082478</c:v>
                </c:pt>
                <c:pt idx="97">
                  <c:v>0.45172605322686965</c:v>
                </c:pt>
                <c:pt idx="98">
                  <c:v>0.43242709267299684</c:v>
                </c:pt>
                <c:pt idx="99">
                  <c:v>0.45952355068395784</c:v>
                </c:pt>
                <c:pt idx="100">
                  <c:v>0.4819166243089642</c:v>
                </c:pt>
                <c:pt idx="101">
                  <c:v>0.49526943844956817</c:v>
                </c:pt>
                <c:pt idx="102">
                  <c:v>0.47941686436102604</c:v>
                </c:pt>
                <c:pt idx="103">
                  <c:v>0.48179959673316813</c:v>
                </c:pt>
                <c:pt idx="104">
                  <c:v>0.48244157059178366</c:v>
                </c:pt>
                <c:pt idx="105">
                  <c:v>0.4740202604854204</c:v>
                </c:pt>
                <c:pt idx="106">
                  <c:v>0.49243380986096291</c:v>
                </c:pt>
                <c:pt idx="107">
                  <c:v>0.4900553812821411</c:v>
                </c:pt>
                <c:pt idx="108">
                  <c:v>0.52139675550994924</c:v>
                </c:pt>
                <c:pt idx="109">
                  <c:v>0.49651408718248552</c:v>
                </c:pt>
                <c:pt idx="110">
                  <c:v>0.46844982408453323</c:v>
                </c:pt>
                <c:pt idx="111">
                  <c:v>0.4806886114025361</c:v>
                </c:pt>
                <c:pt idx="112">
                  <c:v>0.45534358295861871</c:v>
                </c:pt>
                <c:pt idx="113">
                  <c:v>0.47270762961453816</c:v>
                </c:pt>
                <c:pt idx="114">
                  <c:v>0.45670652083121416</c:v>
                </c:pt>
                <c:pt idx="115">
                  <c:v>0.45517980354009419</c:v>
                </c:pt>
              </c:numCache>
            </c:numRef>
          </c:val>
          <c:smooth val="0"/>
        </c:ser>
        <c:ser>
          <c:idx val="0"/>
          <c:order val="1"/>
          <c:tx>
            <c:v>Etats-Unis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DataG12.1!$B$6:$B$121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2"/>
          <c:tx>
            <c:v>Europe</c:v>
          </c:tx>
          <c:spPr>
            <a:ln w="44450">
              <a:solidFill>
                <a:schemeClr val="accent6"/>
              </a:solidFill>
            </a:ln>
          </c:spPr>
          <c:marker>
            <c:symbol val="square"/>
            <c:size val="8"/>
            <c:spPr>
              <a:solidFill>
                <a:schemeClr val="accent6"/>
              </a:solidFill>
              <a:ln>
                <a:solidFill>
                  <a:schemeClr val="accent6"/>
                </a:solidFill>
              </a:ln>
            </c:spPr>
          </c:marker>
          <c:val>
            <c:numRef>
              <c:f>DataG12.1!$D$6:$D$121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dLbls>
          <c:showLegendKey val="0"/>
          <c:showVal val="0"/>
          <c:showCatName val="0"/>
          <c:showSerName val="0"/>
          <c:showPercent val="0"/>
          <c:showBubbleSize val="0"/>
        </c:dLbls>
        <c:marker val="1"/>
        <c:smooth val="0"/>
        <c:axId val="524914056"/>
        <c:axId val="524913664"/>
        <c:extLst/>
      </c:lineChart>
      <c:catAx>
        <c:axId val="52491405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13664"/>
        <c:crossesAt val="0"/>
        <c:auto val="1"/>
        <c:lblAlgn val="ctr"/>
        <c:lblOffset val="100"/>
        <c:tickLblSkip val="10"/>
        <c:tickMarkSkip val="10"/>
        <c:noMultiLvlLbl val="0"/>
      </c:catAx>
      <c:valAx>
        <c:axId val="524913664"/>
        <c:scaling>
          <c:orientation val="minMax"/>
          <c:max val="0.53"/>
          <c:min val="0.2"/>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décile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14056"/>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0703140404611358"/>
          <c:y val="0.10193138915822261"/>
          <c:w val="0.17223171602714937"/>
          <c:h val="0.22121935367010112"/>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Flux entrants et sortants en Europe de l'Est, 2010-2016 </a:t>
            </a:r>
            <a:endParaRPr lang="fr-FR" sz="2000" b="0"/>
          </a:p>
        </c:rich>
      </c:tx>
      <c:layout>
        <c:manualLayout>
          <c:xMode val="edge"/>
          <c:yMode val="edge"/>
          <c:x val="0.16016893530989326"/>
          <c:y val="6.5991747072111163E-6"/>
        </c:manualLayout>
      </c:layout>
      <c:overlay val="0"/>
    </c:title>
    <c:autoTitleDeleted val="0"/>
    <c:plotArea>
      <c:layout>
        <c:manualLayout>
          <c:layoutTarget val="inner"/>
          <c:xMode val="edge"/>
          <c:yMode val="edge"/>
          <c:x val="8.3006229307114862E-2"/>
          <c:y val="6.4546809818148074E-2"/>
          <c:w val="0.91670592639664816"/>
          <c:h val="0.72919343392328051"/>
        </c:manualLayout>
      </c:layout>
      <c:barChart>
        <c:barDir val="col"/>
        <c:grouping val="clustered"/>
        <c:varyColors val="0"/>
        <c:ser>
          <c:idx val="0"/>
          <c:order val="0"/>
          <c:tx>
            <c:v>Flux entrant de transferts de l'UE</c:v>
          </c:tx>
          <c:spPr>
            <a:solidFill>
              <a:srgbClr val="00B050"/>
            </a:solidFill>
            <a:ln>
              <a:solidFill>
                <a:srgbClr val="00B050"/>
              </a:solidFill>
            </a:ln>
          </c:spPr>
          <c:invertIfNegative val="0"/>
          <c:cat>
            <c:strRef>
              <c:f>DataG12.10!$P$69:$S$69</c:f>
              <c:strCache>
                <c:ptCount val="4"/>
                <c:pt idx="0">
                  <c:v>Pologne</c:v>
                </c:pt>
                <c:pt idx="1">
                  <c:v>Hongrie</c:v>
                </c:pt>
                <c:pt idx="2">
                  <c:v>Rép.Tchèque</c:v>
                </c:pt>
                <c:pt idx="3">
                  <c:v>Slovaquie</c:v>
                </c:pt>
              </c:strCache>
            </c:strRef>
          </c:cat>
          <c:val>
            <c:numRef>
              <c:f>DataG12.10!$P$66:$S$66</c:f>
              <c:numCache>
                <c:formatCode>0.0%</c:formatCode>
                <c:ptCount val="4"/>
                <c:pt idx="0">
                  <c:v>2.6548431720620387E-2</c:v>
                </c:pt>
                <c:pt idx="1">
                  <c:v>4.0027562368520959E-2</c:v>
                </c:pt>
                <c:pt idx="2">
                  <c:v>1.9116625477949262E-2</c:v>
                </c:pt>
                <c:pt idx="3">
                  <c:v>2.181522553746023E-2</c:v>
                </c:pt>
              </c:numCache>
            </c:numRef>
          </c:val>
        </c:ser>
        <c:ser>
          <c:idx val="5"/>
          <c:order val="1"/>
          <c:tx>
            <c:v>Flux sortant de profits et autres revenus de la propriété</c:v>
          </c:tx>
          <c:spPr>
            <a:solidFill>
              <a:schemeClr val="accent2"/>
            </a:solidFill>
            <a:ln>
              <a:solidFill>
                <a:schemeClr val="accent2"/>
              </a:solidFill>
            </a:ln>
          </c:spPr>
          <c:invertIfNegative val="0"/>
          <c:cat>
            <c:strRef>
              <c:f>DataG12.10!$P$69:$S$69</c:f>
              <c:strCache>
                <c:ptCount val="4"/>
                <c:pt idx="0">
                  <c:v>Pologne</c:v>
                </c:pt>
                <c:pt idx="1">
                  <c:v>Hongrie</c:v>
                </c:pt>
                <c:pt idx="2">
                  <c:v>Rép.Tchèque</c:v>
                </c:pt>
                <c:pt idx="3">
                  <c:v>Slovaquie</c:v>
                </c:pt>
              </c:strCache>
            </c:strRef>
          </c:cat>
          <c:val>
            <c:numRef>
              <c:f>DataG12.10!$B$37:$E$37</c:f>
              <c:numCache>
                <c:formatCode>0.0%</c:formatCode>
                <c:ptCount val="4"/>
                <c:pt idx="0">
                  <c:v>4.7030819773178634E-2</c:v>
                </c:pt>
                <c:pt idx="1">
                  <c:v>7.1523325550081493E-2</c:v>
                </c:pt>
                <c:pt idx="2">
                  <c:v>7.6236417219160524E-2</c:v>
                </c:pt>
                <c:pt idx="3">
                  <c:v>4.2103837904066549E-2</c:v>
                </c:pt>
              </c:numCache>
            </c:numRef>
          </c:val>
        </c:ser>
        <c:dLbls>
          <c:showLegendKey val="0"/>
          <c:showVal val="0"/>
          <c:showCatName val="0"/>
          <c:showSerName val="0"/>
          <c:showPercent val="0"/>
          <c:showBubbleSize val="0"/>
        </c:dLbls>
        <c:gapWidth val="150"/>
        <c:axId val="520272760"/>
        <c:axId val="520273152"/>
        <c:extLst/>
      </c:barChart>
      <c:catAx>
        <c:axId val="520272760"/>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20273152"/>
        <c:crosses val="autoZero"/>
        <c:auto val="1"/>
        <c:lblAlgn val="ctr"/>
        <c:lblOffset val="100"/>
        <c:noMultiLvlLbl val="0"/>
      </c:catAx>
      <c:valAx>
        <c:axId val="520273152"/>
        <c:scaling>
          <c:orientation val="minMax"/>
          <c:max val="8.0000000000000016E-2"/>
          <c:min val="0"/>
        </c:scaling>
        <c:delete val="0"/>
        <c:axPos val="l"/>
        <c:majorGridlines/>
        <c:title>
          <c:tx>
            <c:rich>
              <a:bodyPr/>
              <a:lstStyle/>
              <a:p>
                <a:pPr>
                  <a:defRPr/>
                </a:pPr>
                <a:r>
                  <a:rPr lang="fr-FR" sz="1300" b="0">
                    <a:latin typeface="Arial" panose="020B0604020202020204" pitchFamily="34" charset="0"/>
                    <a:cs typeface="Arial" panose="020B0604020202020204" pitchFamily="34" charset="0"/>
                  </a:rPr>
                  <a:t>Flux</a:t>
                </a:r>
                <a:r>
                  <a:rPr lang="fr-FR" sz="1300" b="0" baseline="0">
                    <a:latin typeface="Arial" panose="020B0604020202020204" pitchFamily="34" charset="0"/>
                    <a:cs typeface="Arial" panose="020B0604020202020204" pitchFamily="34" charset="0"/>
                  </a:rPr>
                  <a:t> annuels moyens 2010-2016 (% PIB</a:t>
                </a:r>
                <a:r>
                  <a:rPr lang="fr-FR" baseline="0"/>
                  <a:t>)</a:t>
                </a:r>
                <a:endParaRPr lang="fr-FR"/>
              </a:p>
            </c:rich>
          </c:tx>
          <c:layout>
            <c:manualLayout>
              <c:xMode val="edge"/>
              <c:yMode val="edge"/>
              <c:x val="1.1596385771360752E-3"/>
              <c:y val="0.12980490934954794"/>
            </c:manualLayout>
          </c:layout>
          <c:overlay val="0"/>
        </c:title>
        <c:numFmt formatCode="0%" sourceLinked="0"/>
        <c:majorTickMark val="out"/>
        <c:minorTickMark val="none"/>
        <c:tickLblPos val="nextTo"/>
        <c:txPr>
          <a:bodyPr/>
          <a:lstStyle/>
          <a:p>
            <a:pPr>
              <a:defRPr sz="1500" b="0" i="0">
                <a:latin typeface="Arial"/>
              </a:defRPr>
            </a:pPr>
            <a:endParaRPr lang="fr-FR"/>
          </a:p>
        </c:txPr>
        <c:crossAx val="520272760"/>
        <c:crosses val="autoZero"/>
        <c:crossBetween val="between"/>
        <c:majorUnit val="1.0000000000000002E-2"/>
      </c:valAx>
      <c:spPr>
        <a:ln w="28575">
          <a:solidFill>
            <a:schemeClr val="tx1"/>
          </a:solidFill>
        </a:ln>
      </c:spPr>
    </c:plotArea>
    <c:legend>
      <c:legendPos val="t"/>
      <c:legendEntry>
        <c:idx val="0"/>
        <c:txPr>
          <a:bodyPr/>
          <a:lstStyle/>
          <a:p>
            <a:pPr>
              <a:defRPr sz="1400">
                <a:latin typeface="Arial" panose="020B0604020202020204" pitchFamily="34" charset="0"/>
                <a:cs typeface="Arial" panose="020B0604020202020204" pitchFamily="34" charset="0"/>
              </a:defRPr>
            </a:pPr>
            <a:endParaRPr lang="fr-FR"/>
          </a:p>
        </c:txPr>
      </c:legendEntry>
      <c:legendEntry>
        <c:idx val="1"/>
        <c:txPr>
          <a:bodyPr/>
          <a:lstStyle/>
          <a:p>
            <a:pPr>
              <a:defRPr sz="1400">
                <a:latin typeface="Arial" panose="020B0604020202020204" pitchFamily="34" charset="0"/>
                <a:cs typeface="Arial" panose="020B0604020202020204" pitchFamily="34" charset="0"/>
              </a:defRPr>
            </a:pPr>
            <a:endParaRPr lang="fr-FR"/>
          </a:p>
        </c:txPr>
      </c:legendEntry>
      <c:layout>
        <c:manualLayout>
          <c:xMode val="edge"/>
          <c:yMode val="edge"/>
          <c:x val="9.0662039707294528E-2"/>
          <c:y val="0.10513378980343899"/>
          <c:w val="0.33052010533833986"/>
          <c:h val="0.17773070167111457"/>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w="15875">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Le centile supérieur en Russie, 1900-2015 </a:t>
            </a:r>
            <a:endParaRPr lang="fr-FR" sz="2000"/>
          </a:p>
        </c:rich>
      </c:tx>
      <c:layout>
        <c:manualLayout>
          <c:xMode val="edge"/>
          <c:yMode val="edge"/>
          <c:x val="0.24381483694855069"/>
          <c:y val="4.474017879023579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2"/>
          <c:order val="0"/>
          <c:tx>
            <c:v>Russie</c:v>
          </c:tx>
          <c:spPr>
            <a:ln w="44450">
              <a:solidFill>
                <a:srgbClr val="FF0000"/>
              </a:solidFill>
            </a:ln>
          </c:spPr>
          <c:marker>
            <c:symbol val="triangle"/>
            <c:size val="10"/>
            <c:spPr>
              <a:solidFill>
                <a:srgbClr val="FF0000"/>
              </a:solidFill>
              <a:ln>
                <a:solidFill>
                  <a:srgbClr val="FF0000"/>
                </a:solidFill>
              </a:ln>
            </c:spPr>
          </c:marker>
          <c:val>
            <c:numRef>
              <c:f>DataG12.1!$I$6:$I$121</c:f>
              <c:numCache>
                <c:formatCode>0.0%</c:formatCode>
                <c:ptCount val="116"/>
                <c:pt idx="5">
                  <c:v>0.17986150055656178</c:v>
                </c:pt>
                <c:pt idx="28">
                  <c:v>4.1280627329619866E-2</c:v>
                </c:pt>
                <c:pt idx="34">
                  <c:v>4.7495530216638923E-2</c:v>
                </c:pt>
                <c:pt idx="56">
                  <c:v>5.9787600733005715E-2</c:v>
                </c:pt>
                <c:pt idx="59">
                  <c:v>5.0760637024310169E-2</c:v>
                </c:pt>
                <c:pt idx="61">
                  <c:v>4.980035270905446E-2</c:v>
                </c:pt>
                <c:pt idx="64">
                  <c:v>4.8028831936280651E-2</c:v>
                </c:pt>
                <c:pt idx="66">
                  <c:v>5.0553356932380056E-2</c:v>
                </c:pt>
                <c:pt idx="68">
                  <c:v>4.7733011433763503E-2</c:v>
                </c:pt>
                <c:pt idx="72">
                  <c:v>4.9409334808010803E-2</c:v>
                </c:pt>
                <c:pt idx="76">
                  <c:v>4.7978787367756744E-2</c:v>
                </c:pt>
                <c:pt idx="80">
                  <c:v>4.4531406415392286E-2</c:v>
                </c:pt>
                <c:pt idx="85">
                  <c:v>5.3839187999978742E-2</c:v>
                </c:pt>
                <c:pt idx="88">
                  <c:v>5.8104495943912988E-2</c:v>
                </c:pt>
                <c:pt idx="89">
                  <c:v>6.3985125129453244E-2</c:v>
                </c:pt>
                <c:pt idx="90">
                  <c:v>8.335659496323547E-2</c:v>
                </c:pt>
                <c:pt idx="91">
                  <c:v>9.3915511799702214E-2</c:v>
                </c:pt>
                <c:pt idx="92">
                  <c:v>0.10105131508527762</c:v>
                </c:pt>
                <c:pt idx="93">
                  <c:v>0.11138224680456112</c:v>
                </c:pt>
                <c:pt idx="94">
                  <c:v>0.11830439951363676</c:v>
                </c:pt>
                <c:pt idx="95">
                  <c:v>0.14034011964408138</c:v>
                </c:pt>
                <c:pt idx="96">
                  <c:v>0.15839004257222652</c:v>
                </c:pt>
                <c:pt idx="97">
                  <c:v>0.15197356818581823</c:v>
                </c:pt>
                <c:pt idx="98">
                  <c:v>0.15141178850220829</c:v>
                </c:pt>
                <c:pt idx="99">
                  <c:v>0.18095331130475931</c:v>
                </c:pt>
                <c:pt idx="100">
                  <c:v>0.20689901602585095</c:v>
                </c:pt>
                <c:pt idx="101">
                  <c:v>0.24562352708721497</c:v>
                </c:pt>
                <c:pt idx="102">
                  <c:v>0.24490246073828409</c:v>
                </c:pt>
                <c:pt idx="103">
                  <c:v>0.2427781843734747</c:v>
                </c:pt>
                <c:pt idx="104">
                  <c:v>0.22758455339957429</c:v>
                </c:pt>
                <c:pt idx="105">
                  <c:v>0.24914193079373945</c:v>
                </c:pt>
                <c:pt idx="106">
                  <c:v>0.25424053593548279</c:v>
                </c:pt>
                <c:pt idx="107">
                  <c:v>0.26910775167518663</c:v>
                </c:pt>
                <c:pt idx="108">
                  <c:v>0.25075864058714425</c:v>
                </c:pt>
                <c:pt idx="109">
                  <c:v>0.21175418956864525</c:v>
                </c:pt>
                <c:pt idx="110">
                  <c:v>0.20031152426422671</c:v>
                </c:pt>
                <c:pt idx="111">
                  <c:v>0.21477963758262825</c:v>
                </c:pt>
                <c:pt idx="112">
                  <c:v>0.19842388297536706</c:v>
                </c:pt>
                <c:pt idx="113">
                  <c:v>0.21076366184436018</c:v>
                </c:pt>
                <c:pt idx="114">
                  <c:v>0.2039302680347147</c:v>
                </c:pt>
                <c:pt idx="115">
                  <c:v>0.20236544517391852</c:v>
                </c:pt>
              </c:numCache>
            </c:numRef>
          </c:val>
          <c:smooth val="0"/>
        </c:ser>
        <c:ser>
          <c:idx val="0"/>
          <c:order val="1"/>
          <c:tx>
            <c:v>Etats-Unis</c:v>
          </c:tx>
          <c:spPr>
            <a:ln w="41275"/>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DataG12.1!$C$6:$C$121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2"/>
          <c:tx>
            <c:v>Europe</c:v>
          </c:tx>
          <c:spPr>
            <a:ln w="44450"/>
          </c:spPr>
          <c:marker>
            <c:symbol val="square"/>
            <c:size val="8"/>
            <c:spPr>
              <a:solidFill>
                <a:schemeClr val="accent6"/>
              </a:solidFill>
              <a:ln>
                <a:solidFill>
                  <a:schemeClr val="accent6"/>
                </a:solidFill>
              </a:ln>
            </c:spPr>
          </c:marker>
          <c:val>
            <c:numRef>
              <c:f>DataG12.1!$E$6:$E$121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dLbls>
          <c:showLegendKey val="0"/>
          <c:showVal val="0"/>
          <c:showCatName val="0"/>
          <c:showSerName val="0"/>
          <c:showPercent val="0"/>
          <c:showBubbleSize val="0"/>
        </c:dLbls>
        <c:marker val="1"/>
        <c:smooth val="0"/>
        <c:axId val="524911704"/>
        <c:axId val="524910920"/>
        <c:extLst/>
      </c:lineChart>
      <c:catAx>
        <c:axId val="52491170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10920"/>
        <c:crossesAt val="0"/>
        <c:auto val="1"/>
        <c:lblAlgn val="ctr"/>
        <c:lblOffset val="100"/>
        <c:tickLblSkip val="10"/>
        <c:tickMarkSkip val="10"/>
        <c:noMultiLvlLbl val="0"/>
      </c:catAx>
      <c:valAx>
        <c:axId val="524910920"/>
        <c:scaling>
          <c:orientation val="minMax"/>
          <c:max val="0.28000000000000003"/>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centile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11704"/>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0703140404611358"/>
          <c:y val="0.10193138915822261"/>
          <c:w val="0.17223171602714937"/>
          <c:h val="0.22121935367010112"/>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L'écart de niveau de vie Russie-Europe 1870-2015</a:t>
            </a:r>
          </a:p>
        </c:rich>
      </c:tx>
      <c:layout>
        <c:manualLayout>
          <c:xMode val="edge"/>
          <c:yMode val="edge"/>
          <c:x val="0.16329585678354008"/>
          <c:y val="0"/>
        </c:manualLayout>
      </c:layout>
      <c:overlay val="0"/>
      <c:spPr>
        <a:noFill/>
        <a:ln w="25400">
          <a:noFill/>
        </a:ln>
      </c:spPr>
    </c:title>
    <c:autoTitleDeleted val="0"/>
    <c:plotArea>
      <c:layout>
        <c:manualLayout>
          <c:layoutTarget val="inner"/>
          <c:xMode val="edge"/>
          <c:yMode val="edge"/>
          <c:x val="6.5736538979333195E-2"/>
          <c:y val="6.1144200682627797E-2"/>
          <c:w val="0.90330212694985001"/>
          <c:h val="0.7490243607911663"/>
        </c:manualLayout>
      </c:layout>
      <c:lineChart>
        <c:grouping val="standard"/>
        <c:varyColors val="0"/>
        <c:ser>
          <c:idx val="1"/>
          <c:order val="0"/>
          <c:tx>
            <c:v>Ratio entre le revenu national moyen en Russie et en Europe occidentale</c:v>
          </c:tx>
          <c:spPr>
            <a:ln w="44450">
              <a:solidFill>
                <a:srgbClr val="FF0000"/>
              </a:solidFill>
            </a:ln>
          </c:spPr>
          <c:marker>
            <c:spPr>
              <a:solidFill>
                <a:srgbClr val="FF0000"/>
              </a:solidFill>
              <a:ln>
                <a:solidFill>
                  <a:srgbClr val="FF0000"/>
                </a:solidFill>
              </a:ln>
            </c:spPr>
          </c:marker>
          <c:cat>
            <c:numRef>
              <c:f>DataG12.3!$A$8:$A$154</c:f>
              <c:numCache>
                <c:formatCode>0</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Cache>
            </c:numRef>
          </c:cat>
          <c:val>
            <c:numRef>
              <c:f>DataG12.3!$I$8:$I$154</c:f>
              <c:numCache>
                <c:formatCode>General</c:formatCode>
                <c:ptCount val="147"/>
                <c:pt idx="0" formatCode="0%">
                  <c:v>0.38473580915956013</c:v>
                </c:pt>
                <c:pt idx="30" formatCode="0%">
                  <c:v>0.3544419472611991</c:v>
                </c:pt>
                <c:pt idx="43" formatCode="0%">
                  <c:v>0.38367995312765979</c:v>
                </c:pt>
                <c:pt idx="60" formatCode="0%">
                  <c:v>0.42386723993904857</c:v>
                </c:pt>
                <c:pt idx="65" formatCode="0%">
                  <c:v>0.50277442707131803</c:v>
                </c:pt>
                <c:pt idx="70" formatCode="0%">
                  <c:v>0.54299050318749209</c:v>
                </c:pt>
                <c:pt idx="76" formatCode="0%">
                  <c:v>0.62223228705008038</c:v>
                </c:pt>
                <c:pt idx="80" formatCode="0%">
                  <c:v>0.6071412329880006</c:v>
                </c:pt>
                <c:pt idx="85" formatCode="0%">
                  <c:v>0.57836375541823271</c:v>
                </c:pt>
                <c:pt idx="90" formatCode="0%">
                  <c:v>0.5631031048900621</c:v>
                </c:pt>
                <c:pt idx="95" formatCode="0%">
                  <c:v>0.58197258124189988</c:v>
                </c:pt>
                <c:pt idx="100" formatCode="0%">
                  <c:v>0.61952080702866497</c:v>
                </c:pt>
                <c:pt idx="105" formatCode="0%">
                  <c:v>0.63994142102690055</c:v>
                </c:pt>
                <c:pt idx="110" formatCode="0%">
                  <c:v>0.64525045987981</c:v>
                </c:pt>
                <c:pt idx="115" formatCode="0%">
                  <c:v>0.62797506530968161</c:v>
                </c:pt>
                <c:pt idx="120" formatCode="0%">
                  <c:v>0.57707037096637592</c:v>
                </c:pt>
                <c:pt idx="125" formatCode="0%">
                  <c:v>0.53542411204433216</c:v>
                </c:pt>
                <c:pt idx="130" formatCode="0%">
                  <c:v>0.54978900036514144</c:v>
                </c:pt>
                <c:pt idx="135" formatCode="0%">
                  <c:v>0.60961002567749989</c:v>
                </c:pt>
                <c:pt idx="140" formatCode="0%">
                  <c:v>0.70514752945920067</c:v>
                </c:pt>
                <c:pt idx="145" formatCode="0%">
                  <c:v>0.71416384591078697</c:v>
                </c:pt>
              </c:numCache>
            </c:numRef>
          </c:val>
          <c:smooth val="0"/>
        </c:ser>
        <c:dLbls>
          <c:showLegendKey val="0"/>
          <c:showVal val="0"/>
          <c:showCatName val="0"/>
          <c:showSerName val="0"/>
          <c:showPercent val="0"/>
          <c:showBubbleSize val="0"/>
        </c:dLbls>
        <c:marker val="1"/>
        <c:smooth val="0"/>
        <c:axId val="524910136"/>
        <c:axId val="524908176"/>
      </c:lineChart>
      <c:catAx>
        <c:axId val="52491013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08176"/>
        <c:crossesAt val="0"/>
        <c:auto val="1"/>
        <c:lblAlgn val="ctr"/>
        <c:lblOffset val="100"/>
        <c:tickLblSkip val="10"/>
        <c:tickMarkSkip val="10"/>
        <c:noMultiLvlLbl val="0"/>
      </c:catAx>
      <c:valAx>
        <c:axId val="524908176"/>
        <c:scaling>
          <c:orientation val="minMax"/>
          <c:max val="0.8"/>
          <c:min val="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10136"/>
        <c:crosses val="autoZero"/>
        <c:crossBetween val="midCat"/>
        <c:majorUnit val="0.05"/>
        <c:minorUnit val="1E-3"/>
      </c:valAx>
      <c:spPr>
        <a:solidFill>
          <a:srgbClr val="FFFFFF"/>
        </a:solidFill>
        <a:ln w="28575">
          <a:solidFill>
            <a:srgbClr val="000000"/>
          </a:solidFill>
          <a:prstDash val="solid"/>
        </a:ln>
      </c:spPr>
    </c:plotArea>
    <c:legend>
      <c:legendPos val="l"/>
      <c:layout>
        <c:manualLayout>
          <c:xMode val="edge"/>
          <c:yMode val="edge"/>
          <c:x val="0.10603422589705504"/>
          <c:y val="0.16628663974513336"/>
          <c:w val="0.36790308869988914"/>
          <c:h val="0.15052617746191738"/>
        </c:manualLayout>
      </c:layout>
      <c:overlay val="1"/>
      <c:spPr>
        <a:solidFill>
          <a:schemeClr val="bg1"/>
        </a:solidFill>
        <a:ln>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Les fuites de capitaux russes vers les paradis fiscaux</a:t>
            </a:r>
          </a:p>
        </c:rich>
      </c:tx>
      <c:layout>
        <c:manualLayout>
          <c:xMode val="edge"/>
          <c:yMode val="edge"/>
          <c:x val="0.15356552595229186"/>
          <c:y val="0"/>
        </c:manualLayout>
      </c:layout>
      <c:overlay val="0"/>
      <c:spPr>
        <a:noFill/>
        <a:ln w="25400">
          <a:noFill/>
        </a:ln>
      </c:spPr>
    </c:title>
    <c:autoTitleDeleted val="0"/>
    <c:plotArea>
      <c:layout>
        <c:manualLayout>
          <c:layoutTarget val="inner"/>
          <c:xMode val="edge"/>
          <c:yMode val="edge"/>
          <c:x val="9.9041271760896346E-2"/>
          <c:y val="6.1144200682627797E-2"/>
          <c:w val="0.86784798811667729"/>
          <c:h val="0.7490243607911663"/>
        </c:manualLayout>
      </c:layout>
      <c:lineChart>
        <c:grouping val="standard"/>
        <c:varyColors val="0"/>
        <c:ser>
          <c:idx val="1"/>
          <c:order val="0"/>
          <c:tx>
            <c:v>Estimation haute</c:v>
          </c:tx>
          <c:spPr>
            <a:ln w="38100">
              <a:solidFill>
                <a:schemeClr val="accent6"/>
              </a:solidFill>
            </a:ln>
          </c:spPr>
          <c:marker>
            <c:symbol val="square"/>
            <c:size val="9"/>
            <c:spPr>
              <a:solidFill>
                <a:schemeClr val="accent6"/>
              </a:solidFill>
              <a:ln>
                <a:solidFill>
                  <a:schemeClr val="accent6"/>
                </a:solidFill>
              </a:ln>
            </c:spPr>
          </c:marker>
          <c:cat>
            <c:numRef>
              <c:f>DataG12.4!$A$7:$A$32</c:f>
              <c:numCache>
                <c:formatCode>0</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DataG12.4!$C$7:$C$32</c:f>
              <c:numCache>
                <c:formatCode>0%</c:formatCode>
                <c:ptCount val="26"/>
                <c:pt idx="0">
                  <c:v>0</c:v>
                </c:pt>
                <c:pt idx="1">
                  <c:v>0</c:v>
                </c:pt>
                <c:pt idx="2">
                  <c:v>1.4821968166142294E-2</c:v>
                </c:pt>
                <c:pt idx="3">
                  <c:v>3.8557139202307703E-2</c:v>
                </c:pt>
                <c:pt idx="4">
                  <c:v>5.2749557358303605E-2</c:v>
                </c:pt>
                <c:pt idx="5">
                  <c:v>0.1091606885037575</c:v>
                </c:pt>
                <c:pt idx="6">
                  <c:v>0.14492102362592391</c:v>
                </c:pt>
                <c:pt idx="7">
                  <c:v>0.20440000063569241</c:v>
                </c:pt>
                <c:pt idx="8">
                  <c:v>0.28930356179914185</c:v>
                </c:pt>
                <c:pt idx="9">
                  <c:v>0.36755370620778444</c:v>
                </c:pt>
                <c:pt idx="10">
                  <c:v>0.43012124689813569</c:v>
                </c:pt>
                <c:pt idx="11">
                  <c:v>0.49026992404008124</c:v>
                </c:pt>
                <c:pt idx="12">
                  <c:v>0.55397382971822517</c:v>
                </c:pt>
                <c:pt idx="13">
                  <c:v>0.62262837982724639</c:v>
                </c:pt>
                <c:pt idx="14">
                  <c:v>0.6905692439368496</c:v>
                </c:pt>
                <c:pt idx="15">
                  <c:v>0.74992054474481751</c:v>
                </c:pt>
                <c:pt idx="16">
                  <c:v>0.7749481622669413</c:v>
                </c:pt>
                <c:pt idx="17">
                  <c:v>0.82465400359849994</c:v>
                </c:pt>
                <c:pt idx="18">
                  <c:v>0.87310380749682592</c:v>
                </c:pt>
                <c:pt idx="19">
                  <c:v>0.92463546466617619</c:v>
                </c:pt>
                <c:pt idx="20">
                  <c:v>0.96399188064419394</c:v>
                </c:pt>
                <c:pt idx="21">
                  <c:v>1.0015450657761471</c:v>
                </c:pt>
                <c:pt idx="22">
                  <c:v>1.044220024338979</c:v>
                </c:pt>
                <c:pt idx="23">
                  <c:v>1.0809590940437177</c:v>
                </c:pt>
                <c:pt idx="24">
                  <c:v>1.0955503006039002</c:v>
                </c:pt>
                <c:pt idx="25">
                  <c:v>1.1157136337821827</c:v>
                </c:pt>
              </c:numCache>
            </c:numRef>
          </c:val>
          <c:smooth val="0"/>
        </c:ser>
        <c:ser>
          <c:idx val="0"/>
          <c:order val="1"/>
          <c:tx>
            <c:v>Estimation moyenne</c:v>
          </c:tx>
          <c:spPr>
            <a:ln w="44450">
              <a:solidFill>
                <a:srgbClr val="FF0000"/>
              </a:solidFill>
            </a:ln>
          </c:spPr>
          <c:marker>
            <c:symbol val="diamond"/>
            <c:size val="12"/>
            <c:spPr>
              <a:solidFill>
                <a:srgbClr val="FF0000"/>
              </a:solidFill>
              <a:ln>
                <a:solidFill>
                  <a:srgbClr val="FF0000"/>
                </a:solidFill>
              </a:ln>
            </c:spPr>
          </c:marker>
          <c:val>
            <c:numRef>
              <c:f>DataG12.4!$B$7:$B$32</c:f>
              <c:numCache>
                <c:formatCode>0%</c:formatCode>
                <c:ptCount val="26"/>
                <c:pt idx="0">
                  <c:v>0</c:v>
                </c:pt>
                <c:pt idx="1">
                  <c:v>0</c:v>
                </c:pt>
                <c:pt idx="2">
                  <c:v>1.4821968166142294E-2</c:v>
                </c:pt>
                <c:pt idx="3">
                  <c:v>3.8243525441812067E-2</c:v>
                </c:pt>
                <c:pt idx="4">
                  <c:v>5.1929790788095946E-2</c:v>
                </c:pt>
                <c:pt idx="5">
                  <c:v>0.10728187628307155</c:v>
                </c:pt>
                <c:pt idx="6">
                  <c:v>0.1415268856488755</c:v>
                </c:pt>
                <c:pt idx="7">
                  <c:v>0.19823105803953409</c:v>
                </c:pt>
                <c:pt idx="8">
                  <c:v>0.27691411716407449</c:v>
                </c:pt>
                <c:pt idx="9">
                  <c:v>0.34764248607710835</c:v>
                </c:pt>
                <c:pt idx="10">
                  <c:v>0.40478115569412182</c:v>
                </c:pt>
                <c:pt idx="11">
                  <c:v>0.4575977545103776</c:v>
                </c:pt>
                <c:pt idx="12">
                  <c:v>0.5124263114469626</c:v>
                </c:pt>
                <c:pt idx="13">
                  <c:v>0.57197991097264844</c:v>
                </c:pt>
                <c:pt idx="14">
                  <c:v>0.63081478277035363</c:v>
                </c:pt>
                <c:pt idx="15">
                  <c:v>0.67931473431139167</c:v>
                </c:pt>
                <c:pt idx="16">
                  <c:v>0.69258738647144491</c:v>
                </c:pt>
                <c:pt idx="17">
                  <c:v>0.73045199812313044</c:v>
                </c:pt>
                <c:pt idx="18">
                  <c:v>0.76587817519538681</c:v>
                </c:pt>
                <c:pt idx="19">
                  <c:v>0.79340912114280326</c:v>
                </c:pt>
                <c:pt idx="20">
                  <c:v>0.81810994096087786</c:v>
                </c:pt>
                <c:pt idx="21">
                  <c:v>0.84080263300777991</c:v>
                </c:pt>
                <c:pt idx="22">
                  <c:v>0.86497342779136055</c:v>
                </c:pt>
                <c:pt idx="23">
                  <c:v>0.88175838928295791</c:v>
                </c:pt>
                <c:pt idx="24">
                  <c:v>0.87423119513897762</c:v>
                </c:pt>
                <c:pt idx="25">
                  <c:v>0.86437252345167037</c:v>
                </c:pt>
              </c:numCache>
            </c:numRef>
          </c:val>
          <c:smooth val="0"/>
        </c:ser>
        <c:ser>
          <c:idx val="2"/>
          <c:order val="2"/>
          <c:tx>
            <c:v>Estimation basse</c:v>
          </c:tx>
          <c:spPr>
            <a:ln w="41275">
              <a:solidFill>
                <a:schemeClr val="accent5"/>
              </a:solidFill>
            </a:ln>
          </c:spPr>
          <c:marker>
            <c:symbol val="triangle"/>
            <c:size val="11"/>
            <c:spPr>
              <a:solidFill>
                <a:schemeClr val="accent5"/>
              </a:solidFill>
              <a:ln>
                <a:solidFill>
                  <a:schemeClr val="accent5"/>
                </a:solidFill>
              </a:ln>
            </c:spPr>
          </c:marker>
          <c:val>
            <c:numRef>
              <c:f>DataG12.4!$D$7:$D$32</c:f>
              <c:numCache>
                <c:formatCode>0%</c:formatCode>
                <c:ptCount val="26"/>
                <c:pt idx="0">
                  <c:v>0</c:v>
                </c:pt>
                <c:pt idx="1">
                  <c:v>0</c:v>
                </c:pt>
                <c:pt idx="2">
                  <c:v>1.4821968166142294E-2</c:v>
                </c:pt>
                <c:pt idx="3">
                  <c:v>3.7929911681316424E-2</c:v>
                </c:pt>
                <c:pt idx="4">
                  <c:v>5.1118256299242451E-2</c:v>
                </c:pt>
                <c:pt idx="5">
                  <c:v>0.10544404384259755</c:v>
                </c:pt>
                <c:pt idx="6">
                  <c:v>0.13822528699089029</c:v>
                </c:pt>
                <c:pt idx="7">
                  <c:v>0.1922827517541584</c:v>
                </c:pt>
                <c:pt idx="8">
                  <c:v>0.26511383259234245</c:v>
                </c:pt>
                <c:pt idx="9">
                  <c:v>0.32894796531009257</c:v>
                </c:pt>
                <c:pt idx="10">
                  <c:v>0.38122429478406011</c:v>
                </c:pt>
                <c:pt idx="11">
                  <c:v>0.42753585104138597</c:v>
                </c:pt>
                <c:pt idx="12">
                  <c:v>0.47461748007845533</c:v>
                </c:pt>
                <c:pt idx="13">
                  <c:v>0.52636592625703271</c:v>
                </c:pt>
                <c:pt idx="14">
                  <c:v>0.57749136233274789</c:v>
                </c:pt>
                <c:pt idx="15">
                  <c:v>0.61690633704408715</c:v>
                </c:pt>
                <c:pt idx="16">
                  <c:v>0.62049483138999961</c:v>
                </c:pt>
                <c:pt idx="17">
                  <c:v>0.64886776182982131</c:v>
                </c:pt>
                <c:pt idx="18">
                  <c:v>0.67404318197803126</c:v>
                </c:pt>
                <c:pt idx="19">
                  <c:v>0.6830488415649425</c:v>
                </c:pt>
                <c:pt idx="20">
                  <c:v>0.69692925780986859</c:v>
                </c:pt>
                <c:pt idx="21">
                  <c:v>0.70888931838202374</c:v>
                </c:pt>
                <c:pt idx="22">
                  <c:v>0.71999347454795792</c:v>
                </c:pt>
                <c:pt idx="23">
                  <c:v>0.72306553920147831</c:v>
                </c:pt>
                <c:pt idx="24">
                  <c:v>0.70099936730075774</c:v>
                </c:pt>
                <c:pt idx="25">
                  <c:v>0.67224157312360577</c:v>
                </c:pt>
              </c:numCache>
            </c:numRef>
          </c:val>
          <c:smooth val="0"/>
        </c:ser>
        <c:dLbls>
          <c:showLegendKey val="0"/>
          <c:showVal val="0"/>
          <c:showCatName val="0"/>
          <c:showSerName val="0"/>
          <c:showPercent val="0"/>
          <c:showBubbleSize val="0"/>
        </c:dLbls>
        <c:marker val="1"/>
        <c:smooth val="0"/>
        <c:axId val="524909352"/>
        <c:axId val="524911312"/>
      </c:lineChart>
      <c:catAx>
        <c:axId val="52490935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11312"/>
        <c:crossesAt val="0"/>
        <c:auto val="1"/>
        <c:lblAlgn val="ctr"/>
        <c:lblOffset val="100"/>
        <c:tickLblSkip val="5"/>
        <c:tickMarkSkip val="1"/>
        <c:noMultiLvlLbl val="0"/>
      </c:catAx>
      <c:valAx>
        <c:axId val="524911312"/>
        <c:scaling>
          <c:orientation val="minMax"/>
          <c:max val="1.2"/>
          <c:min val="0"/>
        </c:scaling>
        <c:delete val="0"/>
        <c:axPos val="l"/>
        <c:majorGridlines>
          <c:spPr>
            <a:ln w="12700">
              <a:solidFill>
                <a:srgbClr val="000000"/>
              </a:solidFill>
              <a:prstDash val="sysDash"/>
            </a:ln>
          </c:spPr>
        </c:majorGridlines>
        <c:title>
          <c:tx>
            <c:rich>
              <a:bodyPr/>
              <a:lstStyle/>
              <a:p>
                <a:pPr>
                  <a:defRPr/>
                </a:pPr>
                <a:r>
                  <a:rPr lang="fr-FR" sz="1100"/>
                  <a:t>Actifs</a:t>
                </a:r>
                <a:r>
                  <a:rPr lang="fr-FR" sz="1100" baseline="0"/>
                  <a:t> financiers russes dans les paradis fiscaux (% revenu national)</a:t>
                </a:r>
                <a:endParaRPr lang="fr-FR" sz="1100"/>
              </a:p>
            </c:rich>
          </c:tx>
          <c:layout>
            <c:manualLayout>
              <c:xMode val="edge"/>
              <c:yMode val="edge"/>
              <c:x val="0"/>
              <c:y val="5.2123000863051792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24909352"/>
        <c:crosses val="autoZero"/>
        <c:crossBetween val="midCat"/>
        <c:majorUnit val="0.1"/>
        <c:minorUnit val="1E-3"/>
      </c:valAx>
      <c:spPr>
        <a:solidFill>
          <a:srgbClr val="FFFFFF"/>
        </a:solidFill>
        <a:ln w="28575">
          <a:solidFill>
            <a:srgbClr val="000000"/>
          </a:solidFill>
          <a:prstDash val="solid"/>
        </a:ln>
      </c:spPr>
    </c:plotArea>
    <c:legend>
      <c:legendPos val="l"/>
      <c:layout>
        <c:manualLayout>
          <c:xMode val="edge"/>
          <c:yMode val="edge"/>
          <c:x val="0.20898358594157365"/>
          <c:y val="0.20688203893322538"/>
          <c:w val="0.26826699354567324"/>
          <c:h val="0.19271733455510212"/>
        </c:manualLayout>
      </c:layout>
      <c:overlay val="1"/>
      <c:spPr>
        <a:solidFill>
          <a:schemeClr val="bg1"/>
        </a:solidFill>
        <a:ln>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Les actifs financiers détenus via des paradis fiscaux </a:t>
            </a:r>
            <a:endParaRPr lang="fr-FR" sz="2000" b="0">
              <a:latin typeface="Arial Narrow" panose="020B0606020202030204" pitchFamily="34" charset="0"/>
            </a:endParaRPr>
          </a:p>
        </c:rich>
      </c:tx>
      <c:layout>
        <c:manualLayout>
          <c:xMode val="edge"/>
          <c:yMode val="edge"/>
          <c:x val="0.17254560026870083"/>
          <c:y val="2.2430256172729542E-3"/>
        </c:manualLayout>
      </c:layout>
      <c:overlay val="0"/>
    </c:title>
    <c:autoTitleDeleted val="0"/>
    <c:plotArea>
      <c:layout>
        <c:manualLayout>
          <c:layoutTarget val="inner"/>
          <c:xMode val="edge"/>
          <c:yMode val="edge"/>
          <c:x val="9.7130030621172356E-2"/>
          <c:y val="6.6806926283535822E-2"/>
          <c:w val="0.89583912948381439"/>
          <c:h val="0.68871432643317776"/>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7030A0"/>
              </a:solidFill>
              <a:ln>
                <a:solidFill>
                  <a:srgbClr val="7030A0"/>
                </a:solidFill>
              </a:ln>
            </c:spPr>
          </c:dPt>
          <c:dPt>
            <c:idx val="1"/>
            <c:invertIfNegative val="0"/>
            <c:bubble3D val="0"/>
            <c:spPr>
              <a:solidFill>
                <a:schemeClr val="accent1"/>
              </a:solidFill>
              <a:ln>
                <a:solidFill>
                  <a:schemeClr val="accent1"/>
                </a:solidFill>
              </a:ln>
            </c:spPr>
          </c:dPt>
          <c:dPt>
            <c:idx val="2"/>
            <c:invertIfNegative val="0"/>
            <c:bubble3D val="0"/>
            <c:spPr>
              <a:solidFill>
                <a:srgbClr val="002060"/>
              </a:solidFill>
              <a:ln>
                <a:solidFill>
                  <a:srgbClr val="002060"/>
                </a:solidFill>
              </a:ln>
            </c:spPr>
          </c:dPt>
          <c:dPt>
            <c:idx val="3"/>
            <c:invertIfNegative val="0"/>
            <c:bubble3D val="0"/>
            <c:spPr>
              <a:solidFill>
                <a:schemeClr val="accent4"/>
              </a:solidFill>
              <a:ln>
                <a:solidFill>
                  <a:schemeClr val="accent4"/>
                </a:solidFill>
              </a:ln>
            </c:spPr>
          </c:dPt>
          <c:dPt>
            <c:idx val="4"/>
            <c:invertIfNegative val="0"/>
            <c:bubble3D val="0"/>
            <c:spPr>
              <a:solidFill>
                <a:srgbClr val="FF0000"/>
              </a:solidFill>
              <a:ln>
                <a:solidFill>
                  <a:srgbClr val="FF0000"/>
                </a:solidFill>
              </a:ln>
            </c:spPr>
          </c:dPt>
          <c:dPt>
            <c:idx val="5"/>
            <c:invertIfNegative val="0"/>
            <c:bubble3D val="0"/>
            <c:spPr>
              <a:solidFill>
                <a:srgbClr val="00B050"/>
              </a:solidFill>
              <a:ln>
                <a:solidFill>
                  <a:srgbClr val="00B050"/>
                </a:solidFill>
              </a:ln>
            </c:spPr>
          </c:dPt>
          <c:dPt>
            <c:idx val="8"/>
            <c:invertIfNegative val="0"/>
            <c:bubble3D val="0"/>
            <c:spPr>
              <a:solidFill>
                <a:srgbClr val="00B0F0"/>
              </a:solidFill>
              <a:ln>
                <a:solidFill>
                  <a:schemeClr val="bg1"/>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DataG12.5!$A$4:$F$4</c:f>
              <c:strCache>
                <c:ptCount val="6"/>
                <c:pt idx="0">
                  <c:v>Etats-Unis</c:v>
                </c:pt>
                <c:pt idx="1">
                  <c:v>Europe</c:v>
                </c:pt>
                <c:pt idx="2">
                  <c:v>Amérique Latine</c:v>
                </c:pt>
                <c:pt idx="3">
                  <c:v>Afrique</c:v>
                </c:pt>
                <c:pt idx="4">
                  <c:v>Russie</c:v>
                </c:pt>
                <c:pt idx="5">
                  <c:v>Pays du Golfe</c:v>
                </c:pt>
              </c:strCache>
            </c:strRef>
          </c:cat>
          <c:val>
            <c:numRef>
              <c:f>DataG12.5!$A$5:$F$5</c:f>
              <c:numCache>
                <c:formatCode>0.0%</c:formatCode>
                <c:ptCount val="6"/>
                <c:pt idx="0">
                  <c:v>0.04</c:v>
                </c:pt>
                <c:pt idx="1">
                  <c:v>0.1</c:v>
                </c:pt>
                <c:pt idx="2">
                  <c:v>0.22</c:v>
                </c:pt>
                <c:pt idx="3">
                  <c:v>0.3</c:v>
                </c:pt>
                <c:pt idx="4">
                  <c:v>0.5</c:v>
                </c:pt>
                <c:pt idx="5">
                  <c:v>0.56999999999999995</c:v>
                </c:pt>
              </c:numCache>
            </c:numRef>
          </c:val>
          <c:extLst/>
        </c:ser>
        <c:dLbls>
          <c:showLegendKey val="0"/>
          <c:showVal val="0"/>
          <c:showCatName val="0"/>
          <c:showSerName val="0"/>
          <c:showPercent val="0"/>
          <c:showBubbleSize val="0"/>
        </c:dLbls>
        <c:gapWidth val="50"/>
        <c:axId val="524907784"/>
        <c:axId val="520276288"/>
      </c:barChart>
      <c:catAx>
        <c:axId val="524907784"/>
        <c:scaling>
          <c:orientation val="minMax"/>
        </c:scaling>
        <c:delete val="0"/>
        <c:axPos val="b"/>
        <c:numFmt formatCode="General" sourceLinked="0"/>
        <c:majorTickMark val="out"/>
        <c:minorTickMark val="none"/>
        <c:tickLblPos val="nextTo"/>
        <c:txPr>
          <a:bodyPr anchor="t" anchorCtr="0"/>
          <a:lstStyle/>
          <a:p>
            <a:pPr>
              <a:defRPr sz="1300" b="0" i="0" baseline="0">
                <a:latin typeface="Arial"/>
              </a:defRPr>
            </a:pPr>
            <a:endParaRPr lang="fr-FR"/>
          </a:p>
        </c:txPr>
        <c:crossAx val="520276288"/>
        <c:crosses val="autoZero"/>
        <c:auto val="1"/>
        <c:lblAlgn val="ctr"/>
        <c:lblOffset val="100"/>
        <c:tickMarkSkip val="2"/>
        <c:noMultiLvlLbl val="0"/>
      </c:catAx>
      <c:valAx>
        <c:axId val="520276288"/>
        <c:scaling>
          <c:orientation val="minMax"/>
          <c:max val="0.60000000000000009"/>
          <c:min val="0"/>
        </c:scaling>
        <c:delete val="0"/>
        <c:axPos val="l"/>
        <c:majorGridlines>
          <c:spPr>
            <a:ln w="12700">
              <a:prstDash val="sysDash"/>
            </a:ln>
          </c:spPr>
        </c:majorGridlines>
        <c:title>
          <c:tx>
            <c:rich>
              <a:bodyPr/>
              <a:lstStyle/>
              <a:p>
                <a:pPr>
                  <a:defRPr sz="1100"/>
                </a:pPr>
                <a:r>
                  <a:rPr lang="fr-FR" sz="1100" b="0">
                    <a:latin typeface="Arial" panose="020B0604020202020204" pitchFamily="34" charset="0"/>
                    <a:cs typeface="Arial" panose="020B0604020202020204" pitchFamily="34" charset="0"/>
                  </a:rPr>
                  <a:t>Part</a:t>
                </a:r>
                <a:r>
                  <a:rPr lang="fr-FR" sz="1100" b="0" baseline="0">
                    <a:latin typeface="Arial" panose="020B0604020202020204" pitchFamily="34" charset="0"/>
                    <a:cs typeface="Arial" panose="020B0604020202020204" pitchFamily="34" charset="0"/>
                  </a:rPr>
                  <a:t> des actifs financiers détenus via des paradis fiscaux (2015)</a:t>
                </a:r>
                <a:endParaRPr lang="fr-FR" sz="1100" b="0">
                  <a:latin typeface="Arial" panose="020B0604020202020204" pitchFamily="34" charset="0"/>
                  <a:cs typeface="Arial" panose="020B0604020202020204" pitchFamily="34" charset="0"/>
                </a:endParaRPr>
              </a:p>
            </c:rich>
          </c:tx>
          <c:layout>
            <c:manualLayout>
              <c:xMode val="edge"/>
              <c:yMode val="edge"/>
              <c:x val="1.0823086616614958E-2"/>
              <c:y val="2.9554258472677487E-2"/>
            </c:manualLayout>
          </c:layout>
          <c:overlay val="0"/>
        </c:title>
        <c:numFmt formatCode="0%" sourceLinked="0"/>
        <c:majorTickMark val="out"/>
        <c:minorTickMark val="none"/>
        <c:tickLblPos val="nextTo"/>
        <c:txPr>
          <a:bodyPr/>
          <a:lstStyle/>
          <a:p>
            <a:pPr>
              <a:defRPr sz="1500" b="0" i="0">
                <a:latin typeface="Arial"/>
              </a:defRPr>
            </a:pPr>
            <a:endParaRPr lang="fr-FR"/>
          </a:p>
        </c:txPr>
        <c:crossAx val="524907784"/>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chute de la part de la propriété publique, 1978-2018</a:t>
            </a:r>
            <a:endParaRPr lang="fr-FR" sz="2000" b="0" baseline="0">
              <a:latin typeface="Arial" panose="020B0604020202020204" pitchFamily="34" charset="0"/>
              <a:cs typeface="Arial" panose="020B0604020202020204" pitchFamily="34" charset="0"/>
            </a:endParaRPr>
          </a:p>
        </c:rich>
      </c:tx>
      <c:layout>
        <c:manualLayout>
          <c:xMode val="edge"/>
          <c:yMode val="edge"/>
          <c:x val="0.15356345190786569"/>
          <c:y val="2.2031039901961339E-3"/>
        </c:manualLayout>
      </c:layout>
      <c:overlay val="0"/>
      <c:spPr>
        <a:noFill/>
        <a:ln w="25400">
          <a:noFill/>
        </a:ln>
      </c:spPr>
    </c:title>
    <c:autoTitleDeleted val="0"/>
    <c:plotArea>
      <c:layout>
        <c:manualLayout>
          <c:layoutTarget val="inner"/>
          <c:xMode val="edge"/>
          <c:yMode val="edge"/>
          <c:x val="9.181755878058967E-2"/>
          <c:y val="6.5690297768964886E-2"/>
          <c:w val="0.87476512244520843"/>
          <c:h val="0.71487733646829787"/>
        </c:manualLayout>
      </c:layout>
      <c:lineChart>
        <c:grouping val="standard"/>
        <c:varyColors val="0"/>
        <c:ser>
          <c:idx val="0"/>
          <c:order val="0"/>
          <c:tx>
            <c:v>Chine</c:v>
          </c:tx>
          <c:spPr>
            <a:ln w="41275">
              <a:solidFill>
                <a:srgbClr val="FF0000"/>
              </a:solidFill>
            </a:ln>
          </c:spPr>
          <c:marker>
            <c:symbol val="circle"/>
            <c:size val="9"/>
            <c:spPr>
              <a:solidFill>
                <a:srgbClr val="FF0000"/>
              </a:solidFill>
              <a:ln>
                <a:solidFill>
                  <a:srgbClr val="FF0000"/>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DataG12.6!$B$4:$B$44</c:f>
              <c:numCache>
                <c:formatCode>0.0%</c:formatCode>
                <c:ptCount val="41"/>
                <c:pt idx="0">
                  <c:v>0.69167331662905795</c:v>
                </c:pt>
                <c:pt idx="1">
                  <c:v>0.68491100000000005</c:v>
                </c:pt>
                <c:pt idx="2">
                  <c:v>0.66872569999999998</c:v>
                </c:pt>
                <c:pt idx="3">
                  <c:v>0.65619820000000006</c:v>
                </c:pt>
                <c:pt idx="4">
                  <c:v>0.62182609999999994</c:v>
                </c:pt>
                <c:pt idx="5">
                  <c:v>0.59036820000000001</c:v>
                </c:pt>
                <c:pt idx="6">
                  <c:v>0.57974649999999994</c:v>
                </c:pt>
                <c:pt idx="7">
                  <c:v>0.56805590000000006</c:v>
                </c:pt>
                <c:pt idx="8">
                  <c:v>0.56363359999999996</c:v>
                </c:pt>
                <c:pt idx="9">
                  <c:v>0.55836770000000002</c:v>
                </c:pt>
                <c:pt idx="10">
                  <c:v>0.55413840000000003</c:v>
                </c:pt>
                <c:pt idx="11">
                  <c:v>0.55630180000000007</c:v>
                </c:pt>
                <c:pt idx="12">
                  <c:v>0.55425730000000006</c:v>
                </c:pt>
                <c:pt idx="13">
                  <c:v>0.55419949999999996</c:v>
                </c:pt>
                <c:pt idx="14">
                  <c:v>0.54381380000000001</c:v>
                </c:pt>
                <c:pt idx="15">
                  <c:v>0.52989540000000002</c:v>
                </c:pt>
                <c:pt idx="16">
                  <c:v>0.51652779999999998</c:v>
                </c:pt>
                <c:pt idx="17">
                  <c:v>0.49937300000000001</c:v>
                </c:pt>
                <c:pt idx="18">
                  <c:v>0.48298769999999996</c:v>
                </c:pt>
                <c:pt idx="19">
                  <c:v>0.46160420000000002</c:v>
                </c:pt>
                <c:pt idx="20">
                  <c:v>0.4425212</c:v>
                </c:pt>
                <c:pt idx="21">
                  <c:v>0.42769869999999999</c:v>
                </c:pt>
                <c:pt idx="22">
                  <c:v>0.41395899999999997</c:v>
                </c:pt>
                <c:pt idx="23">
                  <c:v>0.39949979999999996</c:v>
                </c:pt>
                <c:pt idx="24">
                  <c:v>0.36686560000000001</c:v>
                </c:pt>
                <c:pt idx="25">
                  <c:v>0.34006999999999998</c:v>
                </c:pt>
                <c:pt idx="26">
                  <c:v>0.33327640000000003</c:v>
                </c:pt>
                <c:pt idx="27">
                  <c:v>0.31633099999999997</c:v>
                </c:pt>
                <c:pt idx="28">
                  <c:v>0.31052730000000001</c:v>
                </c:pt>
                <c:pt idx="29">
                  <c:v>0.33961809999999998</c:v>
                </c:pt>
                <c:pt idx="30">
                  <c:v>0.32786209999999999</c:v>
                </c:pt>
                <c:pt idx="31">
                  <c:v>0.29950880000000002</c:v>
                </c:pt>
                <c:pt idx="32">
                  <c:v>0.3118049</c:v>
                </c:pt>
                <c:pt idx="33">
                  <c:v>0.31553730000000002</c:v>
                </c:pt>
                <c:pt idx="34">
                  <c:v>0.31204300000000001</c:v>
                </c:pt>
                <c:pt idx="35">
                  <c:v>0.3188551</c:v>
                </c:pt>
                <c:pt idx="36">
                  <c:v>0.32219479999999995</c:v>
                </c:pt>
                <c:pt idx="37">
                  <c:v>0.31404609999999999</c:v>
                </c:pt>
                <c:pt idx="38">
                  <c:v>0.31812045</c:v>
                </c:pt>
                <c:pt idx="39">
                  <c:v>0.316083275</c:v>
                </c:pt>
                <c:pt idx="40">
                  <c:v>0.3171018625</c:v>
                </c:pt>
              </c:numCache>
            </c:numRef>
          </c:val>
          <c:smooth val="0"/>
        </c:ser>
        <c:ser>
          <c:idx val="2"/>
          <c:order val="1"/>
          <c:tx>
            <c:v>Etats-Unis</c:v>
          </c:tx>
          <c:spPr>
            <a:ln w="41275">
              <a:solidFill>
                <a:schemeClr val="accent5"/>
              </a:solidFill>
            </a:ln>
          </c:spPr>
          <c:marker>
            <c:symbol val="square"/>
            <c:size val="8"/>
            <c:spPr>
              <a:solidFill>
                <a:schemeClr val="accent5"/>
              </a:solidFill>
              <a:ln>
                <a:solidFill>
                  <a:schemeClr val="accent5"/>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DataG12.6!$C$4:$C$44</c:f>
              <c:numCache>
                <c:formatCode>0.0%</c:formatCode>
                <c:ptCount val="41"/>
                <c:pt idx="0">
                  <c:v>0.13414190000000001</c:v>
                </c:pt>
                <c:pt idx="1">
                  <c:v>0.14115629999999998</c:v>
                </c:pt>
                <c:pt idx="2">
                  <c:v>0.15444720000000001</c:v>
                </c:pt>
                <c:pt idx="3">
                  <c:v>0.1599216</c:v>
                </c:pt>
                <c:pt idx="4">
                  <c:v>0.15417610000000001</c:v>
                </c:pt>
                <c:pt idx="5">
                  <c:v>0.1410419</c:v>
                </c:pt>
                <c:pt idx="6">
                  <c:v>0.126613</c:v>
                </c:pt>
                <c:pt idx="7">
                  <c:v>0.1125013</c:v>
                </c:pt>
                <c:pt idx="8">
                  <c:v>9.9119470000000001E-2</c:v>
                </c:pt>
                <c:pt idx="9">
                  <c:v>9.0742229999999993E-2</c:v>
                </c:pt>
                <c:pt idx="10">
                  <c:v>8.362617E-2</c:v>
                </c:pt>
                <c:pt idx="11">
                  <c:v>7.6287450000000007E-2</c:v>
                </c:pt>
                <c:pt idx="12">
                  <c:v>7.1083010000000002E-2</c:v>
                </c:pt>
                <c:pt idx="13">
                  <c:v>6.301103000000001E-2</c:v>
                </c:pt>
                <c:pt idx="14">
                  <c:v>4.7777029999999998E-2</c:v>
                </c:pt>
                <c:pt idx="15">
                  <c:v>3.3352300000000001E-2</c:v>
                </c:pt>
                <c:pt idx="16">
                  <c:v>2.698219E-2</c:v>
                </c:pt>
                <c:pt idx="17">
                  <c:v>2.6440730000000003E-2</c:v>
                </c:pt>
                <c:pt idx="18">
                  <c:v>3.204303E-2</c:v>
                </c:pt>
                <c:pt idx="19">
                  <c:v>4.2364689999999997E-2</c:v>
                </c:pt>
                <c:pt idx="20">
                  <c:v>5.2506760000000006E-2</c:v>
                </c:pt>
                <c:pt idx="21">
                  <c:v>6.2652440000000004E-2</c:v>
                </c:pt>
                <c:pt idx="22">
                  <c:v>7.2765579999999996E-2</c:v>
                </c:pt>
                <c:pt idx="23">
                  <c:v>8.099242999999999E-2</c:v>
                </c:pt>
                <c:pt idx="24">
                  <c:v>8.2482399999999997E-2</c:v>
                </c:pt>
                <c:pt idx="25">
                  <c:v>7.8006450000000005E-2</c:v>
                </c:pt>
                <c:pt idx="26">
                  <c:v>6.7865000000000009E-2</c:v>
                </c:pt>
                <c:pt idx="27">
                  <c:v>6.3403330000000008E-2</c:v>
                </c:pt>
                <c:pt idx="28">
                  <c:v>7.0451819999999998E-2</c:v>
                </c:pt>
                <c:pt idx="29">
                  <c:v>7.7349420000000002E-2</c:v>
                </c:pt>
                <c:pt idx="30">
                  <c:v>6.875524999999999E-2</c:v>
                </c:pt>
                <c:pt idx="31">
                  <c:v>3.4236269999999999E-2</c:v>
                </c:pt>
                <c:pt idx="32">
                  <c:v>-4.3847999999999999E-4</c:v>
                </c:pt>
                <c:pt idx="33">
                  <c:v>-2.3485849999999999E-2</c:v>
                </c:pt>
                <c:pt idx="34">
                  <c:v>-3.7101200000000001E-2</c:v>
                </c:pt>
                <c:pt idx="35">
                  <c:v>-3.6235400000000001E-2</c:v>
                </c:pt>
                <c:pt idx="36">
                  <c:v>-3.2221150000000004E-2</c:v>
                </c:pt>
                <c:pt idx="37">
                  <c:v>-3.5358350000000004E-2</c:v>
                </c:pt>
                <c:pt idx="38">
                  <c:v>-3.8495550000000003E-2</c:v>
                </c:pt>
                <c:pt idx="39">
                  <c:v>-4.1632750000000003E-2</c:v>
                </c:pt>
                <c:pt idx="40">
                  <c:v>-4.4769950000000003E-2</c:v>
                </c:pt>
              </c:numCache>
            </c:numRef>
          </c:val>
          <c:smooth val="0"/>
        </c:ser>
        <c:ser>
          <c:idx val="4"/>
          <c:order val="2"/>
          <c:tx>
            <c:v>Royaume-Uni</c:v>
          </c:tx>
          <c:spPr>
            <a:ln w="41275">
              <a:solidFill>
                <a:schemeClr val="accent2"/>
              </a:solidFill>
            </a:ln>
          </c:spPr>
          <c:marker>
            <c:symbol val="triangle"/>
            <c:size val="9"/>
            <c:spPr>
              <a:solidFill>
                <a:schemeClr val="accent2"/>
              </a:solidFill>
              <a:ln>
                <a:solidFill>
                  <a:schemeClr val="accent2"/>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DataG12.6!$E$4:$E$44</c:f>
              <c:numCache>
                <c:formatCode>0.0%</c:formatCode>
                <c:ptCount val="41"/>
                <c:pt idx="0">
                  <c:v>0.25941110000000001</c:v>
                </c:pt>
                <c:pt idx="1">
                  <c:v>0.26731529999999998</c:v>
                </c:pt>
                <c:pt idx="2">
                  <c:v>0.27896569999999998</c:v>
                </c:pt>
                <c:pt idx="3">
                  <c:v>0.28273360000000003</c:v>
                </c:pt>
                <c:pt idx="4">
                  <c:v>0.26912930000000002</c:v>
                </c:pt>
                <c:pt idx="5">
                  <c:v>0.24903110000000001</c:v>
                </c:pt>
                <c:pt idx="6">
                  <c:v>0.23306740000000001</c:v>
                </c:pt>
                <c:pt idx="7">
                  <c:v>0.22401389999999999</c:v>
                </c:pt>
                <c:pt idx="8">
                  <c:v>0.20898309999999998</c:v>
                </c:pt>
                <c:pt idx="9">
                  <c:v>0.1918861</c:v>
                </c:pt>
                <c:pt idx="10">
                  <c:v>0.18575</c:v>
                </c:pt>
                <c:pt idx="11">
                  <c:v>0.17624099999999998</c:v>
                </c:pt>
                <c:pt idx="12">
                  <c:v>0.15925409999999998</c:v>
                </c:pt>
                <c:pt idx="13">
                  <c:v>0.14070489999999999</c:v>
                </c:pt>
                <c:pt idx="14">
                  <c:v>0.116065</c:v>
                </c:pt>
                <c:pt idx="15">
                  <c:v>8.7145810000000004E-2</c:v>
                </c:pt>
                <c:pt idx="16">
                  <c:v>7.6079739999999993E-2</c:v>
                </c:pt>
                <c:pt idx="17">
                  <c:v>6.6375240000000002E-2</c:v>
                </c:pt>
                <c:pt idx="18">
                  <c:v>5.2988510000000003E-2</c:v>
                </c:pt>
                <c:pt idx="19">
                  <c:v>4.734257E-2</c:v>
                </c:pt>
                <c:pt idx="20">
                  <c:v>4.1678300000000001E-2</c:v>
                </c:pt>
                <c:pt idx="21">
                  <c:v>4.0761190000000003E-2</c:v>
                </c:pt>
                <c:pt idx="22">
                  <c:v>4.4571959999999994E-2</c:v>
                </c:pt>
                <c:pt idx="23">
                  <c:v>5.4380100000000001E-2</c:v>
                </c:pt>
                <c:pt idx="24">
                  <c:v>5.8736150000000001E-2</c:v>
                </c:pt>
                <c:pt idx="25">
                  <c:v>5.6498929999999996E-2</c:v>
                </c:pt>
                <c:pt idx="26">
                  <c:v>5.8882480000000001E-2</c:v>
                </c:pt>
                <c:pt idx="27">
                  <c:v>6.0107519999999998E-2</c:v>
                </c:pt>
                <c:pt idx="28">
                  <c:v>6.0576579999999998E-2</c:v>
                </c:pt>
                <c:pt idx="29">
                  <c:v>6.1114639999999998E-2</c:v>
                </c:pt>
                <c:pt idx="30">
                  <c:v>5.5676410000000003E-2</c:v>
                </c:pt>
                <c:pt idx="31">
                  <c:v>3.6343390000000003E-2</c:v>
                </c:pt>
                <c:pt idx="32">
                  <c:v>1.7277499999999998E-2</c:v>
                </c:pt>
                <c:pt idx="33">
                  <c:v>-3.6244920000000004E-3</c:v>
                </c:pt>
                <c:pt idx="34">
                  <c:v>-2.0027300000000001E-2</c:v>
                </c:pt>
                <c:pt idx="35">
                  <c:v>-2.0585450000000002E-2</c:v>
                </c:pt>
                <c:pt idx="36">
                  <c:v>-3.1104940000000001E-2</c:v>
                </c:pt>
                <c:pt idx="37">
                  <c:v>-4.0142890000000001E-2</c:v>
                </c:pt>
                <c:pt idx="38">
                  <c:v>-4.9180840000000003E-2</c:v>
                </c:pt>
                <c:pt idx="39">
                  <c:v>-5.8218790000000006E-2</c:v>
                </c:pt>
                <c:pt idx="40">
                  <c:v>-6.7256740000000009E-2</c:v>
                </c:pt>
              </c:numCache>
            </c:numRef>
          </c:val>
          <c:smooth val="0"/>
        </c:ser>
        <c:ser>
          <c:idx val="9"/>
          <c:order val="3"/>
          <c:tx>
            <c:v>France</c:v>
          </c:tx>
          <c:spPr>
            <a:ln w="41275">
              <a:solidFill>
                <a:schemeClr val="accent6"/>
              </a:solidFill>
            </a:ln>
          </c:spPr>
          <c:marker>
            <c:symbol val="square"/>
            <c:size val="8"/>
            <c:spPr>
              <a:solidFill>
                <a:schemeClr val="accent6"/>
              </a:solidFill>
              <a:ln>
                <a:solidFill>
                  <a:schemeClr val="accent6"/>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DataG12.6!$D$4:$D$44</c:f>
              <c:numCache>
                <c:formatCode>0.0%</c:formatCode>
                <c:ptCount val="41"/>
                <c:pt idx="0">
                  <c:v>0.15351619999999999</c:v>
                </c:pt>
                <c:pt idx="1">
                  <c:v>0.1591302</c:v>
                </c:pt>
                <c:pt idx="2">
                  <c:v>0.17075460000000001</c:v>
                </c:pt>
                <c:pt idx="3">
                  <c:v>0.17645520000000001</c:v>
                </c:pt>
                <c:pt idx="4">
                  <c:v>0.17615510000000001</c:v>
                </c:pt>
                <c:pt idx="5">
                  <c:v>0.17438310000000001</c:v>
                </c:pt>
                <c:pt idx="6">
                  <c:v>0.17109929999999998</c:v>
                </c:pt>
                <c:pt idx="7">
                  <c:v>0.16537759999999999</c:v>
                </c:pt>
                <c:pt idx="8">
                  <c:v>0.15443460000000001</c:v>
                </c:pt>
                <c:pt idx="9">
                  <c:v>0.1486874</c:v>
                </c:pt>
                <c:pt idx="10">
                  <c:v>0.1457476</c:v>
                </c:pt>
                <c:pt idx="11">
                  <c:v>0.1394773</c:v>
                </c:pt>
                <c:pt idx="12">
                  <c:v>0.13656689999999999</c:v>
                </c:pt>
                <c:pt idx="13">
                  <c:v>0.13506959999999998</c:v>
                </c:pt>
                <c:pt idx="14">
                  <c:v>0.13102249999999999</c:v>
                </c:pt>
                <c:pt idx="15">
                  <c:v>0.1173752</c:v>
                </c:pt>
                <c:pt idx="16">
                  <c:v>0.10533670000000001</c:v>
                </c:pt>
                <c:pt idx="17">
                  <c:v>9.719042E-2</c:v>
                </c:pt>
                <c:pt idx="18">
                  <c:v>8.2431110000000002E-2</c:v>
                </c:pt>
                <c:pt idx="19">
                  <c:v>7.1862269999999992E-2</c:v>
                </c:pt>
                <c:pt idx="20">
                  <c:v>6.5302119999999991E-2</c:v>
                </c:pt>
                <c:pt idx="21">
                  <c:v>7.3213529999999999E-2</c:v>
                </c:pt>
                <c:pt idx="22">
                  <c:v>8.1379990000000013E-2</c:v>
                </c:pt>
                <c:pt idx="23">
                  <c:v>7.9067990000000005E-2</c:v>
                </c:pt>
                <c:pt idx="24">
                  <c:v>7.5281609999999999E-2</c:v>
                </c:pt>
                <c:pt idx="25">
                  <c:v>7.3230139999999999E-2</c:v>
                </c:pt>
                <c:pt idx="26">
                  <c:v>7.6147939999999997E-2</c:v>
                </c:pt>
                <c:pt idx="27">
                  <c:v>8.3674149999999989E-2</c:v>
                </c:pt>
                <c:pt idx="28">
                  <c:v>9.4490119999999997E-2</c:v>
                </c:pt>
                <c:pt idx="29">
                  <c:v>0.1026859</c:v>
                </c:pt>
                <c:pt idx="30">
                  <c:v>9.7083450000000002E-2</c:v>
                </c:pt>
                <c:pt idx="31">
                  <c:v>8.3475730000000012E-2</c:v>
                </c:pt>
                <c:pt idx="32">
                  <c:v>7.7785430000000003E-2</c:v>
                </c:pt>
                <c:pt idx="33">
                  <c:v>7.3115970000000002E-2</c:v>
                </c:pt>
                <c:pt idx="34">
                  <c:v>6.1807090000000002E-2</c:v>
                </c:pt>
                <c:pt idx="35">
                  <c:v>5.3214689999999995E-2</c:v>
                </c:pt>
                <c:pt idx="36">
                  <c:v>4.211082E-2</c:v>
                </c:pt>
                <c:pt idx="37">
                  <c:v>2.7902730000000001E-2</c:v>
                </c:pt>
                <c:pt idx="38">
                  <c:v>1.3694640000000001E-2</c:v>
                </c:pt>
                <c:pt idx="39">
                  <c:v>2.0798685000000001E-2</c:v>
                </c:pt>
                <c:pt idx="40">
                  <c:v>1.7246662500000003E-2</c:v>
                </c:pt>
              </c:numCache>
            </c:numRef>
          </c:val>
          <c:smooth val="0"/>
        </c:ser>
        <c:ser>
          <c:idx val="5"/>
          <c:order val="4"/>
          <c:tx>
            <c:v>Allemagne</c:v>
          </c:tx>
          <c:spPr>
            <a:ln w="41275">
              <a:solidFill>
                <a:srgbClr val="7030A0"/>
              </a:solidFill>
            </a:ln>
          </c:spPr>
          <c:marker>
            <c:symbol val="circle"/>
            <c:size val="9"/>
            <c:spPr>
              <a:solidFill>
                <a:srgbClr val="7030A0"/>
              </a:solidFill>
              <a:ln>
                <a:solidFill>
                  <a:srgbClr val="7030A0"/>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DataG12.6!$G$4:$G$44</c:f>
              <c:numCache>
                <c:formatCode>0.0%</c:formatCode>
                <c:ptCount val="41"/>
                <c:pt idx="0">
                  <c:v>0.28219559999999999</c:v>
                </c:pt>
                <c:pt idx="1">
                  <c:v>0.27966840000000004</c:v>
                </c:pt>
                <c:pt idx="2">
                  <c:v>0.2779469</c:v>
                </c:pt>
                <c:pt idx="3">
                  <c:v>0.26931640000000001</c:v>
                </c:pt>
                <c:pt idx="4">
                  <c:v>0.25346229999999997</c:v>
                </c:pt>
                <c:pt idx="5">
                  <c:v>0.23907029999999999</c:v>
                </c:pt>
                <c:pt idx="6">
                  <c:v>0.2289388</c:v>
                </c:pt>
                <c:pt idx="7">
                  <c:v>0.21939150000000002</c:v>
                </c:pt>
                <c:pt idx="8">
                  <c:v>0.21137329999999999</c:v>
                </c:pt>
                <c:pt idx="9">
                  <c:v>0.20535309999999998</c:v>
                </c:pt>
                <c:pt idx="10">
                  <c:v>0.19919720000000002</c:v>
                </c:pt>
                <c:pt idx="11">
                  <c:v>0.1969033</c:v>
                </c:pt>
                <c:pt idx="12">
                  <c:v>0.2005883</c:v>
                </c:pt>
                <c:pt idx="13">
                  <c:v>0.1989351</c:v>
                </c:pt>
                <c:pt idx="14">
                  <c:v>0.18685949999999998</c:v>
                </c:pt>
                <c:pt idx="15">
                  <c:v>0.1723518</c:v>
                </c:pt>
                <c:pt idx="16">
                  <c:v>0.16398370000000001</c:v>
                </c:pt>
                <c:pt idx="17">
                  <c:v>0.14657600000000001</c:v>
                </c:pt>
                <c:pt idx="18">
                  <c:v>0.12404680000000001</c:v>
                </c:pt>
                <c:pt idx="19">
                  <c:v>0.11383689999999999</c:v>
                </c:pt>
                <c:pt idx="20">
                  <c:v>0.10314809999999999</c:v>
                </c:pt>
                <c:pt idx="21">
                  <c:v>9.4562380000000001E-2</c:v>
                </c:pt>
                <c:pt idx="22">
                  <c:v>9.3443660000000012E-2</c:v>
                </c:pt>
                <c:pt idx="23">
                  <c:v>8.8752929999999994E-2</c:v>
                </c:pt>
                <c:pt idx="24">
                  <c:v>7.8989119999999996E-2</c:v>
                </c:pt>
                <c:pt idx="25">
                  <c:v>6.8071610000000005E-2</c:v>
                </c:pt>
                <c:pt idx="26">
                  <c:v>5.5911099999999998E-2</c:v>
                </c:pt>
                <c:pt idx="27">
                  <c:v>4.467728E-2</c:v>
                </c:pt>
                <c:pt idx="28">
                  <c:v>4.1772049999999998E-2</c:v>
                </c:pt>
                <c:pt idx="29">
                  <c:v>4.925388E-2</c:v>
                </c:pt>
                <c:pt idx="30">
                  <c:v>5.376032E-2</c:v>
                </c:pt>
                <c:pt idx="31">
                  <c:v>4.9454130000000006E-2</c:v>
                </c:pt>
                <c:pt idx="32">
                  <c:v>4.1575300000000003E-2</c:v>
                </c:pt>
                <c:pt idx="33">
                  <c:v>3.3954529999999997E-2</c:v>
                </c:pt>
                <c:pt idx="34">
                  <c:v>3.0522859999999999E-2</c:v>
                </c:pt>
                <c:pt idx="35">
                  <c:v>3.5434170000000001E-2</c:v>
                </c:pt>
                <c:pt idx="36">
                  <c:v>3.9306689999999998E-2</c:v>
                </c:pt>
                <c:pt idx="37">
                  <c:v>4.1143669999999993E-2</c:v>
                </c:pt>
                <c:pt idx="38">
                  <c:v>4.2980649999999988E-2</c:v>
                </c:pt>
                <c:pt idx="39">
                  <c:v>4.4817629999999983E-2</c:v>
                </c:pt>
                <c:pt idx="40">
                  <c:v>4.6654609999999978E-2</c:v>
                </c:pt>
              </c:numCache>
            </c:numRef>
          </c:val>
          <c:smooth val="0"/>
        </c:ser>
        <c:ser>
          <c:idx val="1"/>
          <c:order val="5"/>
          <c:tx>
            <c:v>Japon</c:v>
          </c:tx>
          <c:spPr>
            <a:ln w="41275">
              <a:solidFill>
                <a:srgbClr val="FFFF00"/>
              </a:solidFill>
            </a:ln>
          </c:spPr>
          <c:marker>
            <c:symbol val="circle"/>
            <c:size val="9"/>
            <c:spPr>
              <a:solidFill>
                <a:srgbClr val="FFFF00"/>
              </a:solidFill>
              <a:ln>
                <a:solidFill>
                  <a:srgbClr val="FFFF00"/>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DataG12.6!$F$4:$F$44</c:f>
              <c:numCache>
                <c:formatCode>0.0%</c:formatCode>
                <c:ptCount val="41"/>
                <c:pt idx="0">
                  <c:v>0.18442119999999998</c:v>
                </c:pt>
                <c:pt idx="1">
                  <c:v>0.1775301</c:v>
                </c:pt>
                <c:pt idx="2">
                  <c:v>0.1749617</c:v>
                </c:pt>
                <c:pt idx="3">
                  <c:v>0.17070489999999999</c:v>
                </c:pt>
                <c:pt idx="4">
                  <c:v>0.1633136</c:v>
                </c:pt>
                <c:pt idx="5">
                  <c:v>0.1541344</c:v>
                </c:pt>
                <c:pt idx="6">
                  <c:v>0.1460957</c:v>
                </c:pt>
                <c:pt idx="7">
                  <c:v>0.1400903</c:v>
                </c:pt>
                <c:pt idx="8">
                  <c:v>0.12975820000000002</c:v>
                </c:pt>
                <c:pt idx="9">
                  <c:v>0.1262711</c:v>
                </c:pt>
                <c:pt idx="10">
                  <c:v>0.13170190000000001</c:v>
                </c:pt>
                <c:pt idx="11">
                  <c:v>0.1398905</c:v>
                </c:pt>
                <c:pt idx="12">
                  <c:v>0.149454</c:v>
                </c:pt>
                <c:pt idx="13">
                  <c:v>0.15782119999999999</c:v>
                </c:pt>
                <c:pt idx="14">
                  <c:v>0.1640885</c:v>
                </c:pt>
                <c:pt idx="15">
                  <c:v>0.16658650000000003</c:v>
                </c:pt>
                <c:pt idx="16">
                  <c:v>0.16718699999999997</c:v>
                </c:pt>
                <c:pt idx="17">
                  <c:v>0.16712589999999999</c:v>
                </c:pt>
                <c:pt idx="18">
                  <c:v>0.16435159999999999</c:v>
                </c:pt>
                <c:pt idx="19">
                  <c:v>0.15796640000000001</c:v>
                </c:pt>
                <c:pt idx="20">
                  <c:v>0.14986730000000001</c:v>
                </c:pt>
                <c:pt idx="21">
                  <c:v>0.14152219999999999</c:v>
                </c:pt>
                <c:pt idx="22">
                  <c:v>0.1337526</c:v>
                </c:pt>
                <c:pt idx="23">
                  <c:v>0.12613849999999999</c:v>
                </c:pt>
                <c:pt idx="24">
                  <c:v>0.11628280000000001</c:v>
                </c:pt>
                <c:pt idx="25">
                  <c:v>0.1085407</c:v>
                </c:pt>
                <c:pt idx="26">
                  <c:v>0.10412470000000001</c:v>
                </c:pt>
                <c:pt idx="27">
                  <c:v>0.10374180000000001</c:v>
                </c:pt>
                <c:pt idx="28">
                  <c:v>0.10577159999999999</c:v>
                </c:pt>
                <c:pt idx="29">
                  <c:v>0.1069876</c:v>
                </c:pt>
                <c:pt idx="30">
                  <c:v>9.9268469999999998E-2</c:v>
                </c:pt>
                <c:pt idx="31">
                  <c:v>8.2198639999999989E-2</c:v>
                </c:pt>
                <c:pt idx="32">
                  <c:v>6.3346410000000006E-2</c:v>
                </c:pt>
                <c:pt idx="33">
                  <c:v>4.3260500000000007E-2</c:v>
                </c:pt>
                <c:pt idx="34">
                  <c:v>2.95628E-2</c:v>
                </c:pt>
                <c:pt idx="35">
                  <c:v>2.8356349999999999E-2</c:v>
                </c:pt>
                <c:pt idx="36">
                  <c:v>3.0132099999999998E-2</c:v>
                </c:pt>
                <c:pt idx="37">
                  <c:v>2.6322420000000003E-2</c:v>
                </c:pt>
                <c:pt idx="38">
                  <c:v>2.2512740000000007E-2</c:v>
                </c:pt>
                <c:pt idx="39">
                  <c:v>2.4417580000000005E-2</c:v>
                </c:pt>
                <c:pt idx="40">
                  <c:v>2.3465160000000006E-2</c:v>
                </c:pt>
              </c:numCache>
            </c:numRef>
          </c:val>
          <c:smooth val="0"/>
        </c:ser>
        <c:ser>
          <c:idx val="3"/>
          <c:order val="6"/>
          <c:tx>
            <c:v>blank</c:v>
          </c:tx>
          <c:spPr>
            <a:ln w="38100">
              <a:solidFill>
                <a:sysClr val="windowText" lastClr="000000"/>
              </a:solidFill>
            </a:ln>
          </c:spPr>
          <c:marker>
            <c:symbol val="none"/>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DataG12.6!$I$4:$I$44</c:f>
              <c:numCache>
                <c:formatCode>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mooth val="0"/>
        </c:ser>
        <c:dLbls>
          <c:showLegendKey val="0"/>
          <c:showVal val="0"/>
          <c:showCatName val="0"/>
          <c:showSerName val="0"/>
          <c:showPercent val="0"/>
          <c:showBubbleSize val="0"/>
        </c:dLbls>
        <c:marker val="1"/>
        <c:smooth val="0"/>
        <c:axId val="520275504"/>
        <c:axId val="520275112"/>
        <c:extLst/>
      </c:lineChart>
      <c:catAx>
        <c:axId val="5202755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20275112"/>
        <c:crossesAt val="0"/>
        <c:auto val="1"/>
        <c:lblAlgn val="ctr"/>
        <c:lblOffset val="100"/>
        <c:tickLblSkip val="4"/>
        <c:tickMarkSkip val="4"/>
        <c:noMultiLvlLbl val="0"/>
      </c:catAx>
      <c:valAx>
        <c:axId val="520275112"/>
        <c:scaling>
          <c:orientation val="minMax"/>
          <c:max val="0.8"/>
          <c:min val="-0.1"/>
        </c:scaling>
        <c:delete val="0"/>
        <c:axPos val="l"/>
        <c:majorGridlines>
          <c:spPr>
            <a:ln w="12700">
              <a:solidFill>
                <a:srgbClr val="000000"/>
              </a:solidFill>
              <a:prstDash val="sysDash"/>
            </a:ln>
          </c:spPr>
        </c:majorGridlines>
        <c:title>
          <c:tx>
            <c:rich>
              <a:bodyPr/>
              <a:lstStyle/>
              <a:p>
                <a:pPr>
                  <a:defRPr sz="1300"/>
                </a:pPr>
                <a:r>
                  <a:rPr lang="fr-FR" sz="1300"/>
                  <a:t>Part</a:t>
                </a:r>
                <a:r>
                  <a:rPr lang="fr-FR" sz="1300" baseline="0"/>
                  <a:t> du capital public net dans le capital national</a:t>
                </a:r>
                <a:endParaRPr lang="fr-FR" sz="1300"/>
              </a:p>
            </c:rich>
          </c:tx>
          <c:layout>
            <c:manualLayout>
              <c:xMode val="edge"/>
              <c:yMode val="edge"/>
              <c:x val="4.1805055709587891E-3"/>
              <c:y val="8.521009094674254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520275504"/>
        <c:crosses val="autoZero"/>
        <c:crossBetween val="midCat"/>
        <c:majorUnit val="0.1"/>
        <c:minorUnit val="5.000000000000001E-2"/>
      </c:valAx>
      <c:spPr>
        <a:noFill/>
        <a:ln w="25400">
          <a:solidFill>
            <a:schemeClr val="tx1"/>
          </a:solidFill>
        </a:ln>
      </c:spPr>
    </c:plotArea>
    <c:legend>
      <c:legendPos val="l"/>
      <c:layout>
        <c:manualLayout>
          <c:xMode val="edge"/>
          <c:yMode val="edge"/>
          <c:x val="0.55612761654006782"/>
          <c:y val="0.11015537680772962"/>
          <c:w val="0.39053679084777387"/>
          <c:h val="0.13764737003353059"/>
        </c:manualLayout>
      </c:layout>
      <c:overlay val="1"/>
      <c:spPr>
        <a:solidFill>
          <a:schemeClr val="bg1"/>
        </a:solidFill>
        <a:ln w="12700">
          <a:solidFill>
            <a:schemeClr val="tx1"/>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propriété des entreprises en Chine, 1978-2018</a:t>
            </a:r>
            <a:endParaRPr lang="fr-FR" sz="2000" b="0" baseline="0">
              <a:latin typeface="Arial" panose="020B0604020202020204" pitchFamily="34" charset="0"/>
              <a:cs typeface="Arial" panose="020B0604020202020204" pitchFamily="34" charset="0"/>
            </a:endParaRPr>
          </a:p>
        </c:rich>
      </c:tx>
      <c:layout>
        <c:manualLayout>
          <c:xMode val="edge"/>
          <c:yMode val="edge"/>
          <c:x val="0.17300787401574802"/>
          <c:y val="2.2031846775357349E-3"/>
        </c:manualLayout>
      </c:layout>
      <c:overlay val="0"/>
      <c:spPr>
        <a:noFill/>
        <a:ln w="25400">
          <a:noFill/>
        </a:ln>
      </c:spPr>
    </c:title>
    <c:autoTitleDeleted val="0"/>
    <c:plotArea>
      <c:layout>
        <c:manualLayout>
          <c:layoutTarget val="inner"/>
          <c:xMode val="edge"/>
          <c:yMode val="edge"/>
          <c:x val="9.181755878058967E-2"/>
          <c:y val="6.5690297768964886E-2"/>
          <c:w val="0.87476512244520843"/>
          <c:h val="0.71487733646829787"/>
        </c:manualLayout>
      </c:layout>
      <c:lineChart>
        <c:grouping val="standard"/>
        <c:varyColors val="0"/>
        <c:ser>
          <c:idx val="0"/>
          <c:order val="0"/>
          <c:tx>
            <c:v>Public (Etat chinois)</c:v>
          </c:tx>
          <c:spPr>
            <a:ln w="41275">
              <a:solidFill>
                <a:schemeClr val="accent6"/>
              </a:solidFill>
            </a:ln>
          </c:spPr>
          <c:marker>
            <c:symbol val="square"/>
            <c:size val="8"/>
            <c:spPr>
              <a:solidFill>
                <a:schemeClr val="accent6"/>
              </a:solidFill>
              <a:ln>
                <a:solidFill>
                  <a:schemeClr val="accent6"/>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DataG12.7!$D$4:$D$44</c:f>
              <c:numCache>
                <c:formatCode>0.0%</c:formatCode>
                <c:ptCount val="41"/>
                <c:pt idx="0">
                  <c:v>1</c:v>
                </c:pt>
                <c:pt idx="1">
                  <c:v>0.99716898258267661</c:v>
                </c:pt>
                <c:pt idx="2">
                  <c:v>0.99099341545675179</c:v>
                </c:pt>
                <c:pt idx="3">
                  <c:v>0.984645283950211</c:v>
                </c:pt>
                <c:pt idx="4">
                  <c:v>0.97892248279021987</c:v>
                </c:pt>
                <c:pt idx="5">
                  <c:v>0.97263944164458138</c:v>
                </c:pt>
                <c:pt idx="6">
                  <c:v>0.9623752139173769</c:v>
                </c:pt>
                <c:pt idx="7">
                  <c:v>0.94805890530524017</c:v>
                </c:pt>
                <c:pt idx="8">
                  <c:v>0.93053271586679276</c:v>
                </c:pt>
                <c:pt idx="9">
                  <c:v>0.91491214703835322</c:v>
                </c:pt>
                <c:pt idx="10">
                  <c:v>0.90145927617794508</c:v>
                </c:pt>
                <c:pt idx="11">
                  <c:v>0.89830092737295908</c:v>
                </c:pt>
                <c:pt idx="12">
                  <c:v>0.89468615889662229</c:v>
                </c:pt>
                <c:pt idx="13">
                  <c:v>0.89252577151855428</c:v>
                </c:pt>
                <c:pt idx="14">
                  <c:v>0.89280579941101534</c:v>
                </c:pt>
                <c:pt idx="15">
                  <c:v>0.87704829931729311</c:v>
                </c:pt>
                <c:pt idx="16">
                  <c:v>0.84271567429943717</c:v>
                </c:pt>
                <c:pt idx="17">
                  <c:v>0.81820385665145901</c:v>
                </c:pt>
                <c:pt idx="18">
                  <c:v>0.80822953363986161</c:v>
                </c:pt>
                <c:pt idx="19">
                  <c:v>0.79070581856015454</c:v>
                </c:pt>
                <c:pt idx="20">
                  <c:v>0.77031702181691553</c:v>
                </c:pt>
                <c:pt idx="21">
                  <c:v>0.74903674481101079</c:v>
                </c:pt>
                <c:pt idx="22">
                  <c:v>0.72914514007456688</c:v>
                </c:pt>
                <c:pt idx="23">
                  <c:v>0.70539400495425297</c:v>
                </c:pt>
                <c:pt idx="24">
                  <c:v>0.67803881282432843</c:v>
                </c:pt>
                <c:pt idx="25">
                  <c:v>0.65171665027096093</c:v>
                </c:pt>
                <c:pt idx="26">
                  <c:v>0.63072097805262506</c:v>
                </c:pt>
                <c:pt idx="27">
                  <c:v>0.60644857521522078</c:v>
                </c:pt>
                <c:pt idx="28">
                  <c:v>0.58100764742044331</c:v>
                </c:pt>
                <c:pt idx="29">
                  <c:v>0.60798046795663907</c:v>
                </c:pt>
                <c:pt idx="30">
                  <c:v>0.59820295969837523</c:v>
                </c:pt>
                <c:pt idx="31">
                  <c:v>0.5534975445521606</c:v>
                </c:pt>
                <c:pt idx="32">
                  <c:v>0.54784579982209813</c:v>
                </c:pt>
                <c:pt idx="33">
                  <c:v>0.54725861466556569</c:v>
                </c:pt>
                <c:pt idx="34">
                  <c:v>0.55767629475977032</c:v>
                </c:pt>
                <c:pt idx="35">
                  <c:v>0.56660205282647258</c:v>
                </c:pt>
                <c:pt idx="36">
                  <c:v>0.55731517196488911</c:v>
                </c:pt>
                <c:pt idx="37">
                  <c:v>0.54456737291420088</c:v>
                </c:pt>
                <c:pt idx="38">
                  <c:v>0.55094127243954505</c:v>
                </c:pt>
                <c:pt idx="39">
                  <c:v>0.54775432267687296</c:v>
                </c:pt>
                <c:pt idx="40">
                  <c:v>0.54934779755820906</c:v>
                </c:pt>
              </c:numCache>
            </c:numRef>
          </c:val>
          <c:smooth val="0"/>
        </c:ser>
        <c:ser>
          <c:idx val="2"/>
          <c:order val="1"/>
          <c:tx>
            <c:v>Privé (ménages chinois)</c:v>
          </c:tx>
          <c:spPr>
            <a:ln w="41275">
              <a:solidFill>
                <a:schemeClr val="accent5"/>
              </a:solidFill>
            </a:ln>
          </c:spPr>
          <c:marker>
            <c:symbol val="square"/>
            <c:size val="8"/>
            <c:spPr>
              <a:solidFill>
                <a:schemeClr val="accent5"/>
              </a:solidFill>
              <a:ln>
                <a:solidFill>
                  <a:schemeClr val="accent5"/>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DataG12.7!$C$4:$C$44</c:f>
              <c:numCache>
                <c:formatCode>0.0%</c:formatCode>
                <c:ptCount val="41"/>
                <c:pt idx="0">
                  <c:v>0</c:v>
                </c:pt>
                <c:pt idx="1">
                  <c:v>1.9657704596910035E-3</c:v>
                </c:pt>
                <c:pt idx="2">
                  <c:v>6.1038429492060514E-3</c:v>
                </c:pt>
                <c:pt idx="3">
                  <c:v>1.0489241830302082E-2</c:v>
                </c:pt>
                <c:pt idx="4">
                  <c:v>1.4629457738922042E-2</c:v>
                </c:pt>
                <c:pt idx="5">
                  <c:v>1.8771592092442869E-2</c:v>
                </c:pt>
                <c:pt idx="6">
                  <c:v>2.2915176911839519E-2</c:v>
                </c:pt>
                <c:pt idx="7">
                  <c:v>2.7059884981916291E-2</c:v>
                </c:pt>
                <c:pt idx="8">
                  <c:v>3.1311600155217438E-2</c:v>
                </c:pt>
                <c:pt idx="9">
                  <c:v>3.5342028289703245E-2</c:v>
                </c:pt>
                <c:pt idx="10">
                  <c:v>3.9490004139454075E-2</c:v>
                </c:pt>
                <c:pt idx="11">
                  <c:v>4.3638289768744565E-2</c:v>
                </c:pt>
                <c:pt idx="12">
                  <c:v>4.7786840647116254E-2</c:v>
                </c:pt>
                <c:pt idx="13">
                  <c:v>5.2348797850682346E-2</c:v>
                </c:pt>
                <c:pt idx="14">
                  <c:v>5.5386043409051275E-2</c:v>
                </c:pt>
                <c:pt idx="15">
                  <c:v>5.5547929020344139E-2</c:v>
                </c:pt>
                <c:pt idx="16">
                  <c:v>5.3979163539135643E-2</c:v>
                </c:pt>
                <c:pt idx="17">
                  <c:v>5.359131077780243E-2</c:v>
                </c:pt>
                <c:pt idx="18">
                  <c:v>5.4272120299410712E-2</c:v>
                </c:pt>
                <c:pt idx="19">
                  <c:v>6.7181261575641818E-2</c:v>
                </c:pt>
                <c:pt idx="20">
                  <c:v>8.94008795215918E-2</c:v>
                </c:pt>
                <c:pt idx="21">
                  <c:v>0.11363311232395114</c:v>
                </c:pt>
                <c:pt idx="22">
                  <c:v>0.14254267019092534</c:v>
                </c:pt>
                <c:pt idx="23">
                  <c:v>0.16943066729789807</c:v>
                </c:pt>
                <c:pt idx="24">
                  <c:v>0.18990248457877415</c:v>
                </c:pt>
                <c:pt idx="25">
                  <c:v>0.20644665334452292</c:v>
                </c:pt>
                <c:pt idx="26">
                  <c:v>0.22914488826637847</c:v>
                </c:pt>
                <c:pt idx="27">
                  <c:v>0.247176660972586</c:v>
                </c:pt>
                <c:pt idx="28">
                  <c:v>0.25200056580260743</c:v>
                </c:pt>
                <c:pt idx="29">
                  <c:v>0.24701190337972143</c:v>
                </c:pt>
                <c:pt idx="30">
                  <c:v>0.27020607287452902</c:v>
                </c:pt>
                <c:pt idx="31">
                  <c:v>0.30189505461650784</c:v>
                </c:pt>
                <c:pt idx="32">
                  <c:v>0.3035807347491315</c:v>
                </c:pt>
                <c:pt idx="33">
                  <c:v>0.30537647181651301</c:v>
                </c:pt>
                <c:pt idx="34">
                  <c:v>0.31070524967528534</c:v>
                </c:pt>
                <c:pt idx="35">
                  <c:v>0.31896690954247919</c:v>
                </c:pt>
                <c:pt idx="36">
                  <c:v>0.32576159142906558</c:v>
                </c:pt>
                <c:pt idx="37">
                  <c:v>0.33532615143465411</c:v>
                </c:pt>
                <c:pt idx="38">
                  <c:v>0.33054387143185981</c:v>
                </c:pt>
                <c:pt idx="39">
                  <c:v>0.33293501143325699</c:v>
                </c:pt>
                <c:pt idx="40">
                  <c:v>0.3317394414325584</c:v>
                </c:pt>
              </c:numCache>
            </c:numRef>
          </c:val>
          <c:smooth val="0"/>
        </c:ser>
        <c:ser>
          <c:idx val="4"/>
          <c:order val="2"/>
          <c:tx>
            <c:v>Etranger (reste du monde)</c:v>
          </c:tx>
          <c:spPr>
            <a:ln w="41275">
              <a:solidFill>
                <a:schemeClr val="accent2"/>
              </a:solidFill>
            </a:ln>
          </c:spPr>
          <c:marker>
            <c:symbol val="circle"/>
            <c:size val="9"/>
            <c:spPr>
              <a:solidFill>
                <a:schemeClr val="accent2"/>
              </a:solidFill>
              <a:ln>
                <a:solidFill>
                  <a:schemeClr val="accent2"/>
                </a:solidFill>
              </a:ln>
            </c:spPr>
          </c:marker>
          <c:cat>
            <c:numRef>
              <c:f>DataG12.6!$A$4:$A$44</c:f>
              <c:numCache>
                <c:formatCode>General</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DataG12.7!$B$4:$B$44</c:f>
              <c:numCache>
                <c:formatCode>0.0%</c:formatCode>
                <c:ptCount val="41"/>
                <c:pt idx="0">
                  <c:v>0</c:v>
                </c:pt>
                <c:pt idx="1">
                  <c:v>8.65246957632413E-4</c:v>
                </c:pt>
                <c:pt idx="2">
                  <c:v>2.9027415940422866E-3</c:v>
                </c:pt>
                <c:pt idx="3">
                  <c:v>4.8654742194868903E-3</c:v>
                </c:pt>
                <c:pt idx="4">
                  <c:v>6.4480594708581102E-3</c:v>
                </c:pt>
                <c:pt idx="5">
                  <c:v>8.5889662629757037E-3</c:v>
                </c:pt>
                <c:pt idx="6">
                  <c:v>1.4709609170783559E-2</c:v>
                </c:pt>
                <c:pt idx="7">
                  <c:v>2.4881209712843484E-2</c:v>
                </c:pt>
                <c:pt idx="8">
                  <c:v>3.8155683977989782E-2</c:v>
                </c:pt>
                <c:pt idx="9">
                  <c:v>4.9745824671943502E-2</c:v>
                </c:pt>
                <c:pt idx="10">
                  <c:v>5.9050719682600783E-2</c:v>
                </c:pt>
                <c:pt idx="11">
                  <c:v>5.8060782858296384E-2</c:v>
                </c:pt>
                <c:pt idx="12">
                  <c:v>5.7527000456261551E-2</c:v>
                </c:pt>
                <c:pt idx="13">
                  <c:v>5.5125430630763493E-2</c:v>
                </c:pt>
                <c:pt idx="14">
                  <c:v>5.1808157179933437E-2</c:v>
                </c:pt>
                <c:pt idx="15">
                  <c:v>6.7403771662362971E-2</c:v>
                </c:pt>
                <c:pt idx="16">
                  <c:v>0.10330516216142729</c:v>
                </c:pt>
                <c:pt idx="17">
                  <c:v>0.12820483257073856</c:v>
                </c:pt>
                <c:pt idx="18">
                  <c:v>0.13749834606072769</c:v>
                </c:pt>
                <c:pt idx="19">
                  <c:v>0.14211291986420382</c:v>
                </c:pt>
                <c:pt idx="20">
                  <c:v>0.14028209866149263</c:v>
                </c:pt>
                <c:pt idx="21">
                  <c:v>0.1373301428650382</c:v>
                </c:pt>
                <c:pt idx="22">
                  <c:v>0.1283121897345077</c:v>
                </c:pt>
                <c:pt idx="23">
                  <c:v>0.12517532774784909</c:v>
                </c:pt>
                <c:pt idx="24">
                  <c:v>0.13205870259689717</c:v>
                </c:pt>
                <c:pt idx="25">
                  <c:v>0.14183669638451601</c:v>
                </c:pt>
                <c:pt idx="26">
                  <c:v>0.14013413368099653</c:v>
                </c:pt>
                <c:pt idx="27">
                  <c:v>0.14637476381219339</c:v>
                </c:pt>
                <c:pt idx="28">
                  <c:v>0.16699178677694929</c:v>
                </c:pt>
                <c:pt idx="29">
                  <c:v>0.14500762866363967</c:v>
                </c:pt>
                <c:pt idx="30">
                  <c:v>0.13159096742709575</c:v>
                </c:pt>
                <c:pt idx="31">
                  <c:v>0.14460740083133142</c:v>
                </c:pt>
                <c:pt idx="32">
                  <c:v>0.1485734654287704</c:v>
                </c:pt>
                <c:pt idx="33">
                  <c:v>0.14736491351792125</c:v>
                </c:pt>
                <c:pt idx="34">
                  <c:v>0.13161845556494436</c:v>
                </c:pt>
                <c:pt idx="35">
                  <c:v>0.1144310376310483</c:v>
                </c:pt>
                <c:pt idx="36">
                  <c:v>0.11692323660604534</c:v>
                </c:pt>
                <c:pt idx="37">
                  <c:v>0.1201064756511452</c:v>
                </c:pt>
                <c:pt idx="38">
                  <c:v>0.11851485612859528</c:v>
                </c:pt>
                <c:pt idx="39">
                  <c:v>0.11931066588987024</c:v>
                </c:pt>
                <c:pt idx="40">
                  <c:v>0.11891276100923276</c:v>
                </c:pt>
              </c:numCache>
            </c:numRef>
          </c:val>
          <c:smooth val="0"/>
        </c:ser>
        <c:dLbls>
          <c:showLegendKey val="0"/>
          <c:showVal val="0"/>
          <c:showCatName val="0"/>
          <c:showSerName val="0"/>
          <c:showPercent val="0"/>
          <c:showBubbleSize val="0"/>
        </c:dLbls>
        <c:marker val="1"/>
        <c:smooth val="0"/>
        <c:axId val="520271976"/>
        <c:axId val="520274720"/>
        <c:extLst/>
      </c:lineChart>
      <c:catAx>
        <c:axId val="5202719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20274720"/>
        <c:crossesAt val="0"/>
        <c:auto val="1"/>
        <c:lblAlgn val="ctr"/>
        <c:lblOffset val="100"/>
        <c:tickLblSkip val="4"/>
        <c:tickMarkSkip val="4"/>
        <c:noMultiLvlLbl val="0"/>
      </c:catAx>
      <c:valAx>
        <c:axId val="520274720"/>
        <c:scaling>
          <c:orientation val="minMax"/>
          <c:max val="1"/>
          <c:min val="0"/>
        </c:scaling>
        <c:delete val="0"/>
        <c:axPos val="l"/>
        <c:majorGridlines>
          <c:spPr>
            <a:ln w="12700">
              <a:solidFill>
                <a:srgbClr val="000000"/>
              </a:solidFill>
              <a:prstDash val="sysDash"/>
            </a:ln>
          </c:spPr>
        </c:majorGridlines>
        <c:title>
          <c:tx>
            <c:rich>
              <a:bodyPr/>
              <a:lstStyle/>
              <a:p>
                <a:pPr>
                  <a:defRPr sz="1300"/>
                </a:pPr>
                <a:r>
                  <a:rPr lang="fr-FR" sz="1300"/>
                  <a:t>Part</a:t>
                </a:r>
                <a:r>
                  <a:rPr lang="fr-FR" sz="1300" baseline="0"/>
                  <a:t> dans le capital total des entreprises chinoises</a:t>
                </a:r>
                <a:endParaRPr lang="fr-FR" sz="1300"/>
              </a:p>
            </c:rich>
          </c:tx>
          <c:layout>
            <c:manualLayout>
              <c:xMode val="edge"/>
              <c:yMode val="edge"/>
              <c:x val="1.4005677350213839E-3"/>
              <c:y val="8.52101645190724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520271976"/>
        <c:crosses val="autoZero"/>
        <c:crossBetween val="midCat"/>
        <c:majorUnit val="0.1"/>
        <c:minorUnit val="5.000000000000001E-2"/>
      </c:valAx>
      <c:spPr>
        <a:noFill/>
        <a:ln w="25400">
          <a:solidFill>
            <a:schemeClr val="tx1"/>
          </a:solidFill>
        </a:ln>
      </c:spPr>
    </c:plotArea>
    <c:legend>
      <c:legendPos val="l"/>
      <c:layout>
        <c:manualLayout>
          <c:xMode val="edge"/>
          <c:yMode val="edge"/>
          <c:x val="0.33651526445908064"/>
          <c:y val="0.35388206193920513"/>
          <c:w val="0.30852962933493883"/>
          <c:h val="0.23920008742602328"/>
        </c:manualLayout>
      </c:layout>
      <c:overlay val="1"/>
      <c:spPr>
        <a:solidFill>
          <a:schemeClr val="bg1"/>
        </a:solidFill>
        <a:ln w="12700">
          <a:solidFill>
            <a:schemeClr val="tx1"/>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L'inégalité en Chine, en Europe et aux Etat-Unis 1980-2018</a:t>
            </a:r>
            <a:endParaRPr lang="fr-FR" sz="2000" b="0" baseline="0">
              <a:latin typeface="Arial" panose="020B0604020202020204" pitchFamily="34" charset="0"/>
              <a:cs typeface="Arial" panose="020B0604020202020204" pitchFamily="34" charset="0"/>
            </a:endParaRPr>
          </a:p>
        </c:rich>
      </c:tx>
      <c:layout>
        <c:manualLayout>
          <c:xMode val="edge"/>
          <c:yMode val="edge"/>
          <c:x val="0.14523009623797026"/>
          <c:y val="2.2031846775357349E-3"/>
        </c:manualLayout>
      </c:layout>
      <c:overlay val="0"/>
      <c:spPr>
        <a:noFill/>
        <a:ln w="25400">
          <a:noFill/>
        </a:ln>
      </c:spPr>
    </c:title>
    <c:autoTitleDeleted val="0"/>
    <c:plotArea>
      <c:layout>
        <c:manualLayout>
          <c:layoutTarget val="inner"/>
          <c:xMode val="edge"/>
          <c:yMode val="edge"/>
          <c:x val="9.4599660088082918E-2"/>
          <c:y val="6.3435991822727064E-2"/>
          <c:w val="0.87198296434755418"/>
          <c:h val="0.71713164241453564"/>
        </c:manualLayout>
      </c:layout>
      <c:lineChart>
        <c:grouping val="standard"/>
        <c:varyColors val="0"/>
        <c:ser>
          <c:idx val="0"/>
          <c:order val="0"/>
          <c:tx>
            <c:v>Chine</c:v>
          </c:tx>
          <c:spPr>
            <a:ln w="41275">
              <a:solidFill>
                <a:schemeClr val="accent2"/>
              </a:solidFill>
            </a:ln>
          </c:spPr>
          <c:marker>
            <c:symbol val="triangle"/>
            <c:size val="9"/>
            <c:spPr>
              <a:solidFill>
                <a:schemeClr val="accent2"/>
              </a:solidFill>
              <a:ln>
                <a:solidFill>
                  <a:schemeClr val="accent2"/>
                </a:solidFill>
              </a:ln>
            </c:spPr>
          </c:marker>
          <c:cat>
            <c:numRef>
              <c:f>DataG12.8!$A$5:$A$43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DataG12.8!$E$5:$E$43</c:f>
              <c:numCache>
                <c:formatCode>0.0%</c:formatCode>
                <c:ptCount val="39"/>
                <c:pt idx="0">
                  <c:v>0.27241647000000002</c:v>
                </c:pt>
                <c:pt idx="1">
                  <c:v>0.27675474</c:v>
                </c:pt>
                <c:pt idx="2">
                  <c:v>0.28091764999999996</c:v>
                </c:pt>
                <c:pt idx="3">
                  <c:v>0.28187736999999996</c:v>
                </c:pt>
                <c:pt idx="4">
                  <c:v>0.28667543000000001</c:v>
                </c:pt>
                <c:pt idx="5">
                  <c:v>0.29516234000000002</c:v>
                </c:pt>
                <c:pt idx="6">
                  <c:v>0.29866811999999998</c:v>
                </c:pt>
                <c:pt idx="7">
                  <c:v>0.29735096</c:v>
                </c:pt>
                <c:pt idx="8">
                  <c:v>0.30097942</c:v>
                </c:pt>
                <c:pt idx="9">
                  <c:v>0.30666798000000001</c:v>
                </c:pt>
                <c:pt idx="10">
                  <c:v>0.30409032000000003</c:v>
                </c:pt>
                <c:pt idx="11">
                  <c:v>0.31111296999999999</c:v>
                </c:pt>
                <c:pt idx="12">
                  <c:v>0.32338470000000002</c:v>
                </c:pt>
                <c:pt idx="13">
                  <c:v>0.33542495999999999</c:v>
                </c:pt>
                <c:pt idx="14">
                  <c:v>0.33972352</c:v>
                </c:pt>
                <c:pt idx="15">
                  <c:v>0.33552218000000006</c:v>
                </c:pt>
                <c:pt idx="16">
                  <c:v>0.33547231999999999</c:v>
                </c:pt>
                <c:pt idx="17">
                  <c:v>0.33575021999999999</c:v>
                </c:pt>
                <c:pt idx="18">
                  <c:v>0.33906640999999998</c:v>
                </c:pt>
                <c:pt idx="19">
                  <c:v>0.34466064000000002</c:v>
                </c:pt>
                <c:pt idx="20">
                  <c:v>0.35564709</c:v>
                </c:pt>
                <c:pt idx="21">
                  <c:v>0.36323136</c:v>
                </c:pt>
                <c:pt idx="22">
                  <c:v>0.39382317999999999</c:v>
                </c:pt>
                <c:pt idx="23">
                  <c:v>0.40214561999999998</c:v>
                </c:pt>
                <c:pt idx="24">
                  <c:v>0.40895691000000001</c:v>
                </c:pt>
                <c:pt idx="25">
                  <c:v>0.41857740999999998</c:v>
                </c:pt>
                <c:pt idx="26">
                  <c:v>0.42065164999999999</c:v>
                </c:pt>
                <c:pt idx="27">
                  <c:v>0.42393093999999998</c:v>
                </c:pt>
                <c:pt idx="28">
                  <c:v>0.42394032999999998</c:v>
                </c:pt>
                <c:pt idx="29">
                  <c:v>0.42340933999999997</c:v>
                </c:pt>
                <c:pt idx="30">
                  <c:v>0.42602477</c:v>
                </c:pt>
                <c:pt idx="31">
                  <c:v>0.42872672000000001</c:v>
                </c:pt>
                <c:pt idx="32">
                  <c:v>0.41461830999999999</c:v>
                </c:pt>
                <c:pt idx="33">
                  <c:v>0.42115437</c:v>
                </c:pt>
                <c:pt idx="34">
                  <c:v>0.41319252000000001</c:v>
                </c:pt>
                <c:pt idx="35">
                  <c:v>0.41422612000000003</c:v>
                </c:pt>
                <c:pt idx="36">
                  <c:v>0.41422614000000002</c:v>
                </c:pt>
                <c:pt idx="37">
                  <c:v>0.42422614000000003</c:v>
                </c:pt>
                <c:pt idx="38">
                  <c:v>0.41422614000000002</c:v>
                </c:pt>
              </c:numCache>
            </c:numRef>
          </c:val>
          <c:smooth val="0"/>
        </c:ser>
        <c:ser>
          <c:idx val="2"/>
          <c:order val="1"/>
          <c:tx>
            <c:v>Etats-Unis</c:v>
          </c:tx>
          <c:spPr>
            <a:ln w="41275">
              <a:solidFill>
                <a:schemeClr val="accent6"/>
              </a:solidFill>
            </a:ln>
          </c:spPr>
          <c:marker>
            <c:symbol val="circle"/>
            <c:size val="9"/>
            <c:spPr>
              <a:solidFill>
                <a:schemeClr val="accent6"/>
              </a:solidFill>
              <a:ln>
                <a:solidFill>
                  <a:schemeClr val="accent6"/>
                </a:solidFill>
              </a:ln>
            </c:spPr>
          </c:marker>
          <c:cat>
            <c:numRef>
              <c:f>DataG12.8!$A$5:$A$43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DataG12.8!$B$5:$B$43</c:f>
              <c:numCache>
                <c:formatCode>0.0%</c:formatCode>
                <c:ptCount val="39"/>
                <c:pt idx="0">
                  <c:v>0.34230327000000005</c:v>
                </c:pt>
                <c:pt idx="1">
                  <c:v>0.34708415000000004</c:v>
                </c:pt>
                <c:pt idx="2">
                  <c:v>0.34879646000000003</c:v>
                </c:pt>
                <c:pt idx="3">
                  <c:v>0.35396901999999997</c:v>
                </c:pt>
                <c:pt idx="4">
                  <c:v>0.36683356000000006</c:v>
                </c:pt>
                <c:pt idx="5">
                  <c:v>0.36629707000000006</c:v>
                </c:pt>
                <c:pt idx="6">
                  <c:v>0.36452976999999998</c:v>
                </c:pt>
                <c:pt idx="7">
                  <c:v>0.37583454000000005</c:v>
                </c:pt>
                <c:pt idx="8">
                  <c:v>0.38926569</c:v>
                </c:pt>
                <c:pt idx="9">
                  <c:v>0.38647846999999996</c:v>
                </c:pt>
                <c:pt idx="10">
                  <c:v>0.38677180999999999</c:v>
                </c:pt>
                <c:pt idx="11">
                  <c:v>0.38522073000000001</c:v>
                </c:pt>
                <c:pt idx="12">
                  <c:v>0.39740434000000002</c:v>
                </c:pt>
                <c:pt idx="13">
                  <c:v>0.39527653000000001</c:v>
                </c:pt>
                <c:pt idx="14">
                  <c:v>0.39830210999999999</c:v>
                </c:pt>
                <c:pt idx="15">
                  <c:v>0.40629629</c:v>
                </c:pt>
                <c:pt idx="16">
                  <c:v>0.41524059000000002</c:v>
                </c:pt>
                <c:pt idx="17">
                  <c:v>0.42246581999999999</c:v>
                </c:pt>
                <c:pt idx="18">
                  <c:v>0.42611945000000001</c:v>
                </c:pt>
                <c:pt idx="19">
                  <c:v>0.43332341000000002</c:v>
                </c:pt>
                <c:pt idx="20">
                  <c:v>0.43867862000000002</c:v>
                </c:pt>
                <c:pt idx="21">
                  <c:v>0.42779721999999998</c:v>
                </c:pt>
                <c:pt idx="22">
                  <c:v>0.42704051999999998</c:v>
                </c:pt>
                <c:pt idx="23">
                  <c:v>0.42838299999999996</c:v>
                </c:pt>
                <c:pt idx="24">
                  <c:v>0.43879247999999998</c:v>
                </c:pt>
                <c:pt idx="25">
                  <c:v>0.45033926999999996</c:v>
                </c:pt>
                <c:pt idx="26">
                  <c:v>0.46000425</c:v>
                </c:pt>
                <c:pt idx="27">
                  <c:v>0.45770717</c:v>
                </c:pt>
                <c:pt idx="28">
                  <c:v>0.45275157999999999</c:v>
                </c:pt>
                <c:pt idx="29">
                  <c:v>0.44286757999999998</c:v>
                </c:pt>
                <c:pt idx="30">
                  <c:v>0.45696330000000002</c:v>
                </c:pt>
                <c:pt idx="31">
                  <c:v>0.45868397</c:v>
                </c:pt>
                <c:pt idx="32">
                  <c:v>0.47086920999999998</c:v>
                </c:pt>
                <c:pt idx="33">
                  <c:v>0.46270552999999998</c:v>
                </c:pt>
                <c:pt idx="34">
                  <c:v>0.46962419</c:v>
                </c:pt>
                <c:pt idx="35">
                  <c:v>0.46962419999999999</c:v>
                </c:pt>
                <c:pt idx="36">
                  <c:v>0.46962419999999999</c:v>
                </c:pt>
                <c:pt idx="37">
                  <c:v>0.4796242</c:v>
                </c:pt>
                <c:pt idx="38">
                  <c:v>0.4796242</c:v>
                </c:pt>
              </c:numCache>
            </c:numRef>
          </c:val>
          <c:smooth val="0"/>
        </c:ser>
        <c:ser>
          <c:idx val="4"/>
          <c:order val="2"/>
          <c:tx>
            <c:v>Europe</c:v>
          </c:tx>
          <c:spPr>
            <a:ln w="38100"/>
          </c:spPr>
          <c:marker>
            <c:symbol val="square"/>
            <c:size val="8"/>
            <c:spPr>
              <a:solidFill>
                <a:schemeClr val="accent5"/>
              </a:solidFill>
              <a:ln>
                <a:solidFill>
                  <a:schemeClr val="accent5"/>
                </a:solidFill>
              </a:ln>
            </c:spPr>
          </c:marker>
          <c:val>
            <c:numRef>
              <c:f>DataG12.8!$D$5:$D$43</c:f>
              <c:numCache>
                <c:formatCode>0.0%</c:formatCode>
                <c:ptCount val="39"/>
                <c:pt idx="0">
                  <c:v>0.28392085433006287</c:v>
                </c:pt>
                <c:pt idx="1">
                  <c:v>0.28313007950782776</c:v>
                </c:pt>
                <c:pt idx="2">
                  <c:v>0.28197428584098816</c:v>
                </c:pt>
                <c:pt idx="3">
                  <c:v>0.28231874108314514</c:v>
                </c:pt>
                <c:pt idx="4">
                  <c:v>0.28464338183403015</c:v>
                </c:pt>
                <c:pt idx="5">
                  <c:v>0.28717720508575439</c:v>
                </c:pt>
                <c:pt idx="6">
                  <c:v>0.29005500674247742</c:v>
                </c:pt>
                <c:pt idx="7">
                  <c:v>0.29430243372917175</c:v>
                </c:pt>
                <c:pt idx="8">
                  <c:v>0.29921236634254456</c:v>
                </c:pt>
                <c:pt idx="9">
                  <c:v>0.30257627367973328</c:v>
                </c:pt>
                <c:pt idx="10">
                  <c:v>0.3059004545211792</c:v>
                </c:pt>
                <c:pt idx="11">
                  <c:v>0.31117528676986694</c:v>
                </c:pt>
                <c:pt idx="12">
                  <c:v>0.31270706653594971</c:v>
                </c:pt>
                <c:pt idx="13">
                  <c:v>0.3160458505153656</c:v>
                </c:pt>
                <c:pt idx="14">
                  <c:v>0.31756964325904846</c:v>
                </c:pt>
                <c:pt idx="15">
                  <c:v>0.31805551052093506</c:v>
                </c:pt>
                <c:pt idx="16">
                  <c:v>0.32129806280136108</c:v>
                </c:pt>
                <c:pt idx="17">
                  <c:v>0.32432901859283447</c:v>
                </c:pt>
                <c:pt idx="18">
                  <c:v>0.32746925950050354</c:v>
                </c:pt>
                <c:pt idx="19">
                  <c:v>0.33011236786842346</c:v>
                </c:pt>
                <c:pt idx="20">
                  <c:v>0.33036181330680847</c:v>
                </c:pt>
                <c:pt idx="21">
                  <c:v>0.3305225670337677</c:v>
                </c:pt>
                <c:pt idx="22">
                  <c:v>0.3284991979598999</c:v>
                </c:pt>
                <c:pt idx="23">
                  <c:v>0.32853507995605469</c:v>
                </c:pt>
                <c:pt idx="24">
                  <c:v>0.33140826225280762</c:v>
                </c:pt>
                <c:pt idx="25">
                  <c:v>0.33601281046867371</c:v>
                </c:pt>
                <c:pt idx="26">
                  <c:v>0.33670470118522644</c:v>
                </c:pt>
                <c:pt idx="27">
                  <c:v>0.34224176406860352</c:v>
                </c:pt>
                <c:pt idx="28">
                  <c:v>0.3364417552947998</c:v>
                </c:pt>
                <c:pt idx="29">
                  <c:v>0.33240365982055664</c:v>
                </c:pt>
                <c:pt idx="30">
                  <c:v>0.33029067516326904</c:v>
                </c:pt>
                <c:pt idx="31">
                  <c:v>0.33423429727554321</c:v>
                </c:pt>
                <c:pt idx="32">
                  <c:v>0.33350685238838196</c:v>
                </c:pt>
                <c:pt idx="33">
                  <c:v>0.33854648470878601</c:v>
                </c:pt>
                <c:pt idx="34">
                  <c:v>0.33697167038917542</c:v>
                </c:pt>
                <c:pt idx="35">
                  <c:v>0.33942344784736633</c:v>
                </c:pt>
                <c:pt idx="36">
                  <c:v>0.33812814950942993</c:v>
                </c:pt>
                <c:pt idx="37">
                  <c:v>0.33828935027122498</c:v>
                </c:pt>
                <c:pt idx="38">
                  <c:v>0.33861364920934039</c:v>
                </c:pt>
              </c:numCache>
            </c:numRef>
          </c:val>
          <c:smooth val="0"/>
        </c:ser>
        <c:ser>
          <c:idx val="9"/>
          <c:order val="3"/>
          <c:tx>
            <c:v>EuropeB50</c:v>
          </c:tx>
          <c:spPr>
            <a:ln w="38100">
              <a:solidFill>
                <a:schemeClr val="accent5"/>
              </a:solidFill>
            </a:ln>
          </c:spPr>
          <c:marker>
            <c:symbol val="square"/>
            <c:size val="8"/>
            <c:spPr>
              <a:solidFill>
                <a:schemeClr val="accent5"/>
              </a:solidFill>
              <a:ln>
                <a:solidFill>
                  <a:schemeClr val="accent5"/>
                </a:solidFill>
              </a:ln>
            </c:spPr>
          </c:marker>
          <c:val>
            <c:numRef>
              <c:f>DataG12.8!$I$5:$I$43</c:f>
              <c:numCache>
                <c:formatCode>0.0%</c:formatCode>
                <c:ptCount val="39"/>
                <c:pt idx="0">
                  <c:v>0.24468965828418732</c:v>
                </c:pt>
                <c:pt idx="1">
                  <c:v>0.2430739551782608</c:v>
                </c:pt>
                <c:pt idx="2">
                  <c:v>0.2433754950761795</c:v>
                </c:pt>
                <c:pt idx="3">
                  <c:v>0.24294771254062653</c:v>
                </c:pt>
                <c:pt idx="4">
                  <c:v>0.24277609586715698</c:v>
                </c:pt>
                <c:pt idx="5">
                  <c:v>0.24126461148262024</c:v>
                </c:pt>
                <c:pt idx="6">
                  <c:v>0.2411591112613678</c:v>
                </c:pt>
                <c:pt idx="7">
                  <c:v>0.23990073800086975</c:v>
                </c:pt>
                <c:pt idx="8">
                  <c:v>0.23819439113140106</c:v>
                </c:pt>
                <c:pt idx="9">
                  <c:v>0.23429393768310547</c:v>
                </c:pt>
                <c:pt idx="10">
                  <c:v>0.2272862046957016</c:v>
                </c:pt>
                <c:pt idx="11">
                  <c:v>0.2183995246887207</c:v>
                </c:pt>
                <c:pt idx="12">
                  <c:v>0.21184536814689636</c:v>
                </c:pt>
                <c:pt idx="13">
                  <c:v>0.20927383005619049</c:v>
                </c:pt>
                <c:pt idx="14">
                  <c:v>0.2085302472114563</c:v>
                </c:pt>
                <c:pt idx="15">
                  <c:v>0.20843714475631714</c:v>
                </c:pt>
                <c:pt idx="16">
                  <c:v>0.20878984034061432</c:v>
                </c:pt>
                <c:pt idx="17">
                  <c:v>0.2083539217710495</c:v>
                </c:pt>
                <c:pt idx="18">
                  <c:v>0.20745658874511719</c:v>
                </c:pt>
                <c:pt idx="19">
                  <c:v>0.20532980561256409</c:v>
                </c:pt>
                <c:pt idx="20">
                  <c:v>0.20581111311912537</c:v>
                </c:pt>
                <c:pt idx="21">
                  <c:v>0.20674125850200653</c:v>
                </c:pt>
                <c:pt idx="22">
                  <c:v>0.20848654210567474</c:v>
                </c:pt>
                <c:pt idx="23">
                  <c:v>0.20962664484977722</c:v>
                </c:pt>
                <c:pt idx="24">
                  <c:v>0.20875026285648346</c:v>
                </c:pt>
                <c:pt idx="25">
                  <c:v>0.20758678019046783</c:v>
                </c:pt>
                <c:pt idx="26">
                  <c:v>0.20773455500602722</c:v>
                </c:pt>
                <c:pt idx="27">
                  <c:v>0.20838633179664612</c:v>
                </c:pt>
                <c:pt idx="28">
                  <c:v>0.21251066029071808</c:v>
                </c:pt>
                <c:pt idx="29">
                  <c:v>0.21460923552513123</c:v>
                </c:pt>
                <c:pt idx="30">
                  <c:v>0.21374092996120453</c:v>
                </c:pt>
                <c:pt idx="31">
                  <c:v>0.21201509237289429</c:v>
                </c:pt>
                <c:pt idx="32">
                  <c:v>0.21337571740150452</c:v>
                </c:pt>
                <c:pt idx="33">
                  <c:v>0.21141299605369568</c:v>
                </c:pt>
                <c:pt idx="34">
                  <c:v>0.21113213896751404</c:v>
                </c:pt>
                <c:pt idx="35">
                  <c:v>0.21119333803653717</c:v>
                </c:pt>
                <c:pt idx="36">
                  <c:v>0.21319271624088287</c:v>
                </c:pt>
                <c:pt idx="37">
                  <c:v>0.21377323567867279</c:v>
                </c:pt>
                <c:pt idx="38">
                  <c:v>0.2127197633186976</c:v>
                </c:pt>
              </c:numCache>
            </c:numRef>
          </c:val>
          <c:smooth val="0"/>
        </c:ser>
        <c:ser>
          <c:idx val="5"/>
          <c:order val="4"/>
          <c:tx>
            <c:v>Chine B50</c:v>
          </c:tx>
          <c:spPr>
            <a:ln w="41275">
              <a:solidFill>
                <a:schemeClr val="accent2"/>
              </a:solidFill>
            </a:ln>
          </c:spPr>
          <c:marker>
            <c:symbol val="triangle"/>
            <c:size val="9"/>
            <c:spPr>
              <a:solidFill>
                <a:schemeClr val="accent2"/>
              </a:solidFill>
              <a:ln>
                <a:solidFill>
                  <a:schemeClr val="accent2"/>
                </a:solidFill>
              </a:ln>
            </c:spPr>
          </c:marker>
          <c:val>
            <c:numRef>
              <c:f>DataG12.8!$J$5:$J$43</c:f>
              <c:numCache>
                <c:formatCode>0.0%</c:formatCode>
                <c:ptCount val="39"/>
                <c:pt idx="0">
                  <c:v>0.26730006933212563</c:v>
                </c:pt>
                <c:pt idx="1">
                  <c:v>0.26394122721176599</c:v>
                </c:pt>
                <c:pt idx="2">
                  <c:v>0.2581366296968079</c:v>
                </c:pt>
                <c:pt idx="3">
                  <c:v>0.2605516322960969</c:v>
                </c:pt>
                <c:pt idx="4">
                  <c:v>0.25761645863959953</c:v>
                </c:pt>
                <c:pt idx="5">
                  <c:v>0.25405724340223768</c:v>
                </c:pt>
                <c:pt idx="6">
                  <c:v>0.23858934768754494</c:v>
                </c:pt>
                <c:pt idx="7">
                  <c:v>0.23316164268702266</c:v>
                </c:pt>
                <c:pt idx="8">
                  <c:v>0.2306428681150284</c:v>
                </c:pt>
                <c:pt idx="9">
                  <c:v>0.22390446328113228</c:v>
                </c:pt>
                <c:pt idx="10">
                  <c:v>0.22576594355461424</c:v>
                </c:pt>
                <c:pt idx="11">
                  <c:v>0.2126354588373664</c:v>
                </c:pt>
                <c:pt idx="12">
                  <c:v>0.20307505261313863</c:v>
                </c:pt>
                <c:pt idx="13">
                  <c:v>0.19360071414865301</c:v>
                </c:pt>
                <c:pt idx="14">
                  <c:v>0.18962094916407493</c:v>
                </c:pt>
                <c:pt idx="15">
                  <c:v>0.19323134372703848</c:v>
                </c:pt>
                <c:pt idx="16">
                  <c:v>0.19916087252100481</c:v>
                </c:pt>
                <c:pt idx="17">
                  <c:v>0.19901561745141777</c:v>
                </c:pt>
                <c:pt idx="18">
                  <c:v>0.19963337101633699</c:v>
                </c:pt>
                <c:pt idx="19">
                  <c:v>0.19264936418618148</c:v>
                </c:pt>
                <c:pt idx="20">
                  <c:v>0.18068456657289317</c:v>
                </c:pt>
                <c:pt idx="21">
                  <c:v>0.1747885942984243</c:v>
                </c:pt>
                <c:pt idx="22">
                  <c:v>0.16210168442797737</c:v>
                </c:pt>
                <c:pt idx="23">
                  <c:v>0.15778435202136748</c:v>
                </c:pt>
                <c:pt idx="24">
                  <c:v>0.15798510126488055</c:v>
                </c:pt>
                <c:pt idx="25">
                  <c:v>0.15030026460507401</c:v>
                </c:pt>
                <c:pt idx="26">
                  <c:v>0.15014320587223523</c:v>
                </c:pt>
                <c:pt idx="27">
                  <c:v>0.14847320329459252</c:v>
                </c:pt>
                <c:pt idx="28">
                  <c:v>0.14805877146541463</c:v>
                </c:pt>
                <c:pt idx="29">
                  <c:v>0.14712160750876394</c:v>
                </c:pt>
                <c:pt idx="30">
                  <c:v>0.14280684914135533</c:v>
                </c:pt>
                <c:pt idx="31">
                  <c:v>0.14555641969255603</c:v>
                </c:pt>
                <c:pt idx="32">
                  <c:v>0.1501464796777158</c:v>
                </c:pt>
                <c:pt idx="33">
                  <c:v>0.14510153565359218</c:v>
                </c:pt>
                <c:pt idx="34">
                  <c:v>0.14867633704930655</c:v>
                </c:pt>
                <c:pt idx="35">
                  <c:v>0.14843003033386082</c:v>
                </c:pt>
                <c:pt idx="36">
                  <c:v>0.14842999250134128</c:v>
                </c:pt>
                <c:pt idx="37">
                  <c:v>0.138429992501341</c:v>
                </c:pt>
                <c:pt idx="38">
                  <c:v>0.14842999250134128</c:v>
                </c:pt>
              </c:numCache>
            </c:numRef>
          </c:val>
          <c:smooth val="0"/>
        </c:ser>
        <c:ser>
          <c:idx val="7"/>
          <c:order val="5"/>
          <c:tx>
            <c:v>USAB50</c:v>
          </c:tx>
          <c:spPr>
            <a:ln w="41275">
              <a:solidFill>
                <a:schemeClr val="accent6"/>
              </a:solidFill>
            </a:ln>
          </c:spPr>
          <c:marker>
            <c:symbol val="circle"/>
            <c:size val="9"/>
            <c:spPr>
              <a:solidFill>
                <a:schemeClr val="accent6"/>
              </a:solidFill>
              <a:ln>
                <a:solidFill>
                  <a:schemeClr val="accent6"/>
                </a:solidFill>
              </a:ln>
            </c:spPr>
          </c:marker>
          <c:val>
            <c:numRef>
              <c:f>DataG12.8!$G$5:$G$43</c:f>
              <c:numCache>
                <c:formatCode>0.0%</c:formatCode>
                <c:ptCount val="39"/>
                <c:pt idx="0">
                  <c:v>0.19892790991992329</c:v>
                </c:pt>
                <c:pt idx="1">
                  <c:v>0.19511958727477041</c:v>
                </c:pt>
                <c:pt idx="2">
                  <c:v>0.18960688880513443</c:v>
                </c:pt>
                <c:pt idx="3">
                  <c:v>0.18317288460879444</c:v>
                </c:pt>
                <c:pt idx="4">
                  <c:v>0.17862812965808794</c:v>
                </c:pt>
                <c:pt idx="5">
                  <c:v>0.17883839590655537</c:v>
                </c:pt>
                <c:pt idx="6">
                  <c:v>0.17668010719245644</c:v>
                </c:pt>
                <c:pt idx="7">
                  <c:v>0.17261338484284128</c:v>
                </c:pt>
                <c:pt idx="8">
                  <c:v>0.16934778926289654</c:v>
                </c:pt>
                <c:pt idx="9">
                  <c:v>0.16914764558590967</c:v>
                </c:pt>
                <c:pt idx="10">
                  <c:v>0.1680565746410132</c:v>
                </c:pt>
                <c:pt idx="11">
                  <c:v>0.16611695698576079</c:v>
                </c:pt>
                <c:pt idx="12">
                  <c:v>0.15811306818032367</c:v>
                </c:pt>
                <c:pt idx="13">
                  <c:v>0.15867035595886503</c:v>
                </c:pt>
                <c:pt idx="14">
                  <c:v>0.15746106631243229</c:v>
                </c:pt>
                <c:pt idx="15">
                  <c:v>0.15348983922291115</c:v>
                </c:pt>
                <c:pt idx="16">
                  <c:v>0.15028377860333153</c:v>
                </c:pt>
                <c:pt idx="17">
                  <c:v>0.14799718260944783</c:v>
                </c:pt>
                <c:pt idx="18">
                  <c:v>0.14826957840800337</c:v>
                </c:pt>
                <c:pt idx="19">
                  <c:v>0.14684353543782613</c:v>
                </c:pt>
                <c:pt idx="20">
                  <c:v>0.14535725449721959</c:v>
                </c:pt>
                <c:pt idx="21">
                  <c:v>0.14890387485680245</c:v>
                </c:pt>
                <c:pt idx="22">
                  <c:v>0.14773360800851898</c:v>
                </c:pt>
                <c:pt idx="23">
                  <c:v>0.14483873071511699</c:v>
                </c:pt>
                <c:pt idx="24">
                  <c:v>0.14144944518466562</c:v>
                </c:pt>
                <c:pt idx="25">
                  <c:v>0.13806796706083446</c:v>
                </c:pt>
                <c:pt idx="26">
                  <c:v>0.13500021636117343</c:v>
                </c:pt>
                <c:pt idx="27">
                  <c:v>0.13698889986341978</c:v>
                </c:pt>
                <c:pt idx="28">
                  <c:v>0.13683072110263195</c:v>
                </c:pt>
                <c:pt idx="29">
                  <c:v>0.13620555821341063</c:v>
                </c:pt>
                <c:pt idx="30">
                  <c:v>0.13044417154304377</c:v>
                </c:pt>
                <c:pt idx="31">
                  <c:v>0.12743646817886911</c:v>
                </c:pt>
                <c:pt idx="32">
                  <c:v>0.12390592993533467</c:v>
                </c:pt>
                <c:pt idx="33">
                  <c:v>0.12754773468193215</c:v>
                </c:pt>
                <c:pt idx="34">
                  <c:v>0.1254022875993146</c:v>
                </c:pt>
                <c:pt idx="35">
                  <c:v>0.125384171511429</c:v>
                </c:pt>
                <c:pt idx="36">
                  <c:v>0.12536434895940596</c:v>
                </c:pt>
                <c:pt idx="37">
                  <c:v>0.13536434895940599</c:v>
                </c:pt>
                <c:pt idx="38">
                  <c:v>0.12536434895940596</c:v>
                </c:pt>
              </c:numCache>
            </c:numRef>
          </c:val>
          <c:smooth val="0"/>
        </c:ser>
        <c:dLbls>
          <c:showLegendKey val="0"/>
          <c:showVal val="0"/>
          <c:showCatName val="0"/>
          <c:showSerName val="0"/>
          <c:showPercent val="0"/>
          <c:showBubbleSize val="0"/>
        </c:dLbls>
        <c:marker val="1"/>
        <c:smooth val="0"/>
        <c:axId val="520270800"/>
        <c:axId val="520270016"/>
        <c:extLst/>
      </c:lineChart>
      <c:catAx>
        <c:axId val="5202708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20270016"/>
        <c:crossesAt val="0"/>
        <c:auto val="1"/>
        <c:lblAlgn val="ctr"/>
        <c:lblOffset val="100"/>
        <c:tickLblSkip val="5"/>
        <c:tickMarkSkip val="5"/>
        <c:noMultiLvlLbl val="0"/>
      </c:catAx>
      <c:valAx>
        <c:axId val="520270016"/>
        <c:scaling>
          <c:orientation val="minMax"/>
          <c:max val="0.5"/>
          <c:min val="0.1"/>
        </c:scaling>
        <c:delete val="0"/>
        <c:axPos val="l"/>
        <c:majorGridlines>
          <c:spPr>
            <a:ln w="12700">
              <a:solidFill>
                <a:srgbClr val="000000"/>
              </a:solidFill>
              <a:prstDash val="sysDash"/>
            </a:ln>
          </c:spPr>
        </c:majorGridlines>
        <c:title>
          <c:tx>
            <c:rich>
              <a:bodyPr/>
              <a:lstStyle/>
              <a:p>
                <a:pPr>
                  <a:defRPr sz="1300"/>
                </a:pPr>
                <a:r>
                  <a:rPr lang="fr-FR" sz="1300"/>
                  <a:t>Part</a:t>
                </a:r>
                <a:r>
                  <a:rPr lang="fr-FR" sz="1300" baseline="0"/>
                  <a:t> de chaque groupe dans le revenu national</a:t>
                </a:r>
                <a:endParaRPr lang="fr-FR" sz="1300"/>
              </a:p>
            </c:rich>
          </c:tx>
          <c:layout>
            <c:manualLayout>
              <c:xMode val="edge"/>
              <c:yMode val="edge"/>
              <c:x val="1.3984033245844271E-3"/>
              <c:y val="0.11223033776547796"/>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520270800"/>
        <c:crosses val="autoZero"/>
        <c:crossBetween val="midCat"/>
        <c:majorUnit val="5.000000000000001E-2"/>
        <c:minorUnit val="5.000000000000001E-2"/>
      </c:valAx>
      <c:spPr>
        <a:noFill/>
        <a:ln w="25400">
          <a:solidFill>
            <a:schemeClr val="tx1"/>
          </a:solidFill>
        </a:ln>
      </c:spPr>
    </c:plotArea>
    <c:legend>
      <c:legendPos val="l"/>
      <c:layout>
        <c:manualLayout>
          <c:xMode val="edge"/>
          <c:yMode val="edge"/>
          <c:x val="0.1221182195975503"/>
          <c:y val="8.3150873596805494E-2"/>
          <c:w val="0.2319564474717126"/>
          <c:h val="0.1331440027913785"/>
        </c:manualLayout>
      </c:layout>
      <c:overlay val="1"/>
      <c:spPr>
        <a:solidFill>
          <a:schemeClr val="bg1"/>
        </a:solidFill>
        <a:ln w="12700">
          <a:solidFill>
            <a:schemeClr val="tx1"/>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Les inégalités régionales: Etats-Unis vs Europe </a:t>
            </a:r>
            <a:endParaRPr lang="fr-FR" sz="2000" b="0" baseline="0">
              <a:latin typeface="Arial" panose="020B0604020202020204" pitchFamily="34" charset="0"/>
              <a:cs typeface="Arial" panose="020B0604020202020204" pitchFamily="34" charset="0"/>
            </a:endParaRPr>
          </a:p>
        </c:rich>
      </c:tx>
      <c:layout>
        <c:manualLayout>
          <c:xMode val="edge"/>
          <c:yMode val="edge"/>
          <c:x val="0.17818471128608923"/>
          <c:y val="2.2031846775357349E-3"/>
        </c:manualLayout>
      </c:layout>
      <c:overlay val="0"/>
      <c:spPr>
        <a:noFill/>
        <a:ln w="25400">
          <a:noFill/>
        </a:ln>
      </c:spPr>
    </c:title>
    <c:autoTitleDeleted val="0"/>
    <c:plotArea>
      <c:layout>
        <c:manualLayout>
          <c:layoutTarget val="inner"/>
          <c:xMode val="edge"/>
          <c:yMode val="edge"/>
          <c:x val="9.4599660088082918E-2"/>
          <c:y val="6.3435991822727064E-2"/>
          <c:w val="0.87198296434755418"/>
          <c:h val="0.71713164241453564"/>
        </c:manualLayout>
      </c:layout>
      <c:lineChart>
        <c:grouping val="standard"/>
        <c:varyColors val="0"/>
        <c:ser>
          <c:idx val="2"/>
          <c:order val="0"/>
          <c:tx>
            <c:v>Etats-Unis</c:v>
          </c:tx>
          <c:spPr>
            <a:ln w="41275">
              <a:solidFill>
                <a:schemeClr val="accent6"/>
              </a:solidFill>
            </a:ln>
          </c:spPr>
          <c:marker>
            <c:symbol val="circle"/>
            <c:size val="9"/>
            <c:spPr>
              <a:solidFill>
                <a:schemeClr val="accent6"/>
              </a:solidFill>
              <a:ln>
                <a:solidFill>
                  <a:schemeClr val="accent6"/>
                </a:solidFill>
              </a:ln>
            </c:spPr>
          </c:marker>
          <c:cat>
            <c:numRef>
              <c:f>DataG12.8!$A$5:$A$43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DataG12.8!$B$5:$B$43</c:f>
              <c:numCache>
                <c:formatCode>0.0%</c:formatCode>
                <c:ptCount val="39"/>
                <c:pt idx="0">
                  <c:v>0.34230327000000005</c:v>
                </c:pt>
                <c:pt idx="1">
                  <c:v>0.34708415000000004</c:v>
                </c:pt>
                <c:pt idx="2">
                  <c:v>0.34879646000000003</c:v>
                </c:pt>
                <c:pt idx="3">
                  <c:v>0.35396901999999997</c:v>
                </c:pt>
                <c:pt idx="4">
                  <c:v>0.36683356000000006</c:v>
                </c:pt>
                <c:pt idx="5">
                  <c:v>0.36629707000000006</c:v>
                </c:pt>
                <c:pt idx="6">
                  <c:v>0.36452976999999998</c:v>
                </c:pt>
                <c:pt idx="7">
                  <c:v>0.37583454000000005</c:v>
                </c:pt>
                <c:pt idx="8">
                  <c:v>0.38926569</c:v>
                </c:pt>
                <c:pt idx="9">
                  <c:v>0.38647846999999996</c:v>
                </c:pt>
                <c:pt idx="10">
                  <c:v>0.38677180999999999</c:v>
                </c:pt>
                <c:pt idx="11">
                  <c:v>0.38522073000000001</c:v>
                </c:pt>
                <c:pt idx="12">
                  <c:v>0.39740434000000002</c:v>
                </c:pt>
                <c:pt idx="13">
                  <c:v>0.39527653000000001</c:v>
                </c:pt>
                <c:pt idx="14">
                  <c:v>0.39830210999999999</c:v>
                </c:pt>
                <c:pt idx="15">
                  <c:v>0.40629629</c:v>
                </c:pt>
                <c:pt idx="16">
                  <c:v>0.41524059000000002</c:v>
                </c:pt>
                <c:pt idx="17">
                  <c:v>0.42246581999999999</c:v>
                </c:pt>
                <c:pt idx="18">
                  <c:v>0.42611945000000001</c:v>
                </c:pt>
                <c:pt idx="19">
                  <c:v>0.43332341000000002</c:v>
                </c:pt>
                <c:pt idx="20">
                  <c:v>0.43867862000000002</c:v>
                </c:pt>
                <c:pt idx="21">
                  <c:v>0.42779721999999998</c:v>
                </c:pt>
                <c:pt idx="22">
                  <c:v>0.42704051999999998</c:v>
                </c:pt>
                <c:pt idx="23">
                  <c:v>0.42838299999999996</c:v>
                </c:pt>
                <c:pt idx="24">
                  <c:v>0.43879247999999998</c:v>
                </c:pt>
                <c:pt idx="25">
                  <c:v>0.45033926999999996</c:v>
                </c:pt>
                <c:pt idx="26">
                  <c:v>0.46000425</c:v>
                </c:pt>
                <c:pt idx="27">
                  <c:v>0.45770717</c:v>
                </c:pt>
                <c:pt idx="28">
                  <c:v>0.45275157999999999</c:v>
                </c:pt>
                <c:pt idx="29">
                  <c:v>0.44286757999999998</c:v>
                </c:pt>
                <c:pt idx="30">
                  <c:v>0.45696330000000002</c:v>
                </c:pt>
                <c:pt idx="31">
                  <c:v>0.45868397</c:v>
                </c:pt>
                <c:pt idx="32">
                  <c:v>0.47086920999999998</c:v>
                </c:pt>
                <c:pt idx="33">
                  <c:v>0.46270552999999998</c:v>
                </c:pt>
                <c:pt idx="34">
                  <c:v>0.46962419</c:v>
                </c:pt>
                <c:pt idx="35">
                  <c:v>0.46962419999999999</c:v>
                </c:pt>
                <c:pt idx="36">
                  <c:v>0.46962419999999999</c:v>
                </c:pt>
                <c:pt idx="37">
                  <c:v>0.4796242</c:v>
                </c:pt>
                <c:pt idx="38">
                  <c:v>0.4796242</c:v>
                </c:pt>
              </c:numCache>
            </c:numRef>
          </c:val>
          <c:smooth val="0"/>
        </c:ser>
        <c:ser>
          <c:idx val="0"/>
          <c:order val="1"/>
          <c:tx>
            <c:v>Europe (ouest+est)</c:v>
          </c:tx>
          <c:spPr>
            <a:ln w="44450">
              <a:solidFill>
                <a:schemeClr val="accent5"/>
              </a:solidFill>
            </a:ln>
          </c:spPr>
          <c:marker>
            <c:symbol val="square"/>
            <c:size val="9"/>
            <c:spPr>
              <a:solidFill>
                <a:schemeClr val="accent5"/>
              </a:solidFill>
              <a:ln>
                <a:solidFill>
                  <a:schemeClr val="accent5"/>
                </a:solidFill>
              </a:ln>
            </c:spPr>
          </c:marker>
          <c:cat>
            <c:numRef>
              <c:f>DataG12.8!$A$5:$A$43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DataG12.8!$D$5:$D$43</c:f>
              <c:numCache>
                <c:formatCode>0.0%</c:formatCode>
                <c:ptCount val="39"/>
                <c:pt idx="0">
                  <c:v>0.28392085433006287</c:v>
                </c:pt>
                <c:pt idx="1">
                  <c:v>0.28313007950782776</c:v>
                </c:pt>
                <c:pt idx="2">
                  <c:v>0.28197428584098816</c:v>
                </c:pt>
                <c:pt idx="3">
                  <c:v>0.28231874108314514</c:v>
                </c:pt>
                <c:pt idx="4">
                  <c:v>0.28464338183403015</c:v>
                </c:pt>
                <c:pt idx="5">
                  <c:v>0.28717720508575439</c:v>
                </c:pt>
                <c:pt idx="6">
                  <c:v>0.29005500674247742</c:v>
                </c:pt>
                <c:pt idx="7">
                  <c:v>0.29430243372917175</c:v>
                </c:pt>
                <c:pt idx="8">
                  <c:v>0.29921236634254456</c:v>
                </c:pt>
                <c:pt idx="9">
                  <c:v>0.30257627367973328</c:v>
                </c:pt>
                <c:pt idx="10">
                  <c:v>0.3059004545211792</c:v>
                </c:pt>
                <c:pt idx="11">
                  <c:v>0.31117528676986694</c:v>
                </c:pt>
                <c:pt idx="12">
                  <c:v>0.31270706653594971</c:v>
                </c:pt>
                <c:pt idx="13">
                  <c:v>0.3160458505153656</c:v>
                </c:pt>
                <c:pt idx="14">
                  <c:v>0.31756964325904846</c:v>
                </c:pt>
                <c:pt idx="15">
                  <c:v>0.31805551052093506</c:v>
                </c:pt>
                <c:pt idx="16">
                  <c:v>0.32129806280136108</c:v>
                </c:pt>
                <c:pt idx="17">
                  <c:v>0.32432901859283447</c:v>
                </c:pt>
                <c:pt idx="18">
                  <c:v>0.32746925950050354</c:v>
                </c:pt>
                <c:pt idx="19">
                  <c:v>0.33011236786842346</c:v>
                </c:pt>
                <c:pt idx="20">
                  <c:v>0.33036181330680847</c:v>
                </c:pt>
                <c:pt idx="21">
                  <c:v>0.3305225670337677</c:v>
                </c:pt>
                <c:pt idx="22">
                  <c:v>0.3284991979598999</c:v>
                </c:pt>
                <c:pt idx="23">
                  <c:v>0.32853507995605469</c:v>
                </c:pt>
                <c:pt idx="24">
                  <c:v>0.33140826225280762</c:v>
                </c:pt>
                <c:pt idx="25">
                  <c:v>0.33601281046867371</c:v>
                </c:pt>
                <c:pt idx="26">
                  <c:v>0.33670470118522644</c:v>
                </c:pt>
                <c:pt idx="27">
                  <c:v>0.34224176406860352</c:v>
                </c:pt>
                <c:pt idx="28">
                  <c:v>0.3364417552947998</c:v>
                </c:pt>
                <c:pt idx="29">
                  <c:v>0.33240365982055664</c:v>
                </c:pt>
                <c:pt idx="30">
                  <c:v>0.33029067516326904</c:v>
                </c:pt>
                <c:pt idx="31">
                  <c:v>0.33423429727554321</c:v>
                </c:pt>
                <c:pt idx="32">
                  <c:v>0.33350685238838196</c:v>
                </c:pt>
                <c:pt idx="33">
                  <c:v>0.33854648470878601</c:v>
                </c:pt>
                <c:pt idx="34">
                  <c:v>0.33697167038917542</c:v>
                </c:pt>
                <c:pt idx="35">
                  <c:v>0.33942344784736633</c:v>
                </c:pt>
                <c:pt idx="36">
                  <c:v>0.33812814950942993</c:v>
                </c:pt>
                <c:pt idx="37">
                  <c:v>0.33828935027122498</c:v>
                </c:pt>
                <c:pt idx="38">
                  <c:v>0.33861364920934039</c:v>
                </c:pt>
              </c:numCache>
            </c:numRef>
          </c:val>
          <c:smooth val="0"/>
        </c:ser>
        <c:ser>
          <c:idx val="4"/>
          <c:order val="2"/>
          <c:tx>
            <c:v>Europe (ouest)</c:v>
          </c:tx>
          <c:spPr>
            <a:ln w="41275">
              <a:solidFill>
                <a:srgbClr val="FF0000"/>
              </a:solidFill>
            </a:ln>
          </c:spPr>
          <c:marker>
            <c:symbol val="triangle"/>
            <c:size val="8"/>
            <c:spPr>
              <a:solidFill>
                <a:srgbClr val="FF0000"/>
              </a:solidFill>
              <a:ln>
                <a:solidFill>
                  <a:srgbClr val="FF0000"/>
                </a:solidFill>
              </a:ln>
            </c:spPr>
          </c:marker>
          <c:val>
            <c:numRef>
              <c:f>DataG12.8!$C$5:$C$43</c:f>
              <c:numCache>
                <c:formatCode>0.0%</c:formatCode>
                <c:ptCount val="39"/>
                <c:pt idx="0">
                  <c:v>0.27817705273628235</c:v>
                </c:pt>
                <c:pt idx="1">
                  <c:v>0.27663770318031311</c:v>
                </c:pt>
                <c:pt idx="2">
                  <c:v>0.27493482828140259</c:v>
                </c:pt>
                <c:pt idx="3">
                  <c:v>0.27583128213882446</c:v>
                </c:pt>
                <c:pt idx="4">
                  <c:v>0.27888596057891846</c:v>
                </c:pt>
                <c:pt idx="5">
                  <c:v>0.28126999735832214</c:v>
                </c:pt>
                <c:pt idx="6">
                  <c:v>0.28546485304832458</c:v>
                </c:pt>
                <c:pt idx="7">
                  <c:v>0.29034429788589478</c:v>
                </c:pt>
                <c:pt idx="8">
                  <c:v>0.29616796970367432</c:v>
                </c:pt>
                <c:pt idx="9">
                  <c:v>0.29876214265823364</c:v>
                </c:pt>
                <c:pt idx="10">
                  <c:v>0.29610210657119751</c:v>
                </c:pt>
                <c:pt idx="11">
                  <c:v>0.29542067646980286</c:v>
                </c:pt>
                <c:pt idx="12">
                  <c:v>0.29315903782844543</c:v>
                </c:pt>
                <c:pt idx="13">
                  <c:v>0.2953045666217804</c:v>
                </c:pt>
                <c:pt idx="14">
                  <c:v>0.29700067639350891</c:v>
                </c:pt>
                <c:pt idx="15">
                  <c:v>0.29786276817321777</c:v>
                </c:pt>
                <c:pt idx="16">
                  <c:v>0.30216643214225769</c:v>
                </c:pt>
                <c:pt idx="17">
                  <c:v>0.30458298325538635</c:v>
                </c:pt>
                <c:pt idx="18">
                  <c:v>0.30775874853134155</c:v>
                </c:pt>
                <c:pt idx="19">
                  <c:v>0.310373455286026</c:v>
                </c:pt>
                <c:pt idx="20">
                  <c:v>0.31073793768882751</c:v>
                </c:pt>
                <c:pt idx="21">
                  <c:v>0.31214615702629089</c:v>
                </c:pt>
                <c:pt idx="22">
                  <c:v>0.31059679388999939</c:v>
                </c:pt>
                <c:pt idx="23">
                  <c:v>0.31132906675338745</c:v>
                </c:pt>
                <c:pt idx="24">
                  <c:v>0.31424075365066528</c:v>
                </c:pt>
                <c:pt idx="25">
                  <c:v>0.31953078508377075</c:v>
                </c:pt>
                <c:pt idx="26">
                  <c:v>0.3210635781288147</c:v>
                </c:pt>
                <c:pt idx="27">
                  <c:v>0.32836902141571045</c:v>
                </c:pt>
                <c:pt idx="28">
                  <c:v>0.32354199886322021</c:v>
                </c:pt>
                <c:pt idx="29">
                  <c:v>0.31913089752197266</c:v>
                </c:pt>
                <c:pt idx="30">
                  <c:v>0.31628218293190002</c:v>
                </c:pt>
                <c:pt idx="31">
                  <c:v>0.32164543867111206</c:v>
                </c:pt>
                <c:pt idx="32">
                  <c:v>0.32096931338310242</c:v>
                </c:pt>
                <c:pt idx="33">
                  <c:v>0.32741022109985352</c:v>
                </c:pt>
                <c:pt idx="34">
                  <c:v>0.32492461800575256</c:v>
                </c:pt>
                <c:pt idx="35">
                  <c:v>0.32834124565124512</c:v>
                </c:pt>
                <c:pt idx="36">
                  <c:v>0.32836589217185974</c:v>
                </c:pt>
                <c:pt idx="37">
                  <c:v>0.32912689447402954</c:v>
                </c:pt>
                <c:pt idx="38">
                  <c:v>0.3286113440990448</c:v>
                </c:pt>
              </c:numCache>
            </c:numRef>
          </c:val>
          <c:smooth val="0"/>
        </c:ser>
        <c:ser>
          <c:idx val="9"/>
          <c:order val="3"/>
          <c:tx>
            <c:v>Europe (ouest)B50</c:v>
          </c:tx>
          <c:spPr>
            <a:ln w="41275">
              <a:solidFill>
                <a:srgbClr val="FF0000"/>
              </a:solidFill>
            </a:ln>
          </c:spPr>
          <c:marker>
            <c:symbol val="triangle"/>
            <c:size val="8"/>
            <c:spPr>
              <a:solidFill>
                <a:srgbClr val="FF0000"/>
              </a:solidFill>
              <a:ln>
                <a:solidFill>
                  <a:srgbClr val="FF0000"/>
                </a:solidFill>
              </a:ln>
            </c:spPr>
          </c:marker>
          <c:val>
            <c:numRef>
              <c:f>DataG12.8!$H$5:$H$43</c:f>
              <c:numCache>
                <c:formatCode>0.0%</c:formatCode>
                <c:ptCount val="39"/>
                <c:pt idx="0">
                  <c:v>0.2558847963809967</c:v>
                </c:pt>
                <c:pt idx="1">
                  <c:v>0.25569123029708862</c:v>
                </c:pt>
                <c:pt idx="2">
                  <c:v>0.25663799047470093</c:v>
                </c:pt>
                <c:pt idx="3">
                  <c:v>0.25348281860351563</c:v>
                </c:pt>
                <c:pt idx="4">
                  <c:v>0.25204494595527649</c:v>
                </c:pt>
                <c:pt idx="5">
                  <c:v>0.25079572200775146</c:v>
                </c:pt>
                <c:pt idx="6">
                  <c:v>0.249803826212883</c:v>
                </c:pt>
                <c:pt idx="7">
                  <c:v>0.24791756272315979</c:v>
                </c:pt>
                <c:pt idx="8">
                  <c:v>0.24522924423217773</c:v>
                </c:pt>
                <c:pt idx="9">
                  <c:v>0.2443263828754425</c:v>
                </c:pt>
                <c:pt idx="10">
                  <c:v>0.24480937421321869</c:v>
                </c:pt>
                <c:pt idx="11">
                  <c:v>0.24625572562217712</c:v>
                </c:pt>
                <c:pt idx="12">
                  <c:v>0.24659010767936707</c:v>
                </c:pt>
                <c:pt idx="13">
                  <c:v>0.24439349770545959</c:v>
                </c:pt>
                <c:pt idx="14">
                  <c:v>0.24317729473114014</c:v>
                </c:pt>
                <c:pt idx="15">
                  <c:v>0.2421138733625412</c:v>
                </c:pt>
                <c:pt idx="16">
                  <c:v>0.24074938893318176</c:v>
                </c:pt>
                <c:pt idx="17">
                  <c:v>0.24044257402420044</c:v>
                </c:pt>
                <c:pt idx="18">
                  <c:v>0.23997683823108673</c:v>
                </c:pt>
                <c:pt idx="19">
                  <c:v>0.23769789934158325</c:v>
                </c:pt>
                <c:pt idx="20">
                  <c:v>0.23801304399967194</c:v>
                </c:pt>
                <c:pt idx="21">
                  <c:v>0.23738259077072144</c:v>
                </c:pt>
                <c:pt idx="22">
                  <c:v>0.23782652616500854</c:v>
                </c:pt>
                <c:pt idx="23">
                  <c:v>0.23768866062164307</c:v>
                </c:pt>
                <c:pt idx="24">
                  <c:v>0.23622913658618927</c:v>
                </c:pt>
                <c:pt idx="25">
                  <c:v>0.23277287185192108</c:v>
                </c:pt>
                <c:pt idx="26">
                  <c:v>0.23247841000556946</c:v>
                </c:pt>
                <c:pt idx="27">
                  <c:v>0.23088312149047852</c:v>
                </c:pt>
                <c:pt idx="28">
                  <c:v>0.2318754643201828</c:v>
                </c:pt>
                <c:pt idx="29">
                  <c:v>0.23370546102523804</c:v>
                </c:pt>
                <c:pt idx="30">
                  <c:v>0.23313958942890167</c:v>
                </c:pt>
                <c:pt idx="31">
                  <c:v>0.22922709584236145</c:v>
                </c:pt>
                <c:pt idx="32">
                  <c:v>0.23026128113269806</c:v>
                </c:pt>
                <c:pt idx="33">
                  <c:v>0.22600176930427551</c:v>
                </c:pt>
                <c:pt idx="34">
                  <c:v>0.22638633847236633</c:v>
                </c:pt>
                <c:pt idx="35">
                  <c:v>0.22536455094814301</c:v>
                </c:pt>
                <c:pt idx="36">
                  <c:v>0.22609244287014008</c:v>
                </c:pt>
                <c:pt idx="37">
                  <c:v>0.22572974860668182</c:v>
                </c:pt>
                <c:pt idx="38">
                  <c:v>0.22572891414165497</c:v>
                </c:pt>
              </c:numCache>
            </c:numRef>
          </c:val>
          <c:smooth val="0"/>
        </c:ser>
        <c:ser>
          <c:idx val="5"/>
          <c:order val="4"/>
          <c:tx>
            <c:v>Europe (ouest+est)B50</c:v>
          </c:tx>
          <c:spPr>
            <a:ln w="44450">
              <a:solidFill>
                <a:schemeClr val="accent5"/>
              </a:solidFill>
            </a:ln>
          </c:spPr>
          <c:marker>
            <c:symbol val="square"/>
            <c:size val="9"/>
            <c:spPr>
              <a:solidFill>
                <a:schemeClr val="accent5"/>
              </a:solidFill>
              <a:ln>
                <a:solidFill>
                  <a:schemeClr val="accent5"/>
                </a:solidFill>
              </a:ln>
            </c:spPr>
          </c:marker>
          <c:val>
            <c:numRef>
              <c:f>DataG12.8!$I$5:$I$43</c:f>
              <c:numCache>
                <c:formatCode>0.0%</c:formatCode>
                <c:ptCount val="39"/>
                <c:pt idx="0">
                  <c:v>0.24468965828418732</c:v>
                </c:pt>
                <c:pt idx="1">
                  <c:v>0.2430739551782608</c:v>
                </c:pt>
                <c:pt idx="2">
                  <c:v>0.2433754950761795</c:v>
                </c:pt>
                <c:pt idx="3">
                  <c:v>0.24294771254062653</c:v>
                </c:pt>
                <c:pt idx="4">
                  <c:v>0.24277609586715698</c:v>
                </c:pt>
                <c:pt idx="5">
                  <c:v>0.24126461148262024</c:v>
                </c:pt>
                <c:pt idx="6">
                  <c:v>0.2411591112613678</c:v>
                </c:pt>
                <c:pt idx="7">
                  <c:v>0.23990073800086975</c:v>
                </c:pt>
                <c:pt idx="8">
                  <c:v>0.23819439113140106</c:v>
                </c:pt>
                <c:pt idx="9">
                  <c:v>0.23429393768310547</c:v>
                </c:pt>
                <c:pt idx="10">
                  <c:v>0.2272862046957016</c:v>
                </c:pt>
                <c:pt idx="11">
                  <c:v>0.2183995246887207</c:v>
                </c:pt>
                <c:pt idx="12">
                  <c:v>0.21184536814689636</c:v>
                </c:pt>
                <c:pt idx="13">
                  <c:v>0.20927383005619049</c:v>
                </c:pt>
                <c:pt idx="14">
                  <c:v>0.2085302472114563</c:v>
                </c:pt>
                <c:pt idx="15">
                  <c:v>0.20843714475631714</c:v>
                </c:pt>
                <c:pt idx="16">
                  <c:v>0.20878984034061432</c:v>
                </c:pt>
                <c:pt idx="17">
                  <c:v>0.2083539217710495</c:v>
                </c:pt>
                <c:pt idx="18">
                  <c:v>0.20745658874511719</c:v>
                </c:pt>
                <c:pt idx="19">
                  <c:v>0.20532980561256409</c:v>
                </c:pt>
                <c:pt idx="20">
                  <c:v>0.20581111311912537</c:v>
                </c:pt>
                <c:pt idx="21">
                  <c:v>0.20674125850200653</c:v>
                </c:pt>
                <c:pt idx="22">
                  <c:v>0.20848654210567474</c:v>
                </c:pt>
                <c:pt idx="23">
                  <c:v>0.20962664484977722</c:v>
                </c:pt>
                <c:pt idx="24">
                  <c:v>0.20875026285648346</c:v>
                </c:pt>
                <c:pt idx="25">
                  <c:v>0.20758678019046783</c:v>
                </c:pt>
                <c:pt idx="26">
                  <c:v>0.20773455500602722</c:v>
                </c:pt>
                <c:pt idx="27">
                  <c:v>0.20838633179664612</c:v>
                </c:pt>
                <c:pt idx="28">
                  <c:v>0.21251066029071808</c:v>
                </c:pt>
                <c:pt idx="29">
                  <c:v>0.21460923552513123</c:v>
                </c:pt>
                <c:pt idx="30">
                  <c:v>0.21374092996120453</c:v>
                </c:pt>
                <c:pt idx="31">
                  <c:v>0.21201509237289429</c:v>
                </c:pt>
                <c:pt idx="32">
                  <c:v>0.21337571740150452</c:v>
                </c:pt>
                <c:pt idx="33">
                  <c:v>0.21141299605369568</c:v>
                </c:pt>
                <c:pt idx="34">
                  <c:v>0.21113213896751404</c:v>
                </c:pt>
                <c:pt idx="35">
                  <c:v>0.21119333803653717</c:v>
                </c:pt>
                <c:pt idx="36">
                  <c:v>0.21319271624088287</c:v>
                </c:pt>
                <c:pt idx="37">
                  <c:v>0.21377323567867279</c:v>
                </c:pt>
                <c:pt idx="38">
                  <c:v>0.2127197633186976</c:v>
                </c:pt>
              </c:numCache>
            </c:numRef>
          </c:val>
          <c:smooth val="0"/>
        </c:ser>
        <c:ser>
          <c:idx val="7"/>
          <c:order val="5"/>
          <c:tx>
            <c:v>USAB50</c:v>
          </c:tx>
          <c:spPr>
            <a:ln w="41275">
              <a:solidFill>
                <a:schemeClr val="accent6"/>
              </a:solidFill>
            </a:ln>
          </c:spPr>
          <c:marker>
            <c:symbol val="circle"/>
            <c:size val="9"/>
            <c:spPr>
              <a:solidFill>
                <a:schemeClr val="accent6"/>
              </a:solidFill>
              <a:ln>
                <a:solidFill>
                  <a:schemeClr val="accent6"/>
                </a:solidFill>
              </a:ln>
            </c:spPr>
          </c:marker>
          <c:val>
            <c:numRef>
              <c:f>DataG12.8!$G$5:$G$43</c:f>
              <c:numCache>
                <c:formatCode>0.0%</c:formatCode>
                <c:ptCount val="39"/>
                <c:pt idx="0">
                  <c:v>0.19892790991992329</c:v>
                </c:pt>
                <c:pt idx="1">
                  <c:v>0.19511958727477041</c:v>
                </c:pt>
                <c:pt idx="2">
                  <c:v>0.18960688880513443</c:v>
                </c:pt>
                <c:pt idx="3">
                  <c:v>0.18317288460879444</c:v>
                </c:pt>
                <c:pt idx="4">
                  <c:v>0.17862812965808794</c:v>
                </c:pt>
                <c:pt idx="5">
                  <c:v>0.17883839590655537</c:v>
                </c:pt>
                <c:pt idx="6">
                  <c:v>0.17668010719245644</c:v>
                </c:pt>
                <c:pt idx="7">
                  <c:v>0.17261338484284128</c:v>
                </c:pt>
                <c:pt idx="8">
                  <c:v>0.16934778926289654</c:v>
                </c:pt>
                <c:pt idx="9">
                  <c:v>0.16914764558590967</c:v>
                </c:pt>
                <c:pt idx="10">
                  <c:v>0.1680565746410132</c:v>
                </c:pt>
                <c:pt idx="11">
                  <c:v>0.16611695698576079</c:v>
                </c:pt>
                <c:pt idx="12">
                  <c:v>0.15811306818032367</c:v>
                </c:pt>
                <c:pt idx="13">
                  <c:v>0.15867035595886503</c:v>
                </c:pt>
                <c:pt idx="14">
                  <c:v>0.15746106631243229</c:v>
                </c:pt>
                <c:pt idx="15">
                  <c:v>0.15348983922291115</c:v>
                </c:pt>
                <c:pt idx="16">
                  <c:v>0.15028377860333153</c:v>
                </c:pt>
                <c:pt idx="17">
                  <c:v>0.14799718260944783</c:v>
                </c:pt>
                <c:pt idx="18">
                  <c:v>0.14826957840800337</c:v>
                </c:pt>
                <c:pt idx="19">
                  <c:v>0.14684353543782613</c:v>
                </c:pt>
                <c:pt idx="20">
                  <c:v>0.14535725449721959</c:v>
                </c:pt>
                <c:pt idx="21">
                  <c:v>0.14890387485680245</c:v>
                </c:pt>
                <c:pt idx="22">
                  <c:v>0.14773360800851898</c:v>
                </c:pt>
                <c:pt idx="23">
                  <c:v>0.14483873071511699</c:v>
                </c:pt>
                <c:pt idx="24">
                  <c:v>0.14144944518466562</c:v>
                </c:pt>
                <c:pt idx="25">
                  <c:v>0.13806796706083446</c:v>
                </c:pt>
                <c:pt idx="26">
                  <c:v>0.13500021636117343</c:v>
                </c:pt>
                <c:pt idx="27">
                  <c:v>0.13698889986341978</c:v>
                </c:pt>
                <c:pt idx="28">
                  <c:v>0.13683072110263195</c:v>
                </c:pt>
                <c:pt idx="29">
                  <c:v>0.13620555821341063</c:v>
                </c:pt>
                <c:pt idx="30">
                  <c:v>0.13044417154304377</c:v>
                </c:pt>
                <c:pt idx="31">
                  <c:v>0.12743646817886911</c:v>
                </c:pt>
                <c:pt idx="32">
                  <c:v>0.12390592993533467</c:v>
                </c:pt>
                <c:pt idx="33">
                  <c:v>0.12754773468193215</c:v>
                </c:pt>
                <c:pt idx="34">
                  <c:v>0.1254022875993146</c:v>
                </c:pt>
                <c:pt idx="35">
                  <c:v>0.125384171511429</c:v>
                </c:pt>
                <c:pt idx="36">
                  <c:v>0.12536434895940596</c:v>
                </c:pt>
                <c:pt idx="37">
                  <c:v>0.13536434895940599</c:v>
                </c:pt>
                <c:pt idx="38">
                  <c:v>0.12536434895940596</c:v>
                </c:pt>
              </c:numCache>
            </c:numRef>
          </c:val>
          <c:smooth val="0"/>
        </c:ser>
        <c:dLbls>
          <c:showLegendKey val="0"/>
          <c:showVal val="0"/>
          <c:showCatName val="0"/>
          <c:showSerName val="0"/>
          <c:showPercent val="0"/>
          <c:showBubbleSize val="0"/>
        </c:dLbls>
        <c:marker val="1"/>
        <c:smooth val="0"/>
        <c:axId val="520268840"/>
        <c:axId val="520271192"/>
        <c:extLst/>
      </c:lineChart>
      <c:catAx>
        <c:axId val="5202688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20271192"/>
        <c:crossesAt val="0"/>
        <c:auto val="1"/>
        <c:lblAlgn val="ctr"/>
        <c:lblOffset val="100"/>
        <c:tickLblSkip val="5"/>
        <c:tickMarkSkip val="5"/>
        <c:noMultiLvlLbl val="0"/>
      </c:catAx>
      <c:valAx>
        <c:axId val="520271192"/>
        <c:scaling>
          <c:orientation val="minMax"/>
          <c:max val="0.5"/>
          <c:min val="0.1"/>
        </c:scaling>
        <c:delete val="0"/>
        <c:axPos val="l"/>
        <c:majorGridlines>
          <c:spPr>
            <a:ln w="12700">
              <a:solidFill>
                <a:srgbClr val="000000"/>
              </a:solidFill>
              <a:prstDash val="sysDash"/>
            </a:ln>
          </c:spPr>
        </c:majorGridlines>
        <c:title>
          <c:tx>
            <c:rich>
              <a:bodyPr/>
              <a:lstStyle/>
              <a:p>
                <a:pPr>
                  <a:defRPr sz="1300"/>
                </a:pPr>
                <a:r>
                  <a:rPr lang="fr-FR" sz="1300"/>
                  <a:t>Part</a:t>
                </a:r>
                <a:r>
                  <a:rPr lang="fr-FR" sz="1300" baseline="0"/>
                  <a:t> de chaque groupe dans le revenu national</a:t>
                </a:r>
                <a:endParaRPr lang="fr-FR" sz="1300"/>
              </a:p>
            </c:rich>
          </c:tx>
          <c:layout>
            <c:manualLayout>
              <c:xMode val="edge"/>
              <c:yMode val="edge"/>
              <c:x val="1.3984033245844271E-3"/>
              <c:y val="0.11223033776547796"/>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520268840"/>
        <c:crosses val="autoZero"/>
        <c:crossBetween val="midCat"/>
        <c:majorUnit val="5.000000000000001E-2"/>
        <c:minorUnit val="5.000000000000001E-2"/>
      </c:valAx>
      <c:spPr>
        <a:noFill/>
        <a:ln w="25400">
          <a:solidFill>
            <a:schemeClr val="tx1"/>
          </a:solidFill>
        </a:ln>
      </c:spPr>
    </c:plotArea>
    <c:legend>
      <c:legendPos val="l"/>
      <c:layout>
        <c:manualLayout>
          <c:xMode val="edge"/>
          <c:yMode val="edge"/>
          <c:x val="0.1221182195975503"/>
          <c:y val="7.8642261704329849E-2"/>
          <c:w val="0.28064640380364941"/>
          <c:h val="0.13764729818937504"/>
        </c:manualLayout>
      </c:layout>
      <c:overlay val="1"/>
      <c:spPr>
        <a:solidFill>
          <a:schemeClr val="bg1"/>
        </a:solidFill>
        <a:ln w="12700">
          <a:solidFill>
            <a:schemeClr val="tx1"/>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zoomScale="90"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11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0.01471</cdr:x>
      <cdr:y>0.81092</cdr:y>
    </cdr:from>
    <cdr:to>
      <cdr:x>0.98871</cdr:x>
      <cdr:y>0.93572</cdr:y>
    </cdr:to>
    <cdr:sp macro="" textlink="">
      <cdr:nvSpPr>
        <cdr:cNvPr id="13" name="Rectangle 12"/>
        <cdr:cNvSpPr/>
      </cdr:nvSpPr>
      <cdr:spPr>
        <a:xfrm xmlns:a="http://schemas.openxmlformats.org/drawingml/2006/main">
          <a:off x="135467" y="4552018"/>
          <a:ext cx="8972266" cy="70055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exploitant les anomalies dans les statistiques financières internationales et les décompositions par pays de résidence publiées par la Banque des règlements internationaux et la Banque nationale suisse, on peut estimer que la part des actifs financiers détenus via des paradis fiscaux atteint 4% aux Etats-Unis, 10% en Europe et 50% en Russie. Ces estimations excluent les actifs non financiers (immobilier, etc.) et doivent être considérées comme des estimations minimales.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12.5).</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1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0.00383</cdr:x>
      <cdr:y>0.84329</cdr:y>
    </cdr:from>
    <cdr:to>
      <cdr:x>0.99625</cdr:x>
      <cdr:y>0.96894</cdr:y>
    </cdr:to>
    <cdr:sp macro="" textlink="">
      <cdr:nvSpPr>
        <cdr:cNvPr id="4" name="Rectangle 3"/>
        <cdr:cNvSpPr/>
      </cdr:nvSpPr>
      <cdr:spPr>
        <a:xfrm xmlns:a="http://schemas.openxmlformats.org/drawingml/2006/main">
          <a:off x="35022" y="4750812"/>
          <a:ext cx="9074731" cy="7078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capital public (actifs publics nets de dettes, toutes collectivités publiques et tous actifs confondus: entreprises, immeubles, terres, participations et actifs financiers, etc.) dans le capital national (c'est-à-dire la somme du capital public et privé) était d'environ 70% en Chine en 1978, et elle s'est stabilisée autour de 30% depuis le milieu des années 2000. Elle était autour de 15%-30% dans les pays capitalistes à la fin des annnées 1970; elle est quasi-nulle ou négative à la fin des années 2010.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12.6).</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0.01516</cdr:x>
      <cdr:y>0.84329</cdr:y>
    </cdr:from>
    <cdr:to>
      <cdr:x>0.9712</cdr:x>
      <cdr:y>0.96752</cdr:y>
    </cdr:to>
    <cdr:sp macro="" textlink="">
      <cdr:nvSpPr>
        <cdr:cNvPr id="4" name="Rectangle 3"/>
        <cdr:cNvSpPr/>
      </cdr:nvSpPr>
      <cdr:spPr>
        <a:xfrm xmlns:a="http://schemas.openxmlformats.org/drawingml/2006/main">
          <a:off x="138545" y="4745711"/>
          <a:ext cx="8735291" cy="6991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L'Etat chinois (tous niveaux de gouvernements et de collectivités locales confondus) détient en 2017 environ 55% du capital total des entreprises du pays (sociétés côtés et non côtés, toutes tailles et tous secteurs confondus), contre 33% pour les ménages chinois et 12% pour les investisseurs étrangers. La part de ces derniers a diminué depuis 2006, et celle des ménages chinois a progressé, alors que la part de l'Etat chinois s'est stabilisée autour de 55%.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12.7).</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0.03445</cdr:x>
      <cdr:y>0.84577</cdr:y>
    </cdr:from>
    <cdr:to>
      <cdr:x>0.97782</cdr:x>
      <cdr:y>0.92174</cdr:y>
    </cdr:to>
    <cdr:sp macro="" textlink="">
      <cdr:nvSpPr>
        <cdr:cNvPr id="4" name="Rectangle 3"/>
        <cdr:cNvSpPr/>
      </cdr:nvSpPr>
      <cdr:spPr>
        <a:xfrm xmlns:a="http://schemas.openxmlformats.org/drawingml/2006/main">
          <a:off x="314741" y="4759668"/>
          <a:ext cx="8619581" cy="4275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niveaux d'inégalités de revenus ont fortement augmenté en Chine entre 1980 et 2018, mais ils restent d'après les sources disponibles plus faibles qu'aux Etats-Unis (mais plus élevés qu'en Europe).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12.8).</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dr:relSizeAnchor xmlns:cdr="http://schemas.openxmlformats.org/drawingml/2006/chartDrawing">
    <cdr:from>
      <cdr:x>0.65066</cdr:x>
      <cdr:y>0.39362</cdr:y>
    </cdr:from>
    <cdr:to>
      <cdr:x>0.79815</cdr:x>
      <cdr:y>0.48548</cdr:y>
    </cdr:to>
    <cdr:sp macro="" textlink="">
      <cdr:nvSpPr>
        <cdr:cNvPr id="5" name="Rectangle 4"/>
        <cdr:cNvSpPr/>
      </cdr:nvSpPr>
      <cdr:spPr>
        <a:xfrm xmlns:a="http://schemas.openxmlformats.org/drawingml/2006/main">
          <a:off x="5945131" y="2215160"/>
          <a:ext cx="1347617" cy="516952"/>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pPr algn="ctr"/>
          <a:r>
            <a:rPr lang="fr-FR" sz="1400">
              <a:latin typeface="Arial" panose="020B0604020202020204" pitchFamily="34" charset="0"/>
              <a:cs typeface="Arial" panose="020B0604020202020204" pitchFamily="34" charset="0"/>
            </a:rPr>
            <a:t>Part des 10% les plus riches</a:t>
          </a:r>
        </a:p>
      </cdr:txBody>
    </cdr:sp>
  </cdr:relSizeAnchor>
  <cdr:relSizeAnchor xmlns:cdr="http://schemas.openxmlformats.org/drawingml/2006/chartDrawing">
    <cdr:from>
      <cdr:x>0.7151</cdr:x>
      <cdr:y>0.34763</cdr:y>
    </cdr:from>
    <cdr:to>
      <cdr:x>0.7151</cdr:x>
      <cdr:y>0.39225</cdr:y>
    </cdr:to>
    <cdr:cxnSp macro="">
      <cdr:nvCxnSpPr>
        <cdr:cNvPr id="7" name="Connecteur droit avec flèche 6"/>
        <cdr:cNvCxnSpPr/>
      </cdr:nvCxnSpPr>
      <cdr:spPr>
        <a:xfrm xmlns:a="http://schemas.openxmlformats.org/drawingml/2006/main" flipV="1">
          <a:off x="6533917" y="1956321"/>
          <a:ext cx="0" cy="251104"/>
        </a:xfrm>
        <a:prstGeom xmlns:a="http://schemas.openxmlformats.org/drawingml/2006/main" prst="straightConnector1">
          <a:avLst/>
        </a:prstGeom>
        <a:ln xmlns:a="http://schemas.openxmlformats.org/drawingml/2006/main">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0.80679</cdr:x>
      <cdr:y>0.45093</cdr:y>
    </cdr:from>
    <cdr:to>
      <cdr:x>0.96794</cdr:x>
      <cdr:y>0.53474</cdr:y>
    </cdr:to>
    <cdr:sp macro="" textlink="">
      <cdr:nvSpPr>
        <cdr:cNvPr id="10" name="Rectangle 9"/>
        <cdr:cNvSpPr/>
      </cdr:nvSpPr>
      <cdr:spPr>
        <a:xfrm xmlns:a="http://schemas.openxmlformats.org/drawingml/2006/main">
          <a:off x="7371654" y="2537674"/>
          <a:ext cx="1472429" cy="471650"/>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a:latin typeface="Arial" panose="020B0604020202020204" pitchFamily="34" charset="0"/>
              <a:cs typeface="Arial" panose="020B0604020202020204" pitchFamily="34" charset="0"/>
            </a:rPr>
            <a:t>Part des 50% les plus pauvres</a:t>
          </a:r>
        </a:p>
      </cdr:txBody>
    </cdr:sp>
  </cdr:relSizeAnchor>
  <cdr:relSizeAnchor xmlns:cdr="http://schemas.openxmlformats.org/drawingml/2006/chartDrawing">
    <cdr:from>
      <cdr:x>0.88845</cdr:x>
      <cdr:y>0.53354</cdr:y>
    </cdr:from>
    <cdr:to>
      <cdr:x>0.88906</cdr:x>
      <cdr:y>0.57267</cdr:y>
    </cdr:to>
    <cdr:cxnSp macro="">
      <cdr:nvCxnSpPr>
        <cdr:cNvPr id="11" name="Connecteur droit avec flèche 10"/>
        <cdr:cNvCxnSpPr/>
      </cdr:nvCxnSpPr>
      <cdr:spPr>
        <a:xfrm xmlns:a="http://schemas.openxmlformats.org/drawingml/2006/main">
          <a:off x="8117778" y="3002572"/>
          <a:ext cx="5562" cy="220199"/>
        </a:xfrm>
        <a:prstGeom xmlns:a="http://schemas.openxmlformats.org/drawingml/2006/main" prst="straightConnector1">
          <a:avLst/>
        </a:prstGeom>
        <a:ln xmlns:a="http://schemas.openxmlformats.org/drawingml/2006/main">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0.02989</cdr:x>
      <cdr:y>0.84701</cdr:y>
    </cdr:from>
    <cdr:to>
      <cdr:x>0.97165</cdr:x>
      <cdr:y>0.9712</cdr:y>
    </cdr:to>
    <cdr:sp macro="" textlink="">
      <cdr:nvSpPr>
        <cdr:cNvPr id="4" name="Rectangle 3"/>
        <cdr:cNvSpPr/>
      </cdr:nvSpPr>
      <cdr:spPr>
        <a:xfrm xmlns:a="http://schemas.openxmlformats.org/drawingml/2006/main">
          <a:off x="272642" y="4766646"/>
          <a:ext cx="8591726" cy="69889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niveaux d'inégalités de revenus sont plus élevés lorsque l'on considère l'ensemble des pays d'Europe de l'ouest et de l'est (540 millions d'habitants) que lorsque l'on se retreint à l'Europe de l'ouest (420 millions) et que l'on exclut l'Europe de l'est (120 millions), compte tenu des écarts persistants de revenu moyen entre ouest et est du continent. Ils restent néanmoins dans tous les cas sensiblement plus faibles qu'aux Etats-Unis (320 millions d'habitants)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12.9).</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dr:relSizeAnchor xmlns:cdr="http://schemas.openxmlformats.org/drawingml/2006/chartDrawing">
    <cdr:from>
      <cdr:x>0.64841</cdr:x>
      <cdr:y>0.4104</cdr:y>
    </cdr:from>
    <cdr:to>
      <cdr:x>0.7959</cdr:x>
      <cdr:y>0.50226</cdr:y>
    </cdr:to>
    <cdr:sp macro="" textlink="">
      <cdr:nvSpPr>
        <cdr:cNvPr id="5" name="Rectangle 4"/>
        <cdr:cNvSpPr/>
      </cdr:nvSpPr>
      <cdr:spPr>
        <a:xfrm xmlns:a="http://schemas.openxmlformats.org/drawingml/2006/main">
          <a:off x="5924563" y="2311324"/>
          <a:ext cx="1347627" cy="517344"/>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pPr algn="ctr"/>
          <a:r>
            <a:rPr lang="fr-FR" sz="1400">
              <a:latin typeface="Arial" panose="020B0604020202020204" pitchFamily="34" charset="0"/>
              <a:cs typeface="Arial" panose="020B0604020202020204" pitchFamily="34" charset="0"/>
            </a:rPr>
            <a:t>Part des 10% les plus riches</a:t>
          </a:r>
        </a:p>
      </cdr:txBody>
    </cdr:sp>
  </cdr:relSizeAnchor>
  <cdr:relSizeAnchor xmlns:cdr="http://schemas.openxmlformats.org/drawingml/2006/chartDrawing">
    <cdr:from>
      <cdr:x>0.71366</cdr:x>
      <cdr:y>0.36687</cdr:y>
    </cdr:from>
    <cdr:to>
      <cdr:x>0.71366</cdr:x>
      <cdr:y>0.41149</cdr:y>
    </cdr:to>
    <cdr:cxnSp macro="">
      <cdr:nvCxnSpPr>
        <cdr:cNvPr id="7" name="Connecteur droit avec flèche 6"/>
        <cdr:cNvCxnSpPr/>
      </cdr:nvCxnSpPr>
      <cdr:spPr>
        <a:xfrm xmlns:a="http://schemas.openxmlformats.org/drawingml/2006/main" flipV="1">
          <a:off x="6520784" y="2066169"/>
          <a:ext cx="0" cy="251294"/>
        </a:xfrm>
        <a:prstGeom xmlns:a="http://schemas.openxmlformats.org/drawingml/2006/main" prst="straightConnector1">
          <a:avLst/>
        </a:prstGeom>
        <a:ln xmlns:a="http://schemas.openxmlformats.org/drawingml/2006/main">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0.80068</cdr:x>
      <cdr:y>0.42863</cdr:y>
    </cdr:from>
    <cdr:to>
      <cdr:x>0.96183</cdr:x>
      <cdr:y>0.51244</cdr:y>
    </cdr:to>
    <cdr:sp macro="" textlink="">
      <cdr:nvSpPr>
        <cdr:cNvPr id="10" name="Rectangle 9"/>
        <cdr:cNvSpPr/>
      </cdr:nvSpPr>
      <cdr:spPr>
        <a:xfrm xmlns:a="http://schemas.openxmlformats.org/drawingml/2006/main">
          <a:off x="7315905" y="2413990"/>
          <a:ext cx="1472439" cy="472007"/>
        </a:xfrm>
        <a:prstGeom xmlns:a="http://schemas.openxmlformats.org/drawingml/2006/main" prst="rect">
          <a:avLst/>
        </a:prstGeom>
        <a:solidFill xmlns:a="http://schemas.openxmlformats.org/drawingml/2006/main">
          <a:schemeClr val="bg1"/>
        </a:solidFill>
        <a:ln xmlns:a="http://schemas.openxmlformats.org/drawingml/2006/mai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400">
              <a:latin typeface="Arial" panose="020B0604020202020204" pitchFamily="34" charset="0"/>
              <a:cs typeface="Arial" panose="020B0604020202020204" pitchFamily="34" charset="0"/>
            </a:rPr>
            <a:t>Part des 50% les plus pauvres</a:t>
          </a:r>
        </a:p>
      </cdr:txBody>
    </cdr:sp>
  </cdr:relSizeAnchor>
  <cdr:relSizeAnchor xmlns:cdr="http://schemas.openxmlformats.org/drawingml/2006/chartDrawing">
    <cdr:from>
      <cdr:x>0.88459</cdr:x>
      <cdr:y>0.51249</cdr:y>
    </cdr:from>
    <cdr:to>
      <cdr:x>0.88476</cdr:x>
      <cdr:y>0.54982</cdr:y>
    </cdr:to>
    <cdr:cxnSp macro="">
      <cdr:nvCxnSpPr>
        <cdr:cNvPr id="11" name="Connecteur droit avec flèche 10"/>
        <cdr:cNvCxnSpPr/>
      </cdr:nvCxnSpPr>
      <cdr:spPr>
        <a:xfrm xmlns:a="http://schemas.openxmlformats.org/drawingml/2006/main">
          <a:off x="8082587" y="2886278"/>
          <a:ext cx="1540" cy="210213"/>
        </a:xfrm>
        <a:prstGeom xmlns:a="http://schemas.openxmlformats.org/drawingml/2006/main" prst="straightConnector1">
          <a:avLst/>
        </a:prstGeom>
        <a:ln xmlns:a="http://schemas.openxmlformats.org/drawingml/2006/main">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absoluteAnchor>
    <xdr:pos x="0" y="0"/>
    <xdr:ext cx="9289473" cy="606136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0.00927</cdr:x>
      <cdr:y>0.87028</cdr:y>
    </cdr:from>
    <cdr:to>
      <cdr:x>0.9679</cdr:x>
      <cdr:y>0.97564</cdr:y>
    </cdr:to>
    <cdr:sp macro="" textlink="">
      <cdr:nvSpPr>
        <cdr:cNvPr id="3" name="Rectangle 2"/>
        <cdr:cNvSpPr/>
      </cdr:nvSpPr>
      <cdr:spPr>
        <a:xfrm xmlns:a="http://schemas.openxmlformats.org/drawingml/2006/main">
          <a:off x="84667" y="4900703"/>
          <a:ext cx="8758435" cy="59330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décile supérieur (les 10% des revenus les plus élevés) dans le revenu national total était en moyenne d'environ 25% en Russie soviétique, soit un niveau plus faible qu'en Europe occidentale et qu'aux Etats-Unis, avant de s'élever à 45%-50% après la chute du communisme et de dépasser les niveaux européens et étatsuniens.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0.05549</cdr:x>
      <cdr:y>0.85575</cdr:y>
    </cdr:from>
    <cdr:to>
      <cdr:x>0.98471</cdr:x>
      <cdr:y>0.97486</cdr:y>
    </cdr:to>
    <cdr:sp macro="" textlink="">
      <cdr:nvSpPr>
        <cdr:cNvPr id="13" name="Rectangle 12"/>
        <cdr:cNvSpPr/>
      </cdr:nvSpPr>
      <cdr:spPr>
        <a:xfrm xmlns:a="http://schemas.openxmlformats.org/drawingml/2006/main">
          <a:off x="515473" y="5187012"/>
          <a:ext cx="8631964" cy="72195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Entre 2010 et 2016, le flux annuel de transferts nets en provenance de l'UE (différence entre la totalité des dépenses reçues et des contributions versées au budget de l'UE) s'est élevé à 2,7% du PIB par an en moyenne en Pologne; sur la même période, le flux sortant de profits et autres revenus de la propriété (net du flux sortant correspondant) s'est élevé à 4,7% du PIB. Pour la Hongrie, ces mêmes chiffres étaient de 4,0% et 7,2%.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12.10).</a:t>
          </a:r>
          <a:r>
            <a:rPr lang="fr-FR" sz="1100">
              <a:latin typeface="Arial Narrow" panose="020B0606020202030204" pitchFamily="34" charset="0"/>
              <a:cs typeface="Arial" panose="020B0604020202020204" pitchFamily="34" charset="0"/>
            </a:rPr>
            <a:t>hSourcnet </a:t>
          </a:r>
          <a:r>
            <a:rPr lang="fr-FR" sz="1200"/>
            <a:t>e annual net transfers from the European Union, that is, the difference between the totality of expenditure received and the contributions paid to the EU budget, were appreciably lower: 2.7% of the G</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a:t>
          </a:r>
        </a:p>
        <a:p xmlns:a="http://schemas.openxmlformats.org/drawingml/2006/main">
          <a:pPr rtl="0"/>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0.02335</cdr:x>
      <cdr:y>0.87028</cdr:y>
    </cdr:from>
    <cdr:to>
      <cdr:x>0.9679</cdr:x>
      <cdr:y>0.97564</cdr:y>
    </cdr:to>
    <cdr:sp macro="" textlink="">
      <cdr:nvSpPr>
        <cdr:cNvPr id="3" name="Rectangle 2"/>
        <cdr:cNvSpPr/>
      </cdr:nvSpPr>
      <cdr:spPr>
        <a:xfrm xmlns:a="http://schemas.openxmlformats.org/drawingml/2006/main">
          <a:off x="213361" y="4900703"/>
          <a:ext cx="8629742" cy="59330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centile supérieur (les 1% des revenus les plus élevés) dans le revenu national total était en moyenne d'environ 5% en Russie soviétique, soit un niveau plus faible qu'en Europe occidentale et qu'aux Etats-Unis, avant de s'élever à 20%-25% après la chute du communisme et de dépasser les niveaux européens et étatsuniens.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12.2).</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0.04013</cdr:x>
      <cdr:y>0.89973</cdr:y>
    </cdr:from>
    <cdr:to>
      <cdr:x>0.98411</cdr:x>
      <cdr:y>0.99458</cdr:y>
    </cdr:to>
    <cdr:sp macro="" textlink="">
      <cdr:nvSpPr>
        <cdr:cNvPr id="3" name="ZoneTexte 2"/>
        <cdr:cNvSpPr txBox="1"/>
      </cdr:nvSpPr>
      <cdr:spPr>
        <a:xfrm xmlns:a="http://schemas.openxmlformats.org/drawingml/2006/main">
          <a:off x="365760" y="5059680"/>
          <a:ext cx="8602946"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4"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0.06104</cdr:x>
      <cdr:y>0.87669</cdr:y>
    </cdr:from>
    <cdr:to>
      <cdr:x>1</cdr:x>
      <cdr:y>1</cdr:y>
    </cdr:to>
    <cdr:sp macro="" textlink="">
      <cdr:nvSpPr>
        <cdr:cNvPr id="6"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0.03511</cdr:x>
      <cdr:y>0.88889</cdr:y>
    </cdr:from>
    <cdr:to>
      <cdr:x>0.98661</cdr:x>
      <cdr:y>1</cdr:y>
    </cdr:to>
    <cdr:sp macro="" textlink="">
      <cdr:nvSpPr>
        <cdr:cNvPr id="9" name="ZoneTexte 2"/>
        <cdr:cNvSpPr txBox="1"/>
      </cdr:nvSpPr>
      <cdr:spPr>
        <a:xfrm xmlns:a="http://schemas.openxmlformats.org/drawingml/2006/main">
          <a:off x="320011" y="4998721"/>
          <a:ext cx="8671514" cy="624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0.01501</cdr:x>
      <cdr:y>0.89129</cdr:y>
    </cdr:from>
    <cdr:to>
      <cdr:x>0.95927</cdr:x>
      <cdr:y>0.99665</cdr:y>
    </cdr:to>
    <cdr:sp macro="" textlink="">
      <cdr:nvSpPr>
        <cdr:cNvPr id="10" name="Rectangle 9"/>
        <cdr:cNvSpPr/>
      </cdr:nvSpPr>
      <cdr:spPr>
        <a:xfrm xmlns:a="http://schemas.openxmlformats.org/drawingml/2006/main">
          <a:off x="137160" y="5019014"/>
          <a:ext cx="8627095" cy="59330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Exprimé en parité de pouvoir d'achat, le revenu national moyen par adulte en Russie était d'environ 35%-40% de la moyenne d'Europe occidentale (Allemagne-France-Royaume-Uni) entre 1870 et 1910, avant de s'élever entre 1920 et 1950, puis de se stabiliser autour de 60% du niveau ouest-européen entre 1950 et 1990.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12.3).</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0.04013</cdr:x>
      <cdr:y>0.89973</cdr:y>
    </cdr:from>
    <cdr:to>
      <cdr:x>0.98411</cdr:x>
      <cdr:y>0.99458</cdr:y>
    </cdr:to>
    <cdr:sp macro="" textlink="">
      <cdr:nvSpPr>
        <cdr:cNvPr id="3" name="ZoneTexte 2"/>
        <cdr:cNvSpPr txBox="1"/>
      </cdr:nvSpPr>
      <cdr:spPr>
        <a:xfrm xmlns:a="http://schemas.openxmlformats.org/drawingml/2006/main">
          <a:off x="365760" y="5059680"/>
          <a:ext cx="8602946"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4"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0.06104</cdr:x>
      <cdr:y>0.87669</cdr:y>
    </cdr:from>
    <cdr:to>
      <cdr:x>1</cdr:x>
      <cdr:y>1</cdr:y>
    </cdr:to>
    <cdr:sp macro="" textlink="">
      <cdr:nvSpPr>
        <cdr:cNvPr id="6"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0.03511</cdr:x>
      <cdr:y>0.88889</cdr:y>
    </cdr:from>
    <cdr:to>
      <cdr:x>0.98661</cdr:x>
      <cdr:y>1</cdr:y>
    </cdr:to>
    <cdr:sp macro="" textlink="">
      <cdr:nvSpPr>
        <cdr:cNvPr id="9" name="ZoneTexte 2"/>
        <cdr:cNvSpPr txBox="1"/>
      </cdr:nvSpPr>
      <cdr:spPr>
        <a:xfrm xmlns:a="http://schemas.openxmlformats.org/drawingml/2006/main">
          <a:off x="320011" y="4998721"/>
          <a:ext cx="8671514" cy="624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0.01918</cdr:x>
      <cdr:y>0.8728</cdr:y>
    </cdr:from>
    <cdr:to>
      <cdr:x>0.97915</cdr:x>
      <cdr:y>0.99665</cdr:y>
    </cdr:to>
    <cdr:sp macro="" textlink="">
      <cdr:nvSpPr>
        <cdr:cNvPr id="10" name="Rectangle 9"/>
        <cdr:cNvSpPr/>
      </cdr:nvSpPr>
      <cdr:spPr>
        <a:xfrm xmlns:a="http://schemas.openxmlformats.org/drawingml/2006/main">
          <a:off x="175236" y="4914894"/>
          <a:ext cx="8770644" cy="69742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Compte tenu des écarts croissants entre le cumul des excédents commerciaux russes (près de 10% du revenu national par an en moyenne de 1993 à 2015) et les réserves officielles (à peine 30% du revenu national en 2015), et en faisant différentes hypothèses sur les rendements obtenus, on peut estimer que les actifs financiers russes détenus dans des paradis fiscaux se situent entre 70% et 110% du revenu national russe en 2015, avec une valeur moyenne autour de 90%.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12.4).</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heetViews>
  <sheetFormatPr baseColWidth="10" defaultColWidth="8.77734375" defaultRowHeight="14.4" x14ac:dyDescent="0.3"/>
  <cols>
    <col min="1" max="1" width="15.33203125" customWidth="1"/>
  </cols>
  <sheetData>
    <row r="1" spans="1:2" ht="15.6" x14ac:dyDescent="0.3">
      <c r="A1" s="78" t="s">
        <v>113</v>
      </c>
      <c r="B1" s="2"/>
    </row>
    <row r="2" spans="1:2" ht="15.6" x14ac:dyDescent="0.3">
      <c r="A2" s="2" t="s">
        <v>0</v>
      </c>
      <c r="B2" s="1"/>
    </row>
    <row r="3" spans="1:2" ht="15.6" x14ac:dyDescent="0.3">
      <c r="A3" s="1" t="s">
        <v>4</v>
      </c>
    </row>
    <row r="5" spans="1:2" ht="15.6" x14ac:dyDescent="0.3">
      <c r="A5" s="2" t="s">
        <v>1</v>
      </c>
    </row>
    <row r="6" spans="1:2" ht="15.6" x14ac:dyDescent="0.3">
      <c r="A6" s="1" t="s">
        <v>2</v>
      </c>
    </row>
    <row r="7" spans="1:2" ht="15.6" x14ac:dyDescent="0.3">
      <c r="A7" s="1" t="s">
        <v>3</v>
      </c>
    </row>
    <row r="8" spans="1:2" ht="15.6" x14ac:dyDescent="0.3">
      <c r="A8"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7" spans="1:1" ht="15.6" x14ac:dyDescent="0.3">
      <c r="A17" s="1"/>
    </row>
    <row r="18" spans="1:1" ht="15.6" x14ac:dyDescent="0.3">
      <c r="A18" s="1"/>
    </row>
    <row r="21" spans="1:1" ht="15.6" x14ac:dyDescent="0.3">
      <c r="A21" s="1"/>
    </row>
    <row r="22" spans="1:1" ht="15.6" x14ac:dyDescent="0.3">
      <c r="A22" s="1"/>
    </row>
    <row r="23" spans="1:1" ht="15.6" x14ac:dyDescent="0.3">
      <c r="A23" s="1"/>
    </row>
    <row r="25" spans="1:1" ht="15.6" x14ac:dyDescent="0.3">
      <c r="A25"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5"/>
  <sheetViews>
    <sheetView workbookViewId="0">
      <pane xSplit="1" ySplit="5" topLeftCell="B6" activePane="bottomRight" state="frozen"/>
      <selection pane="topRight"/>
      <selection pane="bottomLeft"/>
      <selection pane="bottomRight"/>
    </sheetView>
  </sheetViews>
  <sheetFormatPr baseColWidth="10" defaultRowHeight="13.2" x14ac:dyDescent="0.25"/>
  <cols>
    <col min="1" max="7" width="12.77734375" style="48" customWidth="1"/>
    <col min="8" max="8" width="13.33203125" style="48" customWidth="1"/>
    <col min="9" max="9" width="14.5546875" style="48" customWidth="1"/>
    <col min="10" max="10" width="12.77734375" style="48" customWidth="1"/>
    <col min="11" max="16384" width="11.5546875" style="48"/>
  </cols>
  <sheetData>
    <row r="1" spans="1:10" ht="15.6" x14ac:dyDescent="0.3">
      <c r="A1" s="2" t="s">
        <v>86</v>
      </c>
    </row>
    <row r="2" spans="1:10" ht="15" x14ac:dyDescent="0.25">
      <c r="A2" s="1" t="s">
        <v>3</v>
      </c>
    </row>
    <row r="3" spans="1:10" ht="15.6" thickBot="1" x14ac:dyDescent="0.3">
      <c r="A3" s="49"/>
      <c r="B3" s="49"/>
      <c r="C3" s="49"/>
      <c r="D3" s="49"/>
      <c r="E3" s="49"/>
      <c r="F3" s="49"/>
      <c r="G3" s="49"/>
      <c r="H3" s="49"/>
      <c r="I3" s="49"/>
      <c r="J3" s="49"/>
    </row>
    <row r="4" spans="1:10" ht="34.799999999999997" customHeight="1" thickTop="1" x14ac:dyDescent="0.25">
      <c r="A4" s="57"/>
      <c r="B4" s="79" t="s">
        <v>83</v>
      </c>
      <c r="C4" s="80"/>
      <c r="D4" s="80"/>
      <c r="E4" s="80"/>
      <c r="F4" s="80"/>
      <c r="G4" s="80"/>
      <c r="H4" s="80"/>
      <c r="I4" s="81"/>
      <c r="J4" s="49"/>
    </row>
    <row r="5" spans="1:10" ht="102" customHeight="1" x14ac:dyDescent="0.3">
      <c r="A5" s="56"/>
      <c r="B5" s="55" t="s">
        <v>82</v>
      </c>
      <c r="C5" s="55" t="s">
        <v>81</v>
      </c>
      <c r="D5" s="55" t="s">
        <v>80</v>
      </c>
      <c r="E5" s="55" t="s">
        <v>79</v>
      </c>
      <c r="F5" s="55" t="s">
        <v>85</v>
      </c>
      <c r="G5" s="55" t="s">
        <v>84</v>
      </c>
      <c r="H5" s="55" t="s">
        <v>88</v>
      </c>
      <c r="I5" s="55" t="s">
        <v>89</v>
      </c>
      <c r="J5" s="49"/>
    </row>
    <row r="6" spans="1:10" ht="15" x14ac:dyDescent="0.25">
      <c r="A6" s="53">
        <v>1900</v>
      </c>
      <c r="B6" s="52">
        <v>0.42</v>
      </c>
      <c r="C6" s="52">
        <v>0.17</v>
      </c>
      <c r="D6" s="52">
        <v>0.49925313170052044</v>
      </c>
      <c r="E6" s="52">
        <v>0.21978625030000001</v>
      </c>
      <c r="F6" s="52"/>
      <c r="G6" s="51"/>
      <c r="H6" s="52"/>
      <c r="I6" s="52"/>
      <c r="J6" s="49"/>
    </row>
    <row r="7" spans="1:10" ht="15" x14ac:dyDescent="0.25">
      <c r="A7" s="53">
        <f t="shared" ref="A7:A38" si="0">A6+1</f>
        <v>1901</v>
      </c>
      <c r="B7" s="54"/>
      <c r="C7" s="54"/>
      <c r="D7" s="54"/>
      <c r="E7" s="54"/>
      <c r="F7" s="54"/>
      <c r="G7" s="51"/>
      <c r="H7" s="52"/>
      <c r="I7" s="52"/>
      <c r="J7" s="49"/>
    </row>
    <row r="8" spans="1:10" ht="15" x14ac:dyDescent="0.25">
      <c r="A8" s="53">
        <f t="shared" si="0"/>
        <v>1902</v>
      </c>
      <c r="B8" s="54"/>
      <c r="C8" s="54"/>
      <c r="D8" s="54"/>
      <c r="E8" s="54"/>
      <c r="F8" s="54"/>
      <c r="G8" s="51"/>
      <c r="H8" s="52"/>
      <c r="I8" s="52"/>
      <c r="J8" s="49"/>
    </row>
    <row r="9" spans="1:10" ht="15" x14ac:dyDescent="0.25">
      <c r="A9" s="53">
        <f t="shared" si="0"/>
        <v>1903</v>
      </c>
      <c r="B9" s="54"/>
      <c r="C9" s="54"/>
      <c r="D9" s="54"/>
      <c r="E9" s="54"/>
      <c r="F9" s="54"/>
      <c r="G9" s="51"/>
      <c r="H9" s="52"/>
      <c r="I9" s="52"/>
      <c r="J9" s="49"/>
    </row>
    <row r="10" spans="1:10" ht="15" x14ac:dyDescent="0.25">
      <c r="A10" s="53">
        <f t="shared" si="0"/>
        <v>1904</v>
      </c>
      <c r="B10" s="54"/>
      <c r="C10" s="54"/>
      <c r="D10" s="54"/>
      <c r="E10" s="54"/>
      <c r="F10" s="54"/>
      <c r="G10" s="51"/>
      <c r="H10" s="52"/>
      <c r="I10" s="52"/>
      <c r="J10" s="49"/>
    </row>
    <row r="11" spans="1:10" ht="15" x14ac:dyDescent="0.25">
      <c r="A11" s="53">
        <f t="shared" si="0"/>
        <v>1905</v>
      </c>
      <c r="B11" s="54"/>
      <c r="C11" s="54"/>
      <c r="D11" s="54"/>
      <c r="E11" s="54"/>
      <c r="F11" s="52">
        <v>0.4688085277548304</v>
      </c>
      <c r="G11" s="51">
        <v>0.17986150055656178</v>
      </c>
      <c r="H11" s="52">
        <f>F11</f>
        <v>0.4688085277548304</v>
      </c>
      <c r="I11" s="52">
        <f>G11</f>
        <v>0.17986150055656178</v>
      </c>
      <c r="J11" s="49"/>
    </row>
    <row r="12" spans="1:10" ht="15" x14ac:dyDescent="0.25">
      <c r="A12" s="53">
        <f t="shared" si="0"/>
        <v>1906</v>
      </c>
      <c r="B12" s="54"/>
      <c r="C12" s="54"/>
      <c r="D12" s="54"/>
      <c r="E12" s="54"/>
      <c r="F12" s="54"/>
      <c r="G12" s="51"/>
      <c r="H12" s="52"/>
      <c r="I12" s="52"/>
      <c r="J12" s="49"/>
    </row>
    <row r="13" spans="1:10" ht="15" x14ac:dyDescent="0.25">
      <c r="A13" s="53">
        <f t="shared" si="0"/>
        <v>1907</v>
      </c>
      <c r="B13" s="54"/>
      <c r="C13" s="54"/>
      <c r="D13" s="54"/>
      <c r="E13" s="54"/>
      <c r="F13" s="54"/>
      <c r="G13" s="51"/>
      <c r="H13" s="52"/>
      <c r="I13" s="52"/>
      <c r="J13" s="49"/>
    </row>
    <row r="14" spans="1:10" ht="15" x14ac:dyDescent="0.25">
      <c r="A14" s="53">
        <f t="shared" si="0"/>
        <v>1908</v>
      </c>
      <c r="B14" s="54"/>
      <c r="C14" s="54"/>
      <c r="D14" s="54"/>
      <c r="E14" s="54"/>
      <c r="F14" s="54"/>
      <c r="G14" s="51"/>
      <c r="H14" s="52"/>
      <c r="I14" s="52"/>
      <c r="J14" s="49"/>
    </row>
    <row r="15" spans="1:10" ht="15" x14ac:dyDescent="0.25">
      <c r="A15" s="53">
        <f t="shared" si="0"/>
        <v>1909</v>
      </c>
      <c r="B15" s="54"/>
      <c r="C15" s="54"/>
      <c r="D15" s="54"/>
      <c r="E15" s="54"/>
      <c r="F15" s="54"/>
      <c r="G15" s="51"/>
      <c r="H15" s="52"/>
      <c r="I15" s="52"/>
      <c r="J15" s="49"/>
    </row>
    <row r="16" spans="1:10" ht="15" x14ac:dyDescent="0.25">
      <c r="A16" s="53">
        <f t="shared" si="0"/>
        <v>1910</v>
      </c>
      <c r="B16" s="52">
        <v>0.44</v>
      </c>
      <c r="C16" s="52">
        <v>0.18</v>
      </c>
      <c r="D16" s="52">
        <v>0.49628129853702463</v>
      </c>
      <c r="E16" s="52">
        <v>0.22217520173333336</v>
      </c>
      <c r="F16" s="52"/>
      <c r="G16" s="51"/>
      <c r="H16" s="52"/>
      <c r="I16" s="52"/>
      <c r="J16" s="49"/>
    </row>
    <row r="17" spans="1:10" ht="15" x14ac:dyDescent="0.25">
      <c r="A17" s="53">
        <f t="shared" si="0"/>
        <v>1911</v>
      </c>
      <c r="B17" s="54"/>
      <c r="C17" s="54"/>
      <c r="D17" s="54"/>
      <c r="E17" s="54"/>
      <c r="F17" s="54"/>
      <c r="G17" s="51"/>
      <c r="H17" s="52"/>
      <c r="I17" s="52"/>
      <c r="J17" s="49"/>
    </row>
    <row r="18" spans="1:10" ht="15" x14ac:dyDescent="0.25">
      <c r="A18" s="53">
        <f t="shared" si="0"/>
        <v>1912</v>
      </c>
      <c r="B18" s="54"/>
      <c r="C18" s="54"/>
      <c r="D18" s="54"/>
      <c r="E18" s="54"/>
      <c r="F18" s="54"/>
      <c r="G18" s="51"/>
      <c r="H18" s="52"/>
      <c r="I18" s="52"/>
      <c r="J18" s="49"/>
    </row>
    <row r="19" spans="1:10" ht="15" x14ac:dyDescent="0.25">
      <c r="A19" s="53">
        <f t="shared" si="0"/>
        <v>1913</v>
      </c>
      <c r="B19" s="52">
        <v>0.44076148308453589</v>
      </c>
      <c r="C19" s="52">
        <v>0.17960041861867684</v>
      </c>
      <c r="D19" s="54"/>
      <c r="E19" s="54"/>
      <c r="F19" s="52"/>
      <c r="G19" s="51"/>
      <c r="H19" s="52"/>
      <c r="I19" s="52"/>
      <c r="J19" s="49"/>
    </row>
    <row r="20" spans="1:10" ht="15" x14ac:dyDescent="0.25">
      <c r="A20" s="53">
        <f t="shared" si="0"/>
        <v>1914</v>
      </c>
      <c r="B20" s="52">
        <v>0.442780054897492</v>
      </c>
      <c r="C20" s="52">
        <v>0.1815794105921632</v>
      </c>
      <c r="D20" s="54"/>
      <c r="E20" s="54"/>
      <c r="F20" s="52"/>
      <c r="G20" s="51"/>
      <c r="H20" s="52"/>
      <c r="I20" s="52"/>
      <c r="J20" s="49"/>
    </row>
    <row r="21" spans="1:10" ht="15" x14ac:dyDescent="0.25">
      <c r="A21" s="53">
        <f t="shared" si="0"/>
        <v>1915</v>
      </c>
      <c r="B21" s="52">
        <v>0.43686182166929083</v>
      </c>
      <c r="C21" s="52">
        <v>0.1757772211527503</v>
      </c>
      <c r="D21" s="52">
        <v>0.48699745886386775</v>
      </c>
      <c r="E21" s="52">
        <v>0.20221587904999999</v>
      </c>
      <c r="F21" s="52"/>
      <c r="G21" s="51"/>
      <c r="H21" s="52"/>
      <c r="I21" s="52"/>
      <c r="J21" s="49"/>
    </row>
    <row r="22" spans="1:10" ht="15" x14ac:dyDescent="0.25">
      <c r="A22" s="53">
        <f t="shared" si="0"/>
        <v>1916</v>
      </c>
      <c r="B22" s="52">
        <v>0.45453876513726632</v>
      </c>
      <c r="C22" s="52">
        <v>0.19310755788605957</v>
      </c>
      <c r="D22" s="52">
        <v>0.49930705252731872</v>
      </c>
      <c r="E22" s="52">
        <v>0.22386048069999998</v>
      </c>
      <c r="F22" s="52"/>
      <c r="G22" s="51"/>
      <c r="H22" s="52"/>
      <c r="I22" s="52"/>
      <c r="J22" s="49"/>
    </row>
    <row r="23" spans="1:10" ht="15" x14ac:dyDescent="0.25">
      <c r="A23" s="53">
        <f t="shared" si="0"/>
        <v>1917</v>
      </c>
      <c r="B23" s="52">
        <v>0.41317810599091864</v>
      </c>
      <c r="C23" s="52">
        <v>0.17737148100278474</v>
      </c>
      <c r="D23" s="52">
        <v>0.50372208654533268</v>
      </c>
      <c r="E23" s="52">
        <v>0.23004300215000001</v>
      </c>
      <c r="F23" s="52"/>
      <c r="G23" s="51"/>
      <c r="H23" s="52"/>
      <c r="I23" s="52"/>
      <c r="J23" s="49"/>
    </row>
    <row r="24" spans="1:10" ht="15" x14ac:dyDescent="0.25">
      <c r="A24" s="53">
        <f t="shared" si="0"/>
        <v>1918</v>
      </c>
      <c r="B24" s="52">
        <v>0.40909186355661736</v>
      </c>
      <c r="C24" s="52">
        <v>0.15961472661607251</v>
      </c>
      <c r="D24" s="52">
        <v>0.44708025497147846</v>
      </c>
      <c r="E24" s="52">
        <v>0.19927180313333334</v>
      </c>
      <c r="F24" s="52"/>
      <c r="G24" s="51"/>
      <c r="H24" s="52"/>
      <c r="I24" s="52"/>
      <c r="J24" s="49"/>
    </row>
    <row r="25" spans="1:10" ht="15" x14ac:dyDescent="0.25">
      <c r="A25" s="53">
        <f t="shared" si="0"/>
        <v>1919</v>
      </c>
      <c r="B25" s="52">
        <v>0.41121950639663074</v>
      </c>
      <c r="C25" s="52">
        <v>0.16410778328022629</v>
      </c>
      <c r="D25" s="52">
        <v>0.45512464940989483</v>
      </c>
      <c r="E25" s="52">
        <v>0.18964043333333333</v>
      </c>
      <c r="F25" s="52"/>
      <c r="G25" s="51"/>
      <c r="H25" s="52"/>
      <c r="I25" s="52"/>
      <c r="J25" s="49"/>
    </row>
    <row r="26" spans="1:10" ht="15" x14ac:dyDescent="0.25">
      <c r="A26" s="53">
        <f t="shared" si="0"/>
        <v>1920</v>
      </c>
      <c r="B26" s="52">
        <v>0.3979439591318093</v>
      </c>
      <c r="C26" s="52">
        <v>0.14829819366320032</v>
      </c>
      <c r="D26" s="52">
        <v>0.43102427767409068</v>
      </c>
      <c r="E26" s="52">
        <v>0.17408313250679217</v>
      </c>
      <c r="F26" s="52"/>
      <c r="G26" s="51"/>
      <c r="H26" s="52"/>
      <c r="I26" s="52"/>
      <c r="J26" s="49"/>
    </row>
    <row r="27" spans="1:10" ht="15" x14ac:dyDescent="0.25">
      <c r="A27" s="53">
        <f t="shared" si="0"/>
        <v>1921</v>
      </c>
      <c r="B27" s="52">
        <v>0.44044677797076792</v>
      </c>
      <c r="C27" s="52">
        <v>0.15637915884632855</v>
      </c>
      <c r="D27" s="52">
        <v>0.42975888517314764</v>
      </c>
      <c r="E27" s="52">
        <v>0.185286960786056</v>
      </c>
      <c r="F27" s="52"/>
      <c r="G27" s="51"/>
      <c r="H27" s="52"/>
      <c r="I27" s="52"/>
      <c r="J27" s="49"/>
    </row>
    <row r="28" spans="1:10" ht="15" x14ac:dyDescent="0.25">
      <c r="A28" s="53">
        <f t="shared" si="0"/>
        <v>1922</v>
      </c>
      <c r="B28" s="52">
        <v>0.4459590721474806</v>
      </c>
      <c r="C28" s="52">
        <v>0.17057628417064824</v>
      </c>
      <c r="D28" s="52">
        <v>0.46543409632075322</v>
      </c>
      <c r="E28" s="52">
        <v>0.20614088330457764</v>
      </c>
      <c r="F28" s="52"/>
      <c r="G28" s="51"/>
      <c r="H28" s="52"/>
      <c r="I28" s="52"/>
      <c r="J28" s="49"/>
    </row>
    <row r="29" spans="1:10" ht="15" x14ac:dyDescent="0.25">
      <c r="A29" s="53">
        <f t="shared" si="0"/>
        <v>1923</v>
      </c>
      <c r="B29" s="52">
        <v>0.42290475591434651</v>
      </c>
      <c r="C29" s="52">
        <v>0.15642493090768797</v>
      </c>
      <c r="D29" s="52">
        <v>0.48391442202161933</v>
      </c>
      <c r="E29" s="52">
        <v>0.22112679866395296</v>
      </c>
      <c r="F29" s="52"/>
      <c r="G29" s="51"/>
      <c r="H29" s="52"/>
      <c r="I29" s="52"/>
      <c r="J29" s="49"/>
    </row>
    <row r="30" spans="1:10" ht="15" x14ac:dyDescent="0.25">
      <c r="A30" s="53">
        <f t="shared" si="0"/>
        <v>1924</v>
      </c>
      <c r="B30" s="52">
        <v>0.45295183602804412</v>
      </c>
      <c r="C30" s="52">
        <v>0.17423080267847396</v>
      </c>
      <c r="D30" s="52">
        <v>0.47284153283001495</v>
      </c>
      <c r="E30" s="52">
        <v>0.21078435200634427</v>
      </c>
      <c r="F30" s="52"/>
      <c r="G30" s="51"/>
      <c r="H30" s="52"/>
      <c r="I30" s="52"/>
      <c r="J30" s="49"/>
    </row>
    <row r="31" spans="1:10" ht="15" x14ac:dyDescent="0.25">
      <c r="A31" s="53">
        <f t="shared" si="0"/>
        <v>1925</v>
      </c>
      <c r="B31" s="52">
        <v>0.47281158457200567</v>
      </c>
      <c r="C31" s="52">
        <v>0.20244504854676584</v>
      </c>
      <c r="D31" s="52">
        <v>0.44763288743112922</v>
      </c>
      <c r="E31" s="52">
        <v>0.17449073752540009</v>
      </c>
      <c r="F31" s="52"/>
      <c r="G31" s="51"/>
      <c r="H31" s="52"/>
      <c r="I31" s="52"/>
      <c r="J31" s="49"/>
    </row>
    <row r="32" spans="1:10" ht="15" x14ac:dyDescent="0.25">
      <c r="A32" s="53">
        <f t="shared" si="0"/>
        <v>1926</v>
      </c>
      <c r="B32" s="52">
        <v>0.4662464448360214</v>
      </c>
      <c r="C32" s="52">
        <v>0.19909051389797588</v>
      </c>
      <c r="D32" s="52">
        <v>0.44174888255191885</v>
      </c>
      <c r="E32" s="52">
        <v>0.1725594753609814</v>
      </c>
      <c r="F32" s="52"/>
      <c r="G32" s="51"/>
      <c r="H32" s="52"/>
      <c r="I32" s="52"/>
      <c r="J32" s="49"/>
    </row>
    <row r="33" spans="1:10" ht="15" x14ac:dyDescent="0.25">
      <c r="A33" s="53">
        <f t="shared" si="0"/>
        <v>1927</v>
      </c>
      <c r="B33" s="52">
        <v>0.47601825231010653</v>
      </c>
      <c r="C33" s="52">
        <v>0.21025033880744509</v>
      </c>
      <c r="D33" s="52">
        <v>0.44886380338357013</v>
      </c>
      <c r="E33" s="52">
        <v>0.1749996094587877</v>
      </c>
      <c r="F33" s="52"/>
      <c r="G33" s="51"/>
      <c r="H33" s="52"/>
      <c r="I33" s="52"/>
      <c r="J33" s="49"/>
    </row>
    <row r="34" spans="1:10" ht="15" x14ac:dyDescent="0.25">
      <c r="A34" s="53">
        <f t="shared" si="0"/>
        <v>1928</v>
      </c>
      <c r="B34" s="52">
        <v>0.50274485830714344</v>
      </c>
      <c r="C34" s="52">
        <v>0.23940249505397071</v>
      </c>
      <c r="D34" s="52">
        <v>0.44762580647293787</v>
      </c>
      <c r="E34" s="52">
        <v>0.17515919217562406</v>
      </c>
      <c r="F34" s="52">
        <v>0.22461283089068879</v>
      </c>
      <c r="G34" s="51">
        <v>3.6280627329619869E-2</v>
      </c>
      <c r="H34" s="52">
        <f>F34+0.01</f>
        <v>0.23461283089068879</v>
      </c>
      <c r="I34" s="52">
        <f>G34+0.005</f>
        <v>4.1280627329619866E-2</v>
      </c>
      <c r="J34" s="49"/>
    </row>
    <row r="35" spans="1:10" ht="15" x14ac:dyDescent="0.25">
      <c r="A35" s="53">
        <f t="shared" si="0"/>
        <v>1929</v>
      </c>
      <c r="B35" s="52">
        <v>0.47643779653927382</v>
      </c>
      <c r="C35" s="52">
        <v>0.22352883584556571</v>
      </c>
      <c r="D35" s="52">
        <v>0.44119737437169554</v>
      </c>
      <c r="E35" s="52">
        <v>0.16941455912713785</v>
      </c>
      <c r="F35" s="52"/>
      <c r="G35" s="51"/>
      <c r="H35" s="52"/>
      <c r="I35" s="52"/>
      <c r="J35" s="49"/>
    </row>
    <row r="36" spans="1:10" ht="15" x14ac:dyDescent="0.25">
      <c r="A36" s="53">
        <f t="shared" si="0"/>
        <v>1930</v>
      </c>
      <c r="B36" s="52">
        <v>0.44742764084123365</v>
      </c>
      <c r="C36" s="52">
        <v>0.17223273140378864</v>
      </c>
      <c r="D36" s="52">
        <v>0.42746162220439587</v>
      </c>
      <c r="E36" s="52">
        <v>0.16532400001507749</v>
      </c>
      <c r="F36" s="52"/>
      <c r="G36" s="51"/>
      <c r="H36" s="52"/>
      <c r="I36" s="52"/>
      <c r="J36" s="49"/>
    </row>
    <row r="37" spans="1:10" ht="15" x14ac:dyDescent="0.25">
      <c r="A37" s="53">
        <f t="shared" si="0"/>
        <v>1931</v>
      </c>
      <c r="B37" s="52">
        <v>0.45434064012680625</v>
      </c>
      <c r="C37" s="52">
        <v>0.15498458756689251</v>
      </c>
      <c r="D37" s="52">
        <v>0.41975047315606934</v>
      </c>
      <c r="E37" s="52">
        <v>0.1683582085848393</v>
      </c>
      <c r="F37" s="52"/>
      <c r="G37" s="51"/>
      <c r="H37" s="52"/>
      <c r="I37" s="52"/>
      <c r="J37" s="49"/>
    </row>
    <row r="38" spans="1:10" ht="15" x14ac:dyDescent="0.25">
      <c r="A38" s="53">
        <f t="shared" si="0"/>
        <v>1932</v>
      </c>
      <c r="B38" s="52">
        <v>0.47297616012806742</v>
      </c>
      <c r="C38" s="52">
        <v>0.15555930046295793</v>
      </c>
      <c r="D38" s="52">
        <v>0.42053569771117849</v>
      </c>
      <c r="E38" s="52">
        <v>0.14909357543888993</v>
      </c>
      <c r="F38" s="52"/>
      <c r="G38" s="51"/>
      <c r="H38" s="52"/>
      <c r="I38" s="52"/>
      <c r="J38" s="49"/>
    </row>
    <row r="39" spans="1:10" ht="15" x14ac:dyDescent="0.25">
      <c r="A39" s="53">
        <f t="shared" ref="A39:A70" si="1">A38+1</f>
        <v>1933</v>
      </c>
      <c r="B39" s="52">
        <v>0.46513850719172994</v>
      </c>
      <c r="C39" s="52">
        <v>0.16460087350020167</v>
      </c>
      <c r="D39" s="52">
        <v>0.42117952874633652</v>
      </c>
      <c r="E39" s="52">
        <v>0.14988887646056825</v>
      </c>
      <c r="F39" s="52"/>
      <c r="G39" s="51"/>
      <c r="H39" s="52"/>
      <c r="I39" s="52"/>
      <c r="J39" s="49"/>
    </row>
    <row r="40" spans="1:10" ht="15" x14ac:dyDescent="0.25">
      <c r="A40" s="53">
        <f t="shared" si="1"/>
        <v>1934</v>
      </c>
      <c r="B40" s="52">
        <v>0.4669921281158651</v>
      </c>
      <c r="C40" s="52">
        <v>0.16396989069448942</v>
      </c>
      <c r="D40" s="52">
        <v>0.41587990198437658</v>
      </c>
      <c r="E40" s="52">
        <v>0.14321348241783616</v>
      </c>
      <c r="F40" s="52">
        <v>0.24727565891930992</v>
      </c>
      <c r="G40" s="51">
        <v>4.2495530216638926E-2</v>
      </c>
      <c r="H40" s="52">
        <f>F40+0.01</f>
        <v>0.25727565891930992</v>
      </c>
      <c r="I40" s="52">
        <f>G40+0.005</f>
        <v>4.7495530216638923E-2</v>
      </c>
      <c r="J40" s="49"/>
    </row>
    <row r="41" spans="1:10" ht="15" x14ac:dyDescent="0.25">
      <c r="A41" s="53">
        <f t="shared" si="1"/>
        <v>1935</v>
      </c>
      <c r="B41" s="52">
        <v>0.45383862366678346</v>
      </c>
      <c r="C41" s="52">
        <v>0.16676285163429341</v>
      </c>
      <c r="D41" s="52">
        <v>0.41244517153812837</v>
      </c>
      <c r="E41" s="52">
        <v>0.14990025141190161</v>
      </c>
      <c r="F41" s="52"/>
      <c r="G41" s="51"/>
      <c r="H41" s="52"/>
      <c r="I41" s="52"/>
      <c r="J41" s="49"/>
    </row>
    <row r="42" spans="1:10" ht="15" x14ac:dyDescent="0.25">
      <c r="A42" s="53">
        <f t="shared" si="1"/>
        <v>1936</v>
      </c>
      <c r="B42" s="52">
        <v>0.47525650596365787</v>
      </c>
      <c r="C42" s="52">
        <v>0.1928824418021155</v>
      </c>
      <c r="D42" s="52">
        <v>0.4158860965591446</v>
      </c>
      <c r="E42" s="52">
        <v>0.16136017227912994</v>
      </c>
      <c r="F42" s="52"/>
      <c r="G42" s="51"/>
      <c r="H42" s="52"/>
      <c r="I42" s="52"/>
      <c r="J42" s="49"/>
    </row>
    <row r="43" spans="1:10" ht="15" x14ac:dyDescent="0.25">
      <c r="A43" s="53">
        <f t="shared" si="1"/>
        <v>1937</v>
      </c>
      <c r="B43" s="52">
        <v>0.45116039995791779</v>
      </c>
      <c r="C43" s="52">
        <v>0.17149341603070714</v>
      </c>
      <c r="D43" s="52">
        <v>0.41850068242091726</v>
      </c>
      <c r="E43" s="52">
        <v>0.16451399996666666</v>
      </c>
      <c r="F43" s="52"/>
      <c r="G43" s="51"/>
      <c r="H43" s="52"/>
      <c r="I43" s="52"/>
      <c r="J43" s="49"/>
    </row>
    <row r="44" spans="1:10" ht="15" x14ac:dyDescent="0.25">
      <c r="A44" s="53">
        <f t="shared" si="1"/>
        <v>1938</v>
      </c>
      <c r="B44" s="52">
        <v>0.44956334322187308</v>
      </c>
      <c r="C44" s="52">
        <v>0.15754923180145183</v>
      </c>
      <c r="D44" s="52">
        <v>0.42869625177565712</v>
      </c>
      <c r="E44" s="52">
        <v>0.16629039930316655</v>
      </c>
      <c r="F44" s="52"/>
      <c r="G44" s="51"/>
      <c r="H44" s="52"/>
      <c r="I44" s="52"/>
      <c r="J44" s="49"/>
    </row>
    <row r="45" spans="1:10" ht="15" x14ac:dyDescent="0.25">
      <c r="A45" s="53">
        <f t="shared" si="1"/>
        <v>1939</v>
      </c>
      <c r="B45" s="52">
        <v>0.46428243354590704</v>
      </c>
      <c r="C45" s="52">
        <v>0.16175457419534936</v>
      </c>
      <c r="D45" s="52">
        <v>0.42208757823411414</v>
      </c>
      <c r="E45" s="52">
        <v>0.16809903467070647</v>
      </c>
      <c r="F45" s="52"/>
      <c r="G45" s="51"/>
      <c r="H45" s="52"/>
      <c r="I45" s="52"/>
      <c r="J45" s="49"/>
    </row>
    <row r="46" spans="1:10" ht="15" x14ac:dyDescent="0.25">
      <c r="A46" s="53">
        <f t="shared" si="1"/>
        <v>1940</v>
      </c>
      <c r="B46" s="52">
        <v>0.46198995077601529</v>
      </c>
      <c r="C46" s="52">
        <v>0.16478073729414297</v>
      </c>
      <c r="D46" s="52">
        <v>0.41123666529457503</v>
      </c>
      <c r="E46" s="52">
        <v>0.16259573457297113</v>
      </c>
      <c r="F46" s="52"/>
      <c r="G46" s="51"/>
      <c r="H46" s="52"/>
      <c r="I46" s="52"/>
      <c r="J46" s="49"/>
    </row>
    <row r="47" spans="1:10" ht="15" x14ac:dyDescent="0.25">
      <c r="A47" s="53">
        <f t="shared" si="1"/>
        <v>1941</v>
      </c>
      <c r="B47" s="52">
        <v>0.42877397092200725</v>
      </c>
      <c r="C47" s="52">
        <v>0.1597068078948374</v>
      </c>
      <c r="D47" s="52">
        <v>0.37211575204716701</v>
      </c>
      <c r="E47" s="52">
        <v>0.13505069504324554</v>
      </c>
      <c r="F47" s="52"/>
      <c r="G47" s="51"/>
      <c r="H47" s="52"/>
      <c r="I47" s="52"/>
      <c r="J47" s="49"/>
    </row>
    <row r="48" spans="1:10" ht="15" x14ac:dyDescent="0.25">
      <c r="A48" s="53">
        <f t="shared" si="1"/>
        <v>1942</v>
      </c>
      <c r="B48" s="52">
        <v>0.37037305770501872</v>
      </c>
      <c r="C48" s="52">
        <v>0.13743618218002113</v>
      </c>
      <c r="D48" s="52">
        <v>0.35928373370516847</v>
      </c>
      <c r="E48" s="52">
        <v>0.13768802292715634</v>
      </c>
      <c r="F48" s="52"/>
      <c r="G48" s="51"/>
      <c r="H48" s="52"/>
      <c r="I48" s="52"/>
      <c r="J48" s="49"/>
    </row>
    <row r="49" spans="1:10" ht="15" x14ac:dyDescent="0.25">
      <c r="A49" s="53">
        <f t="shared" si="1"/>
        <v>1943</v>
      </c>
      <c r="B49" s="52">
        <v>0.34625111940263076</v>
      </c>
      <c r="C49" s="52">
        <v>0.12742525511986413</v>
      </c>
      <c r="D49" s="52">
        <v>0.34377371415893815</v>
      </c>
      <c r="E49" s="52">
        <v>0.11607202590404707</v>
      </c>
      <c r="F49" s="52"/>
      <c r="G49" s="51"/>
      <c r="H49" s="52"/>
      <c r="I49" s="52"/>
      <c r="J49" s="49"/>
    </row>
    <row r="50" spans="1:10" ht="15" x14ac:dyDescent="0.25">
      <c r="A50" s="53">
        <f t="shared" si="1"/>
        <v>1944</v>
      </c>
      <c r="B50" s="52">
        <v>0.33499149801054401</v>
      </c>
      <c r="C50" s="52">
        <v>0.11810090173625534</v>
      </c>
      <c r="D50" s="52">
        <v>0.33469511675313202</v>
      </c>
      <c r="E50" s="52">
        <v>0.10843485959438703</v>
      </c>
      <c r="F50" s="52"/>
      <c r="G50" s="51"/>
      <c r="H50" s="52"/>
      <c r="I50" s="52"/>
      <c r="J50" s="49"/>
    </row>
    <row r="51" spans="1:10" ht="15" x14ac:dyDescent="0.25">
      <c r="A51" s="53">
        <f t="shared" si="1"/>
        <v>1945</v>
      </c>
      <c r="B51" s="52">
        <v>0.35556947577486459</v>
      </c>
      <c r="C51" s="52">
        <v>0.13249640315183925</v>
      </c>
      <c r="D51" s="52">
        <v>0.33514617270234548</v>
      </c>
      <c r="E51" s="52">
        <v>0.10438321648922727</v>
      </c>
      <c r="F51" s="52"/>
      <c r="G51" s="51"/>
      <c r="H51" s="52"/>
      <c r="I51" s="52"/>
      <c r="J51" s="49"/>
    </row>
    <row r="52" spans="1:10" ht="15" x14ac:dyDescent="0.25">
      <c r="A52" s="53">
        <f t="shared" si="1"/>
        <v>1946</v>
      </c>
      <c r="B52" s="52">
        <v>0.38003071666942401</v>
      </c>
      <c r="C52" s="52">
        <v>0.14211234440893966</v>
      </c>
      <c r="D52" s="52">
        <v>0.35727980399881704</v>
      </c>
      <c r="E52" s="52">
        <v>0.11546854640448205</v>
      </c>
      <c r="F52" s="52"/>
      <c r="G52" s="51"/>
      <c r="H52" s="52"/>
      <c r="I52" s="52"/>
      <c r="J52" s="49"/>
    </row>
    <row r="53" spans="1:10" ht="15" x14ac:dyDescent="0.25">
      <c r="A53" s="53">
        <f t="shared" si="1"/>
        <v>1947</v>
      </c>
      <c r="B53" s="52">
        <v>0.35656711885652748</v>
      </c>
      <c r="C53" s="52">
        <v>0.12936414754738529</v>
      </c>
      <c r="D53" s="52">
        <v>0.34686353614769433</v>
      </c>
      <c r="E53" s="52">
        <v>0.10841553241729061</v>
      </c>
      <c r="F53" s="52"/>
      <c r="G53" s="51"/>
      <c r="H53" s="52"/>
      <c r="I53" s="52"/>
      <c r="J53" s="49"/>
    </row>
    <row r="54" spans="1:10" ht="15" x14ac:dyDescent="0.25">
      <c r="A54" s="53">
        <f t="shared" si="1"/>
        <v>1948</v>
      </c>
      <c r="B54" s="52">
        <v>0.36438264122482955</v>
      </c>
      <c r="C54" s="52">
        <v>0.13391129572938365</v>
      </c>
      <c r="D54" s="52">
        <v>0.33215513703172023</v>
      </c>
      <c r="E54" s="52">
        <v>0.10158411696142565</v>
      </c>
      <c r="F54" s="52"/>
      <c r="G54" s="51"/>
      <c r="H54" s="52"/>
      <c r="I54" s="52"/>
      <c r="J54" s="49"/>
    </row>
    <row r="55" spans="1:10" ht="15" x14ac:dyDescent="0.25">
      <c r="A55" s="53">
        <f t="shared" si="1"/>
        <v>1949</v>
      </c>
      <c r="B55" s="52">
        <v>0.3625495172283309</v>
      </c>
      <c r="C55" s="52">
        <v>0.1296463469751733</v>
      </c>
      <c r="D55" s="52">
        <v>0.31163340773674364</v>
      </c>
      <c r="E55" s="52">
        <v>9.7610871050000006E-2</v>
      </c>
      <c r="F55" s="52"/>
      <c r="G55" s="51"/>
      <c r="H55" s="52"/>
      <c r="I55" s="52"/>
      <c r="J55" s="49"/>
    </row>
    <row r="56" spans="1:10" ht="15" x14ac:dyDescent="0.25">
      <c r="A56" s="53">
        <f t="shared" si="1"/>
        <v>1950</v>
      </c>
      <c r="B56" s="52">
        <v>0.37194463149376367</v>
      </c>
      <c r="C56" s="52">
        <v>0.14322852846832809</v>
      </c>
      <c r="D56" s="52">
        <v>0.32119974453627737</v>
      </c>
      <c r="E56" s="52">
        <v>0.10047750483291799</v>
      </c>
      <c r="F56" s="52"/>
      <c r="G56" s="51"/>
      <c r="H56" s="52"/>
      <c r="I56" s="52"/>
      <c r="J56" s="49"/>
    </row>
    <row r="57" spans="1:10" ht="15" x14ac:dyDescent="0.25">
      <c r="A57" s="53">
        <f t="shared" si="1"/>
        <v>1951</v>
      </c>
      <c r="B57" s="52">
        <v>0.35875424516361271</v>
      </c>
      <c r="C57" s="52">
        <v>0.13307576948337796</v>
      </c>
      <c r="D57" s="52">
        <v>0.32264635210163184</v>
      </c>
      <c r="E57" s="52">
        <v>9.6730866666666679E-2</v>
      </c>
      <c r="F57" s="52"/>
      <c r="G57" s="51"/>
      <c r="H57" s="52"/>
      <c r="I57" s="52"/>
      <c r="J57" s="49"/>
    </row>
    <row r="58" spans="1:10" ht="15" x14ac:dyDescent="0.25">
      <c r="A58" s="53">
        <f t="shared" si="1"/>
        <v>1952</v>
      </c>
      <c r="B58" s="52">
        <v>0.34906538262050252</v>
      </c>
      <c r="C58" s="52">
        <v>0.12309381856707043</v>
      </c>
      <c r="D58" s="52">
        <v>0.31816053996840837</v>
      </c>
      <c r="E58" s="52">
        <v>9.3511933333333339E-2</v>
      </c>
      <c r="F58" s="52"/>
      <c r="G58" s="51"/>
      <c r="H58" s="52"/>
      <c r="I58" s="52"/>
      <c r="J58" s="49"/>
    </row>
    <row r="59" spans="1:10" ht="15" x14ac:dyDescent="0.25">
      <c r="A59" s="53">
        <f t="shared" si="1"/>
        <v>1953</v>
      </c>
      <c r="B59" s="52">
        <v>0.34039374330377647</v>
      </c>
      <c r="C59" s="52">
        <v>0.11411408123592144</v>
      </c>
      <c r="D59" s="52">
        <v>0.31637869772671523</v>
      </c>
      <c r="E59" s="52">
        <v>9.1828366666666661E-2</v>
      </c>
      <c r="F59" s="52"/>
      <c r="G59" s="51"/>
      <c r="H59" s="52"/>
      <c r="I59" s="52"/>
      <c r="J59" s="49"/>
    </row>
    <row r="60" spans="1:10" ht="15" x14ac:dyDescent="0.25">
      <c r="A60" s="53">
        <f t="shared" si="1"/>
        <v>1954</v>
      </c>
      <c r="B60" s="52">
        <v>0.35526806648712167</v>
      </c>
      <c r="C60" s="52">
        <v>0.1254230943456256</v>
      </c>
      <c r="D60" s="52">
        <v>0.30880426124907601</v>
      </c>
      <c r="E60" s="52">
        <v>9.3080924625000006E-2</v>
      </c>
      <c r="F60" s="52"/>
      <c r="G60" s="51"/>
      <c r="H60" s="52"/>
      <c r="I60" s="52"/>
      <c r="J60" s="49"/>
    </row>
    <row r="61" spans="1:10" ht="15" x14ac:dyDescent="0.25">
      <c r="A61" s="53">
        <f t="shared" si="1"/>
        <v>1955</v>
      </c>
      <c r="B61" s="52">
        <v>0.35933230882123834</v>
      </c>
      <c r="C61" s="52">
        <v>0.13002585456682811</v>
      </c>
      <c r="D61" s="52">
        <v>0.31801968212925125</v>
      </c>
      <c r="E61" s="52">
        <v>9.1405266666666665E-2</v>
      </c>
      <c r="F61" s="52"/>
      <c r="G61" s="51"/>
      <c r="H61" s="52"/>
      <c r="I61" s="52"/>
      <c r="J61" s="49"/>
    </row>
    <row r="62" spans="1:10" ht="15" x14ac:dyDescent="0.25">
      <c r="A62" s="53">
        <f t="shared" si="1"/>
        <v>1956</v>
      </c>
      <c r="B62" s="52">
        <v>0.35516153204485662</v>
      </c>
      <c r="C62" s="52">
        <v>0.12674467032361331</v>
      </c>
      <c r="D62" s="52">
        <v>0.31239976452258994</v>
      </c>
      <c r="E62" s="52">
        <v>8.8148099999999993E-2</v>
      </c>
      <c r="F62" s="52">
        <v>0.25642755263359174</v>
      </c>
      <c r="G62" s="51">
        <v>5.4787600733005717E-2</v>
      </c>
      <c r="H62" s="52">
        <f>F62+0.01</f>
        <v>0.26642755263359175</v>
      </c>
      <c r="I62" s="52">
        <f>G62+0.005</f>
        <v>5.9787600733005715E-2</v>
      </c>
      <c r="J62" s="49"/>
    </row>
    <row r="63" spans="1:10" ht="15" x14ac:dyDescent="0.25">
      <c r="A63" s="53">
        <f t="shared" si="1"/>
        <v>1957</v>
      </c>
      <c r="B63" s="52">
        <v>0.35098858463694516</v>
      </c>
      <c r="C63" s="52">
        <v>0.12186611067476841</v>
      </c>
      <c r="D63" s="52">
        <v>0.31883719960740098</v>
      </c>
      <c r="E63" s="52">
        <v>9.4937508749999996E-2</v>
      </c>
      <c r="F63" s="52"/>
      <c r="G63" s="51"/>
      <c r="H63" s="52"/>
      <c r="I63" s="52"/>
      <c r="J63" s="49"/>
    </row>
    <row r="64" spans="1:10" ht="15" x14ac:dyDescent="0.25">
      <c r="A64" s="53">
        <f t="shared" si="1"/>
        <v>1958</v>
      </c>
      <c r="B64" s="52">
        <v>0.3579526066653671</v>
      </c>
      <c r="C64" s="52">
        <v>0.12359993785095756</v>
      </c>
      <c r="D64" s="52">
        <v>0.31705833665055749</v>
      </c>
      <c r="E64" s="52">
        <v>8.6709633333333327E-2</v>
      </c>
      <c r="F64" s="52"/>
      <c r="G64" s="51"/>
      <c r="H64" s="52"/>
      <c r="I64" s="52"/>
      <c r="J64" s="49"/>
    </row>
    <row r="65" spans="1:10" ht="15" x14ac:dyDescent="0.25">
      <c r="A65" s="53">
        <f t="shared" si="1"/>
        <v>1959</v>
      </c>
      <c r="B65" s="52">
        <v>0.36354723709870379</v>
      </c>
      <c r="C65" s="52">
        <v>0.13019787811465292</v>
      </c>
      <c r="D65" s="52">
        <v>0.32562126666666663</v>
      </c>
      <c r="E65" s="52">
        <v>8.9662499999999992E-2</v>
      </c>
      <c r="F65" s="52">
        <v>0.26201355452898889</v>
      </c>
      <c r="G65" s="51">
        <v>4.5760637024310172E-2</v>
      </c>
      <c r="H65" s="52">
        <f>F65+0.01</f>
        <v>0.2720135545289889</v>
      </c>
      <c r="I65" s="52">
        <f>G65+0.005</f>
        <v>5.0760637024310169E-2</v>
      </c>
      <c r="J65" s="49"/>
    </row>
    <row r="66" spans="1:10" ht="15" x14ac:dyDescent="0.25">
      <c r="A66" s="53">
        <f t="shared" si="1"/>
        <v>1960</v>
      </c>
      <c r="B66" s="52">
        <v>0.35876231449705537</v>
      </c>
      <c r="C66" s="52">
        <v>0.1238804483482449</v>
      </c>
      <c r="D66" s="52">
        <v>0.33021746404641739</v>
      </c>
      <c r="E66" s="52">
        <v>9.0793566666666659E-2</v>
      </c>
      <c r="F66" s="52"/>
      <c r="G66" s="51"/>
      <c r="H66" s="52"/>
      <c r="I66" s="52"/>
      <c r="J66" s="49"/>
    </row>
    <row r="67" spans="1:10" ht="15" x14ac:dyDescent="0.25">
      <c r="A67" s="53">
        <f t="shared" si="1"/>
        <v>1961</v>
      </c>
      <c r="B67" s="52">
        <v>0.36800431953381318</v>
      </c>
      <c r="C67" s="52">
        <v>0.13261047955699135</v>
      </c>
      <c r="D67" s="52">
        <v>0.33150119979999998</v>
      </c>
      <c r="E67" s="52">
        <v>0.10494201876666666</v>
      </c>
      <c r="F67" s="52">
        <v>0.25651661335374842</v>
      </c>
      <c r="G67" s="51">
        <v>4.4800352709054463E-2</v>
      </c>
      <c r="H67" s="52">
        <f>F67+0.01</f>
        <v>0.26651661335374843</v>
      </c>
      <c r="I67" s="52">
        <f>G67+0.005</f>
        <v>4.980035270905446E-2</v>
      </c>
      <c r="J67" s="49"/>
    </row>
    <row r="68" spans="1:10" ht="15" x14ac:dyDescent="0.25">
      <c r="A68" s="53">
        <f t="shared" si="1"/>
        <v>1962</v>
      </c>
      <c r="B68" s="52">
        <v>0.36089999709999998</v>
      </c>
      <c r="C68" s="52">
        <v>0.12571999910000001</v>
      </c>
      <c r="D68" s="52">
        <v>0.32150839999999997</v>
      </c>
      <c r="E68" s="52">
        <v>8.6982066666666649E-2</v>
      </c>
      <c r="F68" s="52"/>
      <c r="G68" s="51"/>
      <c r="H68" s="52"/>
      <c r="I68" s="52"/>
      <c r="J68" s="49"/>
    </row>
    <row r="69" spans="1:10" ht="15" x14ac:dyDescent="0.25">
      <c r="A69" s="53">
        <f t="shared" si="1"/>
        <v>1963</v>
      </c>
      <c r="B69" s="52"/>
      <c r="C69" s="52"/>
      <c r="D69" s="52">
        <v>0.32305956666666669</v>
      </c>
      <c r="E69" s="52">
        <v>8.6447466666666681E-2</v>
      </c>
      <c r="F69" s="52"/>
      <c r="G69" s="51"/>
      <c r="H69" s="52"/>
      <c r="I69" s="52"/>
      <c r="J69" s="49"/>
    </row>
    <row r="70" spans="1:10" ht="15" x14ac:dyDescent="0.25">
      <c r="A70" s="53">
        <f t="shared" si="1"/>
        <v>1964</v>
      </c>
      <c r="B70" s="52">
        <v>0.36980999650000002</v>
      </c>
      <c r="C70" s="52">
        <v>0.1291999986</v>
      </c>
      <c r="D70" s="52">
        <v>0.32449126666666667</v>
      </c>
      <c r="E70" s="52">
        <v>8.6314299999999997E-2</v>
      </c>
      <c r="F70" s="52">
        <v>0.24636587093970014</v>
      </c>
      <c r="G70" s="51">
        <v>4.3028831936280654E-2</v>
      </c>
      <c r="H70" s="52">
        <f>F70+0.01</f>
        <v>0.25636587093970015</v>
      </c>
      <c r="I70" s="52">
        <f>G70+0.005</f>
        <v>4.8028831936280651E-2</v>
      </c>
      <c r="J70" s="49"/>
    </row>
    <row r="71" spans="1:10" ht="15" x14ac:dyDescent="0.25">
      <c r="A71" s="53">
        <f t="shared" ref="A71:A102" si="2">A70+1</f>
        <v>1965</v>
      </c>
      <c r="B71" s="52"/>
      <c r="C71" s="52"/>
      <c r="D71" s="52">
        <v>0.32069148874999998</v>
      </c>
      <c r="E71" s="52">
        <v>9.5872424100000006E-2</v>
      </c>
      <c r="F71" s="52"/>
      <c r="G71" s="51"/>
      <c r="H71" s="52"/>
      <c r="I71" s="52"/>
      <c r="J71" s="49"/>
    </row>
    <row r="72" spans="1:10" ht="15" x14ac:dyDescent="0.25">
      <c r="A72" s="53">
        <f t="shared" si="2"/>
        <v>1966</v>
      </c>
      <c r="B72" s="52">
        <v>0.36290000030000003</v>
      </c>
      <c r="C72" s="52">
        <v>0.1264099984</v>
      </c>
      <c r="D72" s="52">
        <v>0.31829676666666668</v>
      </c>
      <c r="E72" s="52">
        <v>8.3530933333333335E-2</v>
      </c>
      <c r="F72" s="52">
        <v>0.23219378077050454</v>
      </c>
      <c r="G72" s="51">
        <v>4.0553356932380054E-2</v>
      </c>
      <c r="H72" s="52">
        <f>F72+0.02</f>
        <v>0.25219378077050453</v>
      </c>
      <c r="I72" s="52">
        <f t="shared" ref="I72" si="3">G72+0.01</f>
        <v>5.0553356932380056E-2</v>
      </c>
      <c r="J72" s="49"/>
    </row>
    <row r="73" spans="1:10" ht="15" x14ac:dyDescent="0.25">
      <c r="A73" s="53">
        <f t="shared" si="2"/>
        <v>1967</v>
      </c>
      <c r="B73" s="52">
        <v>0.35286999520000001</v>
      </c>
      <c r="C73" s="52">
        <v>0.1214499979</v>
      </c>
      <c r="D73" s="52">
        <v>0.31963033333333329</v>
      </c>
      <c r="E73" s="52">
        <v>8.3408499999999997E-2</v>
      </c>
      <c r="F73" s="52"/>
      <c r="G73" s="51"/>
      <c r="H73" s="52"/>
      <c r="I73" s="52"/>
      <c r="J73" s="49"/>
    </row>
    <row r="74" spans="1:10" ht="15" x14ac:dyDescent="0.25">
      <c r="A74" s="53">
        <f t="shared" si="2"/>
        <v>1968</v>
      </c>
      <c r="B74" s="52">
        <v>0.35507999499999998</v>
      </c>
      <c r="C74" s="52">
        <v>0.1241899985</v>
      </c>
      <c r="D74" s="52">
        <v>0.31061453762500002</v>
      </c>
      <c r="E74" s="52">
        <v>8.9156751925E-2</v>
      </c>
      <c r="F74" s="52">
        <v>0.21605007280440511</v>
      </c>
      <c r="G74" s="51">
        <v>3.7733011433763501E-2</v>
      </c>
      <c r="H74" s="52">
        <f>F74+0.03</f>
        <v>0.24605007280440511</v>
      </c>
      <c r="I74" s="52">
        <f t="shared" ref="I74" si="4">G74+0.01</f>
        <v>4.7733011433763503E-2</v>
      </c>
      <c r="J74" s="49"/>
    </row>
    <row r="75" spans="1:10" ht="15" x14ac:dyDescent="0.25">
      <c r="A75" s="53">
        <f t="shared" si="2"/>
        <v>1969</v>
      </c>
      <c r="B75" s="52">
        <v>0.34127000219999998</v>
      </c>
      <c r="C75" s="52">
        <v>0.1151099994</v>
      </c>
      <c r="D75" s="52">
        <v>0.31108056666666667</v>
      </c>
      <c r="E75" s="52">
        <v>7.97794E-2</v>
      </c>
      <c r="F75" s="52"/>
      <c r="G75" s="51"/>
      <c r="H75" s="52"/>
      <c r="I75" s="52"/>
      <c r="J75" s="49"/>
    </row>
    <row r="76" spans="1:10" ht="15" x14ac:dyDescent="0.25">
      <c r="A76" s="53">
        <f t="shared" si="2"/>
        <v>1970</v>
      </c>
      <c r="B76" s="52">
        <v>0.33836000100000002</v>
      </c>
      <c r="C76" s="52">
        <v>0.10792999960000001</v>
      </c>
      <c r="D76" s="52">
        <v>0.30790843333333334</v>
      </c>
      <c r="E76" s="52">
        <v>7.6756100000000008E-2</v>
      </c>
      <c r="F76" s="52"/>
      <c r="G76" s="51"/>
      <c r="H76" s="52"/>
      <c r="I76" s="52"/>
      <c r="J76" s="49"/>
    </row>
    <row r="77" spans="1:10" ht="15" x14ac:dyDescent="0.25">
      <c r="A77" s="53">
        <f t="shared" si="2"/>
        <v>1971</v>
      </c>
      <c r="B77" s="52">
        <v>0.3436499979</v>
      </c>
      <c r="C77" s="52">
        <v>0.11083999980000001</v>
      </c>
      <c r="D77" s="52">
        <v>0.30728065902500001</v>
      </c>
      <c r="E77" s="52">
        <v>8.50309276E-2</v>
      </c>
      <c r="F77" s="52"/>
      <c r="G77" s="51"/>
      <c r="H77" s="52"/>
      <c r="I77" s="52"/>
      <c r="J77" s="49"/>
    </row>
    <row r="78" spans="1:10" ht="15" x14ac:dyDescent="0.25">
      <c r="A78" s="53">
        <f t="shared" si="2"/>
        <v>1972</v>
      </c>
      <c r="B78" s="52">
        <v>0.34651999859999999</v>
      </c>
      <c r="C78" s="52">
        <v>0.11119</v>
      </c>
      <c r="D78" s="52">
        <v>0.30143716666666664</v>
      </c>
      <c r="E78" s="52">
        <v>7.4159366666666671E-2</v>
      </c>
      <c r="F78" s="52">
        <v>0.2191874448611579</v>
      </c>
      <c r="G78" s="51">
        <v>3.9409334808010801E-2</v>
      </c>
      <c r="H78" s="52">
        <f>F78+0.03</f>
        <v>0.2491874448611579</v>
      </c>
      <c r="I78" s="52">
        <f t="shared" ref="I78" si="5">G78+0.01</f>
        <v>4.9409334808010803E-2</v>
      </c>
      <c r="J78" s="49"/>
    </row>
    <row r="79" spans="1:10" ht="15" x14ac:dyDescent="0.25">
      <c r="A79" s="53">
        <f t="shared" si="2"/>
        <v>1973</v>
      </c>
      <c r="B79" s="52">
        <v>0.34968999810000001</v>
      </c>
      <c r="C79" s="52">
        <v>0.1101899989</v>
      </c>
      <c r="D79" s="52">
        <v>0.30085933333333337</v>
      </c>
      <c r="E79" s="52">
        <v>7.6148633333333327E-2</v>
      </c>
      <c r="F79" s="52"/>
      <c r="G79" s="51"/>
      <c r="H79" s="52"/>
      <c r="I79" s="52"/>
      <c r="J79" s="49"/>
    </row>
    <row r="80" spans="1:10" ht="15" x14ac:dyDescent="0.25">
      <c r="A80" s="53">
        <f t="shared" si="2"/>
        <v>1974</v>
      </c>
      <c r="B80" s="52">
        <v>0.34054000089999997</v>
      </c>
      <c r="C80" s="52">
        <v>0.10552000039999999</v>
      </c>
      <c r="D80" s="52">
        <v>0.30175735405000004</v>
      </c>
      <c r="E80" s="52">
        <v>8.0325230950000007E-2</v>
      </c>
      <c r="F80" s="52"/>
      <c r="G80" s="51"/>
      <c r="H80" s="52"/>
      <c r="I80" s="52"/>
      <c r="J80" s="49"/>
    </row>
    <row r="81" spans="1:10" ht="15" x14ac:dyDescent="0.25">
      <c r="A81" s="53">
        <f t="shared" si="2"/>
        <v>1975</v>
      </c>
      <c r="B81" s="52">
        <v>0.34412999649999998</v>
      </c>
      <c r="C81" s="52">
        <v>0.1058300008</v>
      </c>
      <c r="D81" s="52">
        <v>0.29199746666666665</v>
      </c>
      <c r="E81" s="52">
        <v>6.8719133333333335E-2</v>
      </c>
      <c r="F81" s="52"/>
      <c r="G81" s="51"/>
      <c r="H81" s="52"/>
      <c r="I81" s="52"/>
      <c r="J81" s="49"/>
    </row>
    <row r="82" spans="1:10" ht="15" x14ac:dyDescent="0.25">
      <c r="A82" s="53">
        <f t="shared" si="2"/>
        <v>1976</v>
      </c>
      <c r="B82" s="52">
        <v>0.34283999990000003</v>
      </c>
      <c r="C82" s="52">
        <v>0.10406000059999999</v>
      </c>
      <c r="D82" s="52">
        <v>0.28778333333333334</v>
      </c>
      <c r="E82" s="52">
        <v>6.6864699999999999E-2</v>
      </c>
      <c r="F82" s="52">
        <v>0.21662757819183151</v>
      </c>
      <c r="G82" s="51">
        <v>3.7978787367756742E-2</v>
      </c>
      <c r="H82" s="52">
        <f>F82+0.04</f>
        <v>0.25662757819183152</v>
      </c>
      <c r="I82" s="52">
        <f t="shared" ref="I82" si="6">G82+0.01</f>
        <v>4.7978787367756744E-2</v>
      </c>
      <c r="J82" s="49"/>
    </row>
    <row r="83" spans="1:10" ht="15" x14ac:dyDescent="0.25">
      <c r="A83" s="53">
        <f t="shared" si="2"/>
        <v>1977</v>
      </c>
      <c r="B83" s="52">
        <v>0.3476000024</v>
      </c>
      <c r="C83" s="52">
        <v>0.1075099991</v>
      </c>
      <c r="D83" s="52">
        <v>0.29215710465</v>
      </c>
      <c r="E83" s="52">
        <v>7.3844818000000007E-2</v>
      </c>
      <c r="F83" s="52"/>
      <c r="G83" s="51"/>
      <c r="H83" s="52"/>
      <c r="I83" s="52"/>
      <c r="J83" s="49"/>
    </row>
    <row r="84" spans="1:10" ht="15" x14ac:dyDescent="0.25">
      <c r="A84" s="53">
        <f t="shared" si="2"/>
        <v>1978</v>
      </c>
      <c r="B84" s="52">
        <v>0.34649999910000001</v>
      </c>
      <c r="C84" s="52">
        <v>0.10629999919999999</v>
      </c>
      <c r="D84" s="52">
        <v>0.27483573333333328</v>
      </c>
      <c r="E84" s="52">
        <v>6.1826633333333332E-2</v>
      </c>
      <c r="F84" s="52"/>
      <c r="G84" s="51"/>
      <c r="H84" s="52"/>
      <c r="I84" s="52"/>
      <c r="J84" s="49"/>
    </row>
    <row r="85" spans="1:10" ht="15" x14ac:dyDescent="0.25">
      <c r="A85" s="53">
        <f t="shared" si="2"/>
        <v>1979</v>
      </c>
      <c r="B85" s="52">
        <v>0.34885000360000001</v>
      </c>
      <c r="C85" s="52">
        <v>0.1114999998</v>
      </c>
      <c r="D85" s="52">
        <v>0.27763486666666665</v>
      </c>
      <c r="E85" s="52">
        <v>6.2730466666666665E-2</v>
      </c>
      <c r="F85" s="52"/>
      <c r="G85" s="51"/>
      <c r="H85" s="52"/>
      <c r="I85" s="52"/>
      <c r="J85" s="49"/>
    </row>
    <row r="86" spans="1:10" ht="15" x14ac:dyDescent="0.25">
      <c r="A86" s="53">
        <f t="shared" si="2"/>
        <v>1980</v>
      </c>
      <c r="B86" s="52">
        <v>0.34242999930000001</v>
      </c>
      <c r="C86" s="52">
        <v>0.10671</v>
      </c>
      <c r="D86" s="52">
        <v>0.28423046606666663</v>
      </c>
      <c r="E86" s="52">
        <v>7.6509295399999996E-2</v>
      </c>
      <c r="F86" s="52">
        <v>0.21021997916772944</v>
      </c>
      <c r="G86" s="51">
        <v>3.4531406415392284E-2</v>
      </c>
      <c r="H86" s="52">
        <f>F86+0.05</f>
        <v>0.26021997916772943</v>
      </c>
      <c r="I86" s="52">
        <f t="shared" ref="I86" si="7">G86+0.01</f>
        <v>4.4531406415392286E-2</v>
      </c>
      <c r="J86" s="49"/>
    </row>
    <row r="87" spans="1:10" ht="15" x14ac:dyDescent="0.25">
      <c r="A87" s="53">
        <f t="shared" si="2"/>
        <v>1981</v>
      </c>
      <c r="B87" s="52">
        <v>0.3472299969</v>
      </c>
      <c r="C87" s="52">
        <v>0.1105199998</v>
      </c>
      <c r="D87" s="52">
        <v>0.27901463333333332</v>
      </c>
      <c r="E87" s="52">
        <v>6.3179933333333327E-2</v>
      </c>
      <c r="F87" s="52"/>
      <c r="G87" s="51"/>
      <c r="H87" s="52"/>
      <c r="I87" s="52"/>
      <c r="J87" s="49"/>
    </row>
    <row r="88" spans="1:10" ht="15" x14ac:dyDescent="0.25">
      <c r="A88" s="53">
        <f t="shared" si="2"/>
        <v>1982</v>
      </c>
      <c r="B88" s="52">
        <v>0.34898000080000002</v>
      </c>
      <c r="C88" s="52">
        <v>0.1126399995</v>
      </c>
      <c r="D88" s="52">
        <v>0.27650626666666667</v>
      </c>
      <c r="E88" s="52">
        <v>6.1488533333333338E-2</v>
      </c>
      <c r="F88" s="52"/>
      <c r="G88" s="51"/>
      <c r="H88" s="52"/>
      <c r="I88" s="52"/>
      <c r="J88" s="49"/>
    </row>
    <row r="89" spans="1:10" ht="15" x14ac:dyDescent="0.25">
      <c r="A89" s="53">
        <f t="shared" si="2"/>
        <v>1983</v>
      </c>
      <c r="B89" s="52">
        <v>0.35420999650000001</v>
      </c>
      <c r="C89" s="52">
        <v>0.1151400001</v>
      </c>
      <c r="D89" s="52">
        <v>0.288130661525</v>
      </c>
      <c r="E89" s="52">
        <v>7.1120011225000002E-2</v>
      </c>
      <c r="F89" s="52"/>
      <c r="G89" s="51"/>
      <c r="H89" s="52"/>
      <c r="I89" s="52"/>
      <c r="J89" s="49"/>
    </row>
    <row r="90" spans="1:10" ht="15" x14ac:dyDescent="0.25">
      <c r="A90" s="53">
        <f t="shared" si="2"/>
        <v>1984</v>
      </c>
      <c r="B90" s="52">
        <v>0.36660000259999997</v>
      </c>
      <c r="C90" s="52">
        <v>0.1249600011</v>
      </c>
      <c r="D90" s="52">
        <v>0.28275329999999999</v>
      </c>
      <c r="E90" s="52">
        <v>6.329573333333334E-2</v>
      </c>
      <c r="F90" s="52"/>
      <c r="G90" s="51"/>
      <c r="H90" s="52"/>
      <c r="I90" s="52"/>
      <c r="J90" s="49"/>
    </row>
    <row r="91" spans="1:10" ht="15" x14ac:dyDescent="0.25">
      <c r="A91" s="53">
        <f t="shared" si="2"/>
        <v>1985</v>
      </c>
      <c r="B91" s="52">
        <v>0.36657000159999997</v>
      </c>
      <c r="C91" s="52">
        <v>0.12553000089999999</v>
      </c>
      <c r="D91" s="52">
        <v>0.28569376666666663</v>
      </c>
      <c r="E91" s="52">
        <v>6.5757966666666667E-2</v>
      </c>
      <c r="F91" s="52">
        <v>0.22370185046851671</v>
      </c>
      <c r="G91" s="51">
        <v>4.383918799997874E-2</v>
      </c>
      <c r="H91" s="52">
        <f>F91+0.05</f>
        <v>0.27370185046851669</v>
      </c>
      <c r="I91" s="52">
        <f t="shared" ref="I91" si="8">G91+0.01</f>
        <v>5.3839187999978742E-2</v>
      </c>
      <c r="J91" s="49"/>
    </row>
    <row r="92" spans="1:10" ht="15" x14ac:dyDescent="0.25">
      <c r="A92" s="53">
        <f t="shared" si="2"/>
        <v>1986</v>
      </c>
      <c r="B92" s="52">
        <v>0.3647299967</v>
      </c>
      <c r="C92" s="52">
        <v>0.12208999869999999</v>
      </c>
      <c r="D92" s="52">
        <v>0.29756712480000003</v>
      </c>
      <c r="E92" s="52">
        <v>7.6255193424999992E-2</v>
      </c>
      <c r="F92" s="52"/>
      <c r="G92" s="51"/>
      <c r="H92" s="52"/>
      <c r="I92" s="52"/>
      <c r="J92" s="49"/>
    </row>
    <row r="93" spans="1:10" ht="15" x14ac:dyDescent="0.25">
      <c r="A93" s="53">
        <f t="shared" si="2"/>
        <v>1987</v>
      </c>
      <c r="B93" s="52">
        <v>0.37612000179999999</v>
      </c>
      <c r="C93" s="52">
        <v>0.1330699984</v>
      </c>
      <c r="D93" s="52">
        <v>0.29490646666666664</v>
      </c>
      <c r="E93" s="52">
        <v>7.1763833333333332E-2</v>
      </c>
      <c r="F93" s="52"/>
      <c r="G93" s="51"/>
      <c r="H93" s="52"/>
      <c r="I93" s="52"/>
      <c r="J93" s="49"/>
    </row>
    <row r="94" spans="1:10" ht="15" x14ac:dyDescent="0.25">
      <c r="A94" s="53">
        <f t="shared" si="2"/>
        <v>1988</v>
      </c>
      <c r="B94" s="52">
        <v>0.38949000430000003</v>
      </c>
      <c r="C94" s="52">
        <v>0.1487599999</v>
      </c>
      <c r="D94" s="52">
        <v>0.30023936666666667</v>
      </c>
      <c r="E94" s="52">
        <v>7.6216800000000015E-2</v>
      </c>
      <c r="F94" s="52">
        <v>0.22378073833890696</v>
      </c>
      <c r="G94" s="51">
        <v>4.8104495943912987E-2</v>
      </c>
      <c r="H94" s="52">
        <f t="shared" ref="H94:H97" si="9">F94+0.05</f>
        <v>0.27378073833890698</v>
      </c>
      <c r="I94" s="52">
        <f t="shared" ref="I94:I96" si="10">G94+0.01</f>
        <v>5.8104495943912988E-2</v>
      </c>
      <c r="J94" s="49"/>
    </row>
    <row r="95" spans="1:10" ht="15" x14ac:dyDescent="0.25">
      <c r="A95" s="53">
        <f t="shared" si="2"/>
        <v>1989</v>
      </c>
      <c r="B95" s="52">
        <v>0.38670999960000002</v>
      </c>
      <c r="C95" s="52">
        <v>0.1446499996</v>
      </c>
      <c r="D95" s="52">
        <v>0.312328907175</v>
      </c>
      <c r="E95" s="52">
        <v>8.7700667674999996E-2</v>
      </c>
      <c r="F95" s="52">
        <v>0.23724319784739786</v>
      </c>
      <c r="G95" s="51">
        <v>5.3985125129453249E-2</v>
      </c>
      <c r="H95" s="52">
        <f t="shared" si="9"/>
        <v>0.28724319784739788</v>
      </c>
      <c r="I95" s="52">
        <f t="shared" si="10"/>
        <v>6.3985125129453244E-2</v>
      </c>
      <c r="J95" s="49"/>
    </row>
    <row r="96" spans="1:10" ht="15" x14ac:dyDescent="0.25">
      <c r="A96" s="53">
        <f t="shared" si="2"/>
        <v>1990</v>
      </c>
      <c r="B96" s="52">
        <v>0.38713000009999998</v>
      </c>
      <c r="C96" s="52">
        <v>0.1454200004</v>
      </c>
      <c r="D96" s="52">
        <v>0.3090527455</v>
      </c>
      <c r="E96" s="52">
        <v>8.1106904766666668E-2</v>
      </c>
      <c r="F96" s="52">
        <v>0.23579780639834255</v>
      </c>
      <c r="G96" s="51">
        <v>7.3356594963235475E-2</v>
      </c>
      <c r="H96" s="52">
        <f t="shared" si="9"/>
        <v>0.28579780639834257</v>
      </c>
      <c r="I96" s="52">
        <f t="shared" si="10"/>
        <v>8.335659496323547E-2</v>
      </c>
      <c r="J96" s="49"/>
    </row>
    <row r="97" spans="1:10" ht="15" x14ac:dyDescent="0.25">
      <c r="A97" s="53">
        <f t="shared" si="2"/>
        <v>1991</v>
      </c>
      <c r="B97" s="52">
        <v>0.38555999759999998</v>
      </c>
      <c r="C97" s="52">
        <v>0.1389100003</v>
      </c>
      <c r="D97" s="52">
        <v>0.32080383333333334</v>
      </c>
      <c r="E97" s="52">
        <v>8.8057266666666675E-2</v>
      </c>
      <c r="F97" s="52">
        <v>0.24627768464645847</v>
      </c>
      <c r="G97" s="51">
        <v>8.3915511799702219E-2</v>
      </c>
      <c r="H97" s="52">
        <f t="shared" si="9"/>
        <v>0.29627768464645848</v>
      </c>
      <c r="I97" s="52">
        <f>G97+0.01</f>
        <v>9.3915511799702214E-2</v>
      </c>
      <c r="J97" s="49"/>
    </row>
    <row r="98" spans="1:10" ht="15" x14ac:dyDescent="0.25">
      <c r="A98" s="53">
        <f t="shared" si="2"/>
        <v>1992</v>
      </c>
      <c r="B98" s="52">
        <v>0.39775000129999999</v>
      </c>
      <c r="C98" s="52">
        <v>0.1501299998</v>
      </c>
      <c r="D98" s="52">
        <v>0.31923879857500004</v>
      </c>
      <c r="E98" s="52">
        <v>8.4510015975000005E-2</v>
      </c>
      <c r="F98" s="52">
        <v>0.32368459886609935</v>
      </c>
      <c r="G98" s="51">
        <v>0.10105131508527762</v>
      </c>
      <c r="H98" s="52">
        <f>F98</f>
        <v>0.32368459886609935</v>
      </c>
      <c r="I98" s="52">
        <f>G98</f>
        <v>0.10105131508527762</v>
      </c>
      <c r="J98" s="49"/>
    </row>
    <row r="99" spans="1:10" ht="15" x14ac:dyDescent="0.25">
      <c r="A99" s="53">
        <f t="shared" si="2"/>
        <v>1993</v>
      </c>
      <c r="B99" s="52">
        <v>0.39558999750000001</v>
      </c>
      <c r="C99" s="52">
        <v>0.14644000069999999</v>
      </c>
      <c r="D99" s="52">
        <v>0.31864513333333333</v>
      </c>
      <c r="E99" s="52">
        <v>8.4588931966666669E-2</v>
      </c>
      <c r="F99" s="52">
        <v>0.34287913310270535</v>
      </c>
      <c r="G99" s="51">
        <v>0.11138224680456112</v>
      </c>
      <c r="H99" s="52">
        <f t="shared" ref="H99:H121" si="11">F99</f>
        <v>0.34287913310270535</v>
      </c>
      <c r="I99" s="52">
        <f t="shared" ref="I99:I121" si="12">G99</f>
        <v>0.11138224680456112</v>
      </c>
      <c r="J99" s="49"/>
    </row>
    <row r="100" spans="1:10" ht="15" x14ac:dyDescent="0.25">
      <c r="A100" s="53">
        <f t="shared" si="2"/>
        <v>1994</v>
      </c>
      <c r="B100" s="52">
        <v>0.39859000119999999</v>
      </c>
      <c r="C100" s="52">
        <v>0.14687000110000001</v>
      </c>
      <c r="D100" s="52">
        <v>0.32408283333333332</v>
      </c>
      <c r="E100" s="52">
        <v>8.9946744633333339E-2</v>
      </c>
      <c r="F100" s="52">
        <v>0.40578766615963263</v>
      </c>
      <c r="G100" s="51">
        <v>0.11830439951363676</v>
      </c>
      <c r="H100" s="52">
        <f t="shared" si="11"/>
        <v>0.40578766615963263</v>
      </c>
      <c r="I100" s="52">
        <f t="shared" si="12"/>
        <v>0.11830439951363676</v>
      </c>
      <c r="J100" s="49"/>
    </row>
    <row r="101" spans="1:10" ht="15" x14ac:dyDescent="0.25">
      <c r="A101" s="53">
        <f t="shared" si="2"/>
        <v>1995</v>
      </c>
      <c r="B101" s="52">
        <v>0.4065699968</v>
      </c>
      <c r="C101" s="52">
        <v>0.1528299991</v>
      </c>
      <c r="D101" s="52">
        <v>0.31922268467500003</v>
      </c>
      <c r="E101" s="52">
        <v>8.5331278750000003E-2</v>
      </c>
      <c r="F101" s="52">
        <v>0.42448803685462466</v>
      </c>
      <c r="G101" s="51">
        <v>0.14034011964408138</v>
      </c>
      <c r="H101" s="52">
        <f t="shared" si="11"/>
        <v>0.42448803685462466</v>
      </c>
      <c r="I101" s="52">
        <f t="shared" si="12"/>
        <v>0.14034011964408138</v>
      </c>
      <c r="J101" s="49"/>
    </row>
    <row r="102" spans="1:10" ht="15" x14ac:dyDescent="0.25">
      <c r="A102" s="53">
        <f t="shared" si="2"/>
        <v>1996</v>
      </c>
      <c r="B102" s="52">
        <v>0.41548999930000002</v>
      </c>
      <c r="C102" s="52">
        <v>0.15966999879999999</v>
      </c>
      <c r="D102" s="52">
        <v>0.32929446666666667</v>
      </c>
      <c r="E102" s="52">
        <v>9.641406823333333E-2</v>
      </c>
      <c r="F102" s="52">
        <v>0.48321548625082478</v>
      </c>
      <c r="G102" s="51">
        <v>0.15839004257222652</v>
      </c>
      <c r="H102" s="52">
        <f t="shared" si="11"/>
        <v>0.48321548625082478</v>
      </c>
      <c r="I102" s="52">
        <f t="shared" si="12"/>
        <v>0.15839004257222652</v>
      </c>
      <c r="J102" s="49"/>
    </row>
    <row r="103" spans="1:10" ht="15" x14ac:dyDescent="0.25">
      <c r="A103" s="53">
        <f t="shared" ref="A103:A115" si="13">A102+1</f>
        <v>1997</v>
      </c>
      <c r="B103" s="52">
        <v>0.42269000130000001</v>
      </c>
      <c r="C103" s="52">
        <v>0.16629000099999999</v>
      </c>
      <c r="D103" s="52">
        <v>0.33187153333333336</v>
      </c>
      <c r="E103" s="52">
        <v>0.1003927</v>
      </c>
      <c r="F103" s="52">
        <v>0.45172605322686965</v>
      </c>
      <c r="G103" s="51">
        <v>0.15197356818581823</v>
      </c>
      <c r="H103" s="52">
        <f t="shared" si="11"/>
        <v>0.45172605322686965</v>
      </c>
      <c r="I103" s="52">
        <f t="shared" si="12"/>
        <v>0.15197356818581823</v>
      </c>
      <c r="J103" s="49"/>
    </row>
    <row r="104" spans="1:10" ht="15" x14ac:dyDescent="0.25">
      <c r="A104" s="53">
        <f t="shared" si="13"/>
        <v>1998</v>
      </c>
      <c r="B104" s="52">
        <v>0.42632000149999999</v>
      </c>
      <c r="C104" s="52">
        <v>0.16922999920000001</v>
      </c>
      <c r="D104" s="52">
        <v>0.340088275775</v>
      </c>
      <c r="E104" s="52">
        <v>0.107994808175</v>
      </c>
      <c r="F104" s="52">
        <v>0.43242709267299684</v>
      </c>
      <c r="G104" s="51">
        <v>0.15141178850220829</v>
      </c>
      <c r="H104" s="52">
        <f t="shared" si="11"/>
        <v>0.43242709267299684</v>
      </c>
      <c r="I104" s="52">
        <f t="shared" si="12"/>
        <v>0.15141178850220829</v>
      </c>
      <c r="J104" s="49"/>
    </row>
    <row r="105" spans="1:10" ht="15" x14ac:dyDescent="0.25">
      <c r="A105" s="53">
        <f t="shared" si="13"/>
        <v>1999</v>
      </c>
      <c r="B105" s="52">
        <v>0.43351000299999998</v>
      </c>
      <c r="C105" s="52">
        <v>0.17709000159999999</v>
      </c>
      <c r="D105" s="52">
        <v>0.34308428003333336</v>
      </c>
      <c r="E105" s="52">
        <v>0.109537286</v>
      </c>
      <c r="F105" s="52">
        <v>0.45952355068395784</v>
      </c>
      <c r="G105" s="51">
        <v>0.18095331130475931</v>
      </c>
      <c r="H105" s="52">
        <f t="shared" si="11"/>
        <v>0.45952355068395784</v>
      </c>
      <c r="I105" s="52">
        <f t="shared" si="12"/>
        <v>0.18095331130475931</v>
      </c>
      <c r="J105" s="49"/>
    </row>
    <row r="106" spans="1:10" ht="15" x14ac:dyDescent="0.25">
      <c r="A106" s="53">
        <f t="shared" si="13"/>
        <v>2000</v>
      </c>
      <c r="B106" s="52">
        <v>0.43884999920000001</v>
      </c>
      <c r="C106" s="52">
        <v>0.1826599991</v>
      </c>
      <c r="D106" s="52">
        <v>0.34607127963333334</v>
      </c>
      <c r="E106" s="52">
        <v>0.11328680406666668</v>
      </c>
      <c r="F106" s="52">
        <v>0.4819166243089642</v>
      </c>
      <c r="G106" s="51">
        <v>0.20689901602585095</v>
      </c>
      <c r="H106" s="52">
        <f t="shared" si="11"/>
        <v>0.4819166243089642</v>
      </c>
      <c r="I106" s="52">
        <f t="shared" si="12"/>
        <v>0.20689901602585095</v>
      </c>
      <c r="J106" s="49"/>
    </row>
    <row r="107" spans="1:10" ht="15" x14ac:dyDescent="0.25">
      <c r="A107" s="53">
        <f t="shared" si="13"/>
        <v>2001</v>
      </c>
      <c r="B107" s="52">
        <v>0.42798999879999999</v>
      </c>
      <c r="C107" s="52">
        <v>0.17267999980000001</v>
      </c>
      <c r="D107" s="52">
        <v>0.34759747347499997</v>
      </c>
      <c r="E107" s="52">
        <v>0.11117547484999998</v>
      </c>
      <c r="F107" s="52">
        <v>0.49526943844956817</v>
      </c>
      <c r="G107" s="51">
        <v>0.24562352708721497</v>
      </c>
      <c r="H107" s="52">
        <f t="shared" si="11"/>
        <v>0.49526943844956817</v>
      </c>
      <c r="I107" s="52">
        <f t="shared" si="12"/>
        <v>0.24562352708721497</v>
      </c>
      <c r="J107" s="49"/>
    </row>
    <row r="108" spans="1:10" ht="15" x14ac:dyDescent="0.25">
      <c r="A108" s="53">
        <f t="shared" si="13"/>
        <v>2002</v>
      </c>
      <c r="B108" s="52">
        <v>0.4272500025</v>
      </c>
      <c r="C108" s="52">
        <v>0.1705800006</v>
      </c>
      <c r="D108" s="52">
        <v>0.34478530897500004</v>
      </c>
      <c r="E108" s="52">
        <v>0.10653786804999998</v>
      </c>
      <c r="F108" s="52">
        <v>0.47941686436102604</v>
      </c>
      <c r="G108" s="51">
        <v>0.24490246073828409</v>
      </c>
      <c r="H108" s="52">
        <f t="shared" si="11"/>
        <v>0.47941686436102604</v>
      </c>
      <c r="I108" s="52">
        <f t="shared" si="12"/>
        <v>0.24490246073828409</v>
      </c>
      <c r="J108" s="49"/>
    </row>
    <row r="109" spans="1:10" ht="15" x14ac:dyDescent="0.25">
      <c r="A109" s="53">
        <f t="shared" si="13"/>
        <v>2003</v>
      </c>
      <c r="B109" s="52">
        <v>0.42865000110000001</v>
      </c>
      <c r="C109" s="52">
        <v>0.1720200013</v>
      </c>
      <c r="D109" s="52">
        <v>0.34474120617500004</v>
      </c>
      <c r="E109" s="52">
        <v>0.10687453505</v>
      </c>
      <c r="F109" s="52">
        <v>0.48179959673316813</v>
      </c>
      <c r="G109" s="51">
        <v>0.2427781843734747</v>
      </c>
      <c r="H109" s="52">
        <f t="shared" si="11"/>
        <v>0.48179959673316813</v>
      </c>
      <c r="I109" s="52">
        <f t="shared" si="12"/>
        <v>0.2427781843734747</v>
      </c>
      <c r="J109" s="49"/>
    </row>
    <row r="110" spans="1:10" ht="15" x14ac:dyDescent="0.25">
      <c r="A110" s="53">
        <f t="shared" si="13"/>
        <v>2004</v>
      </c>
      <c r="B110" s="52">
        <v>0.43902999970000001</v>
      </c>
      <c r="C110" s="52">
        <v>0.1832199997</v>
      </c>
      <c r="D110" s="52">
        <v>0.34645489940000002</v>
      </c>
      <c r="E110" s="52">
        <v>0.10972785959999999</v>
      </c>
      <c r="F110" s="52">
        <v>0.48244157059178366</v>
      </c>
      <c r="G110" s="51">
        <v>0.22758455339957429</v>
      </c>
      <c r="H110" s="52">
        <f t="shared" si="11"/>
        <v>0.48244157059178366</v>
      </c>
      <c r="I110" s="52">
        <f t="shared" si="12"/>
        <v>0.22758455339957429</v>
      </c>
      <c r="J110" s="49"/>
    </row>
    <row r="111" spans="1:10" ht="15" x14ac:dyDescent="0.25">
      <c r="A111" s="53">
        <f t="shared" si="13"/>
        <v>2005</v>
      </c>
      <c r="B111" s="52">
        <v>0.4506100006</v>
      </c>
      <c r="C111" s="52">
        <v>0.1937199999</v>
      </c>
      <c r="D111" s="52">
        <v>0.358177529025</v>
      </c>
      <c r="E111" s="52">
        <v>0.119045335925</v>
      </c>
      <c r="F111" s="52">
        <v>0.4740202604854204</v>
      </c>
      <c r="G111" s="51">
        <v>0.24914193079373945</v>
      </c>
      <c r="H111" s="52">
        <f t="shared" si="11"/>
        <v>0.4740202604854204</v>
      </c>
      <c r="I111" s="52">
        <f t="shared" si="12"/>
        <v>0.24914193079373945</v>
      </c>
      <c r="J111" s="49"/>
    </row>
    <row r="112" spans="1:10" ht="15" x14ac:dyDescent="0.25">
      <c r="A112" s="53">
        <f t="shared" si="13"/>
        <v>2006</v>
      </c>
      <c r="B112" s="52">
        <v>0.4602900023</v>
      </c>
      <c r="C112" s="52">
        <v>0.2010000019</v>
      </c>
      <c r="D112" s="52">
        <v>0.36061510752499998</v>
      </c>
      <c r="E112" s="52">
        <v>0.12202602792499999</v>
      </c>
      <c r="F112" s="52">
        <v>0.49243380986096291</v>
      </c>
      <c r="G112" s="51">
        <v>0.25424053593548279</v>
      </c>
      <c r="H112" s="52">
        <f t="shared" si="11"/>
        <v>0.49243380986096291</v>
      </c>
      <c r="I112" s="52">
        <f t="shared" si="12"/>
        <v>0.25424053593548279</v>
      </c>
      <c r="J112" s="49"/>
    </row>
    <row r="113" spans="1:10" ht="15" x14ac:dyDescent="0.25">
      <c r="A113" s="53">
        <f t="shared" si="13"/>
        <v>2007</v>
      </c>
      <c r="B113" s="52">
        <v>0.45795000050000001</v>
      </c>
      <c r="C113" s="52">
        <v>0.19867000069999999</v>
      </c>
      <c r="D113" s="52">
        <v>0.36933130235</v>
      </c>
      <c r="E113" s="52">
        <v>0.127771159425</v>
      </c>
      <c r="F113" s="52">
        <v>0.4900553812821411</v>
      </c>
      <c r="G113" s="51">
        <v>0.26910775167518663</v>
      </c>
      <c r="H113" s="52">
        <f t="shared" si="11"/>
        <v>0.4900553812821411</v>
      </c>
      <c r="I113" s="52">
        <f t="shared" si="12"/>
        <v>0.26910775167518663</v>
      </c>
      <c r="J113" s="49"/>
    </row>
    <row r="114" spans="1:10" ht="15" x14ac:dyDescent="0.25">
      <c r="A114" s="53">
        <f t="shared" si="13"/>
        <v>2008</v>
      </c>
      <c r="B114" s="52">
        <v>0.45306000390000001</v>
      </c>
      <c r="C114" s="52">
        <v>0.19519999900000001</v>
      </c>
      <c r="D114" s="52">
        <v>0.36377273194999998</v>
      </c>
      <c r="E114" s="52">
        <v>0.12620164857500002</v>
      </c>
      <c r="F114" s="52">
        <v>0.52139675550994924</v>
      </c>
      <c r="G114" s="51">
        <v>0.25075864058714425</v>
      </c>
      <c r="H114" s="52">
        <f t="shared" si="11"/>
        <v>0.52139675550994924</v>
      </c>
      <c r="I114" s="52">
        <f t="shared" si="12"/>
        <v>0.25075864058714425</v>
      </c>
      <c r="J114" s="49"/>
    </row>
    <row r="115" spans="1:10" ht="15" x14ac:dyDescent="0.25">
      <c r="A115" s="53">
        <f t="shared" si="13"/>
        <v>2009</v>
      </c>
      <c r="B115" s="52">
        <v>0.44339999629999999</v>
      </c>
      <c r="C115" s="52">
        <v>0.18540999920000001</v>
      </c>
      <c r="D115" s="52">
        <v>0.35887760870000002</v>
      </c>
      <c r="E115" s="52">
        <v>0.117955659125</v>
      </c>
      <c r="F115" s="52">
        <v>0.49651408718248552</v>
      </c>
      <c r="G115" s="51">
        <v>0.21175418956864525</v>
      </c>
      <c r="H115" s="52">
        <f t="shared" si="11"/>
        <v>0.49651408718248552</v>
      </c>
      <c r="I115" s="52">
        <f t="shared" si="12"/>
        <v>0.21175418956864525</v>
      </c>
      <c r="J115" s="49"/>
    </row>
    <row r="116" spans="1:10" ht="15" x14ac:dyDescent="0.25">
      <c r="A116" s="53">
        <v>2010</v>
      </c>
      <c r="B116" s="52">
        <v>0.45750999650000002</v>
      </c>
      <c r="C116" s="52">
        <v>0.19799999900000001</v>
      </c>
      <c r="D116" s="52">
        <v>0.35346103650000005</v>
      </c>
      <c r="E116" s="52">
        <v>0.1137718394</v>
      </c>
      <c r="F116" s="52">
        <v>0.46844982408453323</v>
      </c>
      <c r="G116" s="51">
        <v>0.20031152426422671</v>
      </c>
      <c r="H116" s="52">
        <f t="shared" si="11"/>
        <v>0.46844982408453323</v>
      </c>
      <c r="I116" s="52">
        <f t="shared" si="12"/>
        <v>0.20031152426422671</v>
      </c>
      <c r="J116" s="49"/>
    </row>
    <row r="117" spans="1:10" ht="15" x14ac:dyDescent="0.25">
      <c r="A117" s="53">
        <f>A116+1</f>
        <v>2011</v>
      </c>
      <c r="B117" s="52">
        <v>0.45924000199999998</v>
      </c>
      <c r="C117" s="52">
        <v>0.1959999999</v>
      </c>
      <c r="D117" s="52">
        <v>0.35664587317500002</v>
      </c>
      <c r="E117" s="52">
        <v>0.11626227</v>
      </c>
      <c r="F117" s="52">
        <v>0.4806886114025361</v>
      </c>
      <c r="G117" s="51">
        <v>0.21477963758262825</v>
      </c>
      <c r="H117" s="52">
        <f t="shared" si="11"/>
        <v>0.4806886114025361</v>
      </c>
      <c r="I117" s="52">
        <f t="shared" si="12"/>
        <v>0.21477963758262825</v>
      </c>
      <c r="J117" s="49"/>
    </row>
    <row r="118" spans="1:10" ht="15" x14ac:dyDescent="0.25">
      <c r="A118" s="53">
        <f>A117+1</f>
        <v>2012</v>
      </c>
      <c r="B118" s="52">
        <v>0.47143999990000002</v>
      </c>
      <c r="C118" s="52">
        <v>0.20778999980000001</v>
      </c>
      <c r="D118" s="52">
        <v>0.353127292925</v>
      </c>
      <c r="E118" s="52">
        <v>0.1120500116</v>
      </c>
      <c r="F118" s="52">
        <v>0.45534358295861871</v>
      </c>
      <c r="G118" s="51">
        <v>0.19842388297536706</v>
      </c>
      <c r="H118" s="52">
        <f t="shared" si="11"/>
        <v>0.45534358295861871</v>
      </c>
      <c r="I118" s="52">
        <f t="shared" si="12"/>
        <v>0.19842388297536706</v>
      </c>
      <c r="J118" s="49"/>
    </row>
    <row r="119" spans="1:10" ht="15" x14ac:dyDescent="0.25">
      <c r="A119" s="53">
        <f>A118+1</f>
        <v>2013</v>
      </c>
      <c r="B119" s="52">
        <v>0.46316000060000001</v>
      </c>
      <c r="C119" s="52">
        <v>0.1959200016</v>
      </c>
      <c r="D119" s="52">
        <v>0.36222187704999997</v>
      </c>
      <c r="E119" s="52">
        <v>0.11820656355</v>
      </c>
      <c r="F119" s="52">
        <v>0.47270762961453816</v>
      </c>
      <c r="G119" s="51">
        <v>0.21076366184436018</v>
      </c>
      <c r="H119" s="52">
        <f t="shared" si="11"/>
        <v>0.47270762961453816</v>
      </c>
      <c r="I119" s="52">
        <f t="shared" si="12"/>
        <v>0.21076366184436018</v>
      </c>
      <c r="J119" s="49"/>
    </row>
    <row r="120" spans="1:10" ht="15" x14ac:dyDescent="0.25">
      <c r="A120" s="53">
        <f>A119+1</f>
        <v>2014</v>
      </c>
      <c r="B120" s="52">
        <v>0.47016999510000002</v>
      </c>
      <c r="C120" s="52">
        <v>0.2019999978</v>
      </c>
      <c r="D120" s="52">
        <v>0.35814195638750002</v>
      </c>
      <c r="E120" s="52">
        <v>0.11663051296249999</v>
      </c>
      <c r="F120" s="52">
        <v>0.45670652083121416</v>
      </c>
      <c r="G120" s="51">
        <v>0.2039302680347147</v>
      </c>
      <c r="H120" s="52">
        <f t="shared" si="11"/>
        <v>0.45670652083121416</v>
      </c>
      <c r="I120" s="52">
        <f t="shared" si="12"/>
        <v>0.2039302680347147</v>
      </c>
      <c r="J120" s="49"/>
    </row>
    <row r="121" spans="1:10" ht="15.6" thickBot="1" x14ac:dyDescent="0.3">
      <c r="A121" s="58">
        <v>2015</v>
      </c>
      <c r="B121" s="59">
        <v>0.47374917938237227</v>
      </c>
      <c r="C121" s="59">
        <v>0.20706381620588488</v>
      </c>
      <c r="D121" s="59">
        <v>0.36028708546874999</v>
      </c>
      <c r="E121" s="59">
        <v>0.1176662640375</v>
      </c>
      <c r="F121" s="59">
        <v>0.45517980354009419</v>
      </c>
      <c r="G121" s="60">
        <v>0.20236544517391852</v>
      </c>
      <c r="H121" s="59">
        <f t="shared" si="11"/>
        <v>0.45517980354009419</v>
      </c>
      <c r="I121" s="59">
        <f t="shared" si="12"/>
        <v>0.20236544517391852</v>
      </c>
      <c r="J121" s="49"/>
    </row>
    <row r="122" spans="1:10" ht="16.2" thickTop="1" x14ac:dyDescent="0.3">
      <c r="A122" s="50"/>
      <c r="B122" s="49"/>
      <c r="C122" s="49"/>
      <c r="D122" s="49"/>
      <c r="E122" s="49"/>
      <c r="F122" s="49"/>
      <c r="G122" s="49"/>
      <c r="H122" s="49"/>
      <c r="I122" s="49"/>
      <c r="J122" s="49"/>
    </row>
    <row r="123" spans="1:10" ht="15.6" x14ac:dyDescent="0.3">
      <c r="A123" s="50" t="s">
        <v>78</v>
      </c>
      <c r="B123" s="49"/>
      <c r="C123" s="49"/>
      <c r="D123" s="49"/>
      <c r="E123" s="49"/>
      <c r="F123" s="49"/>
      <c r="G123" s="49"/>
      <c r="H123" s="49"/>
      <c r="I123" s="49"/>
      <c r="J123" s="49"/>
    </row>
    <row r="124" spans="1:10" ht="15" x14ac:dyDescent="0.25">
      <c r="A124" s="49" t="s">
        <v>87</v>
      </c>
      <c r="B124" s="49"/>
      <c r="C124" s="49"/>
      <c r="D124" s="49"/>
      <c r="E124" s="49"/>
      <c r="F124" s="49"/>
      <c r="G124" s="49"/>
      <c r="H124" s="49"/>
      <c r="I124" s="49"/>
      <c r="J124" s="49"/>
    </row>
    <row r="125" spans="1:10" ht="15" x14ac:dyDescent="0.25">
      <c r="A125" s="49" t="s">
        <v>90</v>
      </c>
      <c r="B125" s="49"/>
      <c r="C125" s="49"/>
      <c r="D125" s="49"/>
      <c r="E125" s="49"/>
      <c r="F125" s="49"/>
      <c r="G125" s="49"/>
      <c r="H125" s="49"/>
      <c r="I125" s="49"/>
      <c r="J125" s="49"/>
    </row>
    <row r="126" spans="1:10" ht="15" x14ac:dyDescent="0.25">
      <c r="A126" s="49" t="s">
        <v>91</v>
      </c>
      <c r="B126" s="49"/>
      <c r="C126" s="49"/>
      <c r="D126" s="49"/>
      <c r="E126" s="49"/>
      <c r="F126" s="49"/>
      <c r="G126" s="49"/>
      <c r="H126" s="49"/>
      <c r="I126" s="49"/>
      <c r="J126" s="49"/>
    </row>
    <row r="127" spans="1:10" ht="15" x14ac:dyDescent="0.25">
      <c r="A127" s="49"/>
      <c r="B127" s="49"/>
      <c r="C127" s="49"/>
      <c r="D127" s="49"/>
      <c r="E127" s="49"/>
      <c r="F127" s="49"/>
      <c r="G127" s="49"/>
      <c r="H127" s="49"/>
      <c r="I127" s="49"/>
      <c r="J127" s="49"/>
    </row>
    <row r="128" spans="1:10" ht="15" x14ac:dyDescent="0.25">
      <c r="A128" s="49"/>
      <c r="B128" s="49"/>
      <c r="C128" s="49"/>
      <c r="D128" s="49"/>
      <c r="E128" s="49"/>
      <c r="F128" s="49"/>
      <c r="G128" s="49"/>
      <c r="H128" s="49"/>
      <c r="I128" s="49"/>
      <c r="J128" s="49"/>
    </row>
    <row r="129" spans="1:10" ht="15" x14ac:dyDescent="0.25">
      <c r="A129" s="49"/>
      <c r="B129" s="49"/>
      <c r="C129" s="49"/>
      <c r="D129" s="49"/>
      <c r="E129" s="49"/>
      <c r="F129" s="49"/>
      <c r="G129" s="49"/>
      <c r="H129" s="49"/>
      <c r="I129" s="49"/>
      <c r="J129" s="49"/>
    </row>
    <row r="130" spans="1:10" ht="15" x14ac:dyDescent="0.25">
      <c r="A130" s="49"/>
      <c r="B130" s="49"/>
      <c r="C130" s="49"/>
      <c r="D130" s="49"/>
      <c r="E130" s="49"/>
      <c r="F130" s="49"/>
      <c r="G130" s="49"/>
      <c r="H130" s="49"/>
      <c r="I130" s="49"/>
      <c r="J130" s="49"/>
    </row>
    <row r="131" spans="1:10" ht="15" x14ac:dyDescent="0.25">
      <c r="A131" s="49"/>
      <c r="B131" s="49"/>
      <c r="C131" s="49"/>
      <c r="D131" s="49"/>
      <c r="E131" s="49"/>
      <c r="F131" s="49"/>
      <c r="G131" s="49"/>
      <c r="H131" s="49"/>
      <c r="I131" s="49"/>
      <c r="J131" s="49"/>
    </row>
    <row r="132" spans="1:10" ht="15" x14ac:dyDescent="0.25">
      <c r="A132" s="49"/>
      <c r="B132" s="49"/>
      <c r="C132" s="49"/>
      <c r="D132" s="49"/>
      <c r="E132" s="49"/>
      <c r="F132" s="49"/>
      <c r="G132" s="49"/>
      <c r="H132" s="49"/>
      <c r="I132" s="49"/>
      <c r="J132" s="49"/>
    </row>
    <row r="133" spans="1:10" ht="15" x14ac:dyDescent="0.25">
      <c r="A133" s="49"/>
      <c r="B133" s="49"/>
      <c r="C133" s="49"/>
      <c r="D133" s="49"/>
      <c r="E133" s="49"/>
      <c r="F133" s="49"/>
      <c r="G133" s="49"/>
      <c r="H133" s="49"/>
      <c r="I133" s="49"/>
      <c r="J133" s="49"/>
    </row>
    <row r="134" spans="1:10" ht="15" x14ac:dyDescent="0.25">
      <c r="A134" s="49"/>
      <c r="B134" s="49"/>
      <c r="C134" s="49"/>
      <c r="D134" s="49"/>
      <c r="E134" s="49"/>
      <c r="F134" s="49"/>
      <c r="G134" s="49"/>
      <c r="H134" s="49"/>
      <c r="I134" s="49"/>
      <c r="J134" s="49"/>
    </row>
    <row r="135" spans="1:10" ht="15" x14ac:dyDescent="0.25">
      <c r="A135" s="49"/>
      <c r="B135" s="49"/>
      <c r="C135" s="49"/>
      <c r="D135" s="49"/>
      <c r="E135" s="49"/>
      <c r="F135" s="49"/>
      <c r="G135" s="49"/>
      <c r="H135" s="49"/>
      <c r="I135" s="49"/>
      <c r="J135" s="49"/>
    </row>
    <row r="136" spans="1:10" ht="15" x14ac:dyDescent="0.25">
      <c r="A136" s="49"/>
      <c r="B136" s="49"/>
      <c r="C136" s="49"/>
      <c r="D136" s="49"/>
      <c r="E136" s="49"/>
      <c r="F136" s="49"/>
      <c r="G136" s="49"/>
      <c r="H136" s="49"/>
      <c r="I136" s="49"/>
      <c r="J136" s="49"/>
    </row>
    <row r="137" spans="1:10" ht="15" x14ac:dyDescent="0.25">
      <c r="A137" s="49"/>
      <c r="B137" s="49"/>
      <c r="C137" s="49"/>
      <c r="D137" s="49"/>
      <c r="E137" s="49"/>
      <c r="F137" s="49"/>
      <c r="G137" s="49"/>
      <c r="H137" s="49"/>
      <c r="I137" s="49"/>
      <c r="J137" s="49"/>
    </row>
    <row r="138" spans="1:10" ht="15" x14ac:dyDescent="0.25">
      <c r="A138" s="49"/>
      <c r="B138" s="49"/>
      <c r="C138" s="49"/>
      <c r="D138" s="49"/>
      <c r="E138" s="49"/>
      <c r="F138" s="49"/>
      <c r="G138" s="49"/>
      <c r="H138" s="49"/>
      <c r="I138" s="49"/>
      <c r="J138" s="49"/>
    </row>
    <row r="139" spans="1:10" ht="15" x14ac:dyDescent="0.25">
      <c r="A139" s="49"/>
      <c r="B139" s="49"/>
      <c r="C139" s="49"/>
      <c r="D139" s="49"/>
      <c r="E139" s="49"/>
      <c r="F139" s="49"/>
      <c r="G139" s="49"/>
      <c r="H139" s="49"/>
      <c r="I139" s="49"/>
      <c r="J139" s="49"/>
    </row>
    <row r="140" spans="1:10" ht="15" x14ac:dyDescent="0.25">
      <c r="A140" s="49"/>
      <c r="B140" s="49"/>
      <c r="C140" s="49"/>
      <c r="D140" s="49"/>
      <c r="E140" s="49"/>
      <c r="F140" s="49"/>
      <c r="G140" s="49"/>
      <c r="H140" s="49"/>
      <c r="I140" s="49"/>
      <c r="J140" s="49"/>
    </row>
    <row r="141" spans="1:10" ht="15" x14ac:dyDescent="0.25">
      <c r="A141" s="49"/>
      <c r="B141" s="49"/>
      <c r="C141" s="49"/>
      <c r="D141" s="49"/>
      <c r="E141" s="49"/>
      <c r="F141" s="49"/>
      <c r="G141" s="49"/>
      <c r="H141" s="49"/>
      <c r="I141" s="49"/>
      <c r="J141" s="49"/>
    </row>
    <row r="142" spans="1:10" ht="15" x14ac:dyDescent="0.25">
      <c r="A142" s="49"/>
      <c r="B142" s="49"/>
      <c r="C142" s="49"/>
      <c r="D142" s="49"/>
      <c r="E142" s="49"/>
      <c r="F142" s="49"/>
      <c r="G142" s="49"/>
      <c r="H142" s="49"/>
      <c r="I142" s="49"/>
      <c r="J142" s="49"/>
    </row>
    <row r="143" spans="1:10" ht="15" x14ac:dyDescent="0.25">
      <c r="A143" s="49"/>
      <c r="B143" s="49"/>
      <c r="C143" s="49"/>
      <c r="D143" s="49"/>
      <c r="E143" s="49"/>
      <c r="F143" s="49"/>
      <c r="G143" s="49"/>
      <c r="H143" s="49"/>
      <c r="I143" s="49"/>
      <c r="J143" s="49"/>
    </row>
    <row r="144" spans="1:10" ht="15" x14ac:dyDescent="0.25">
      <c r="A144" s="49"/>
      <c r="B144" s="49"/>
      <c r="C144" s="49"/>
      <c r="D144" s="49"/>
      <c r="E144" s="49"/>
      <c r="F144" s="49"/>
      <c r="G144" s="49"/>
      <c r="H144" s="49"/>
      <c r="I144" s="49"/>
      <c r="J144" s="49"/>
    </row>
    <row r="145" spans="1:10" ht="15" x14ac:dyDescent="0.25">
      <c r="A145" s="49"/>
      <c r="B145" s="49"/>
      <c r="C145" s="49"/>
      <c r="D145" s="49"/>
      <c r="E145" s="49"/>
      <c r="F145" s="49"/>
      <c r="G145" s="49"/>
      <c r="H145" s="49"/>
      <c r="I145" s="49"/>
      <c r="J145" s="49"/>
    </row>
    <row r="146" spans="1:10" ht="15" x14ac:dyDescent="0.25">
      <c r="A146" s="49"/>
      <c r="B146" s="49"/>
      <c r="C146" s="49"/>
      <c r="D146" s="49"/>
      <c r="E146" s="49"/>
      <c r="F146" s="49"/>
      <c r="G146" s="49"/>
      <c r="H146" s="49"/>
      <c r="I146" s="49"/>
      <c r="J146" s="49"/>
    </row>
    <row r="147" spans="1:10" ht="15" x14ac:dyDescent="0.25">
      <c r="A147" s="49"/>
      <c r="B147" s="49"/>
      <c r="C147" s="49"/>
      <c r="D147" s="49"/>
      <c r="E147" s="49"/>
      <c r="F147" s="49"/>
      <c r="G147" s="49"/>
      <c r="H147" s="49"/>
      <c r="I147" s="49"/>
      <c r="J147" s="49"/>
    </row>
    <row r="148" spans="1:10" ht="15" x14ac:dyDescent="0.25">
      <c r="A148" s="49"/>
      <c r="B148" s="49"/>
      <c r="C148" s="49"/>
      <c r="D148" s="49"/>
      <c r="E148" s="49"/>
      <c r="F148" s="49"/>
      <c r="G148" s="49"/>
      <c r="H148" s="49"/>
      <c r="I148" s="49"/>
      <c r="J148" s="49"/>
    </row>
    <row r="149" spans="1:10" ht="15" x14ac:dyDescent="0.25">
      <c r="A149" s="49"/>
      <c r="B149" s="49"/>
      <c r="C149" s="49"/>
      <c r="D149" s="49"/>
      <c r="E149" s="49"/>
      <c r="F149" s="49"/>
      <c r="G149" s="49"/>
      <c r="H149" s="49"/>
      <c r="I149" s="49"/>
      <c r="J149" s="49"/>
    </row>
    <row r="150" spans="1:10" ht="15" x14ac:dyDescent="0.25">
      <c r="A150" s="49"/>
      <c r="B150" s="49"/>
      <c r="C150" s="49"/>
      <c r="D150" s="49"/>
      <c r="E150" s="49"/>
      <c r="F150" s="49"/>
      <c r="G150" s="49"/>
      <c r="H150" s="49"/>
      <c r="I150" s="49"/>
      <c r="J150" s="49"/>
    </row>
    <row r="151" spans="1:10" ht="15" x14ac:dyDescent="0.25">
      <c r="A151" s="49"/>
      <c r="B151" s="49"/>
      <c r="C151" s="49"/>
      <c r="D151" s="49"/>
      <c r="E151" s="49"/>
      <c r="F151" s="49"/>
      <c r="G151" s="49"/>
      <c r="H151" s="49"/>
      <c r="I151" s="49"/>
      <c r="J151" s="49"/>
    </row>
    <row r="152" spans="1:10" ht="15" x14ac:dyDescent="0.25">
      <c r="A152" s="49"/>
      <c r="B152" s="49"/>
      <c r="C152" s="49"/>
      <c r="D152" s="49"/>
      <c r="E152" s="49"/>
      <c r="F152" s="49"/>
      <c r="G152" s="49"/>
      <c r="H152" s="49"/>
      <c r="I152" s="49"/>
      <c r="J152" s="49"/>
    </row>
    <row r="153" spans="1:10" ht="15" x14ac:dyDescent="0.25">
      <c r="A153" s="49"/>
      <c r="B153" s="49"/>
      <c r="C153" s="49"/>
      <c r="D153" s="49"/>
      <c r="E153" s="49"/>
      <c r="F153" s="49"/>
      <c r="G153" s="49"/>
      <c r="H153" s="49"/>
      <c r="I153" s="49"/>
      <c r="J153" s="49"/>
    </row>
    <row r="154" spans="1:10" ht="15" x14ac:dyDescent="0.25">
      <c r="A154" s="49"/>
      <c r="B154" s="49"/>
      <c r="C154" s="49"/>
      <c r="D154" s="49"/>
      <c r="E154" s="49"/>
      <c r="F154" s="49"/>
      <c r="G154" s="49"/>
      <c r="H154" s="49"/>
      <c r="I154" s="49"/>
      <c r="J154" s="49"/>
    </row>
    <row r="155" spans="1:10" ht="15" x14ac:dyDescent="0.25">
      <c r="A155" s="49"/>
      <c r="B155" s="49"/>
      <c r="C155" s="49"/>
      <c r="D155" s="49"/>
      <c r="E155" s="49"/>
      <c r="F155" s="49"/>
      <c r="G155" s="49"/>
      <c r="H155" s="49"/>
      <c r="I155" s="49"/>
      <c r="J155" s="49"/>
    </row>
  </sheetData>
  <mergeCells count="1">
    <mergeCell ref="B4:I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4"/>
  <sheetViews>
    <sheetView workbookViewId="0">
      <pane xSplit="1" ySplit="7" topLeftCell="B8" activePane="bottomRight" state="frozen"/>
      <selection pane="topRight"/>
      <selection pane="bottomLeft"/>
      <selection pane="bottomRight"/>
    </sheetView>
  </sheetViews>
  <sheetFormatPr baseColWidth="10" defaultColWidth="10.77734375" defaultRowHeight="13.2" x14ac:dyDescent="0.25"/>
  <cols>
    <col min="1" max="3" width="10.77734375" style="34"/>
    <col min="4" max="6" width="11.77734375" style="34" customWidth="1"/>
    <col min="7" max="7" width="10.77734375" style="34"/>
    <col min="8" max="9" width="12.33203125" style="34" customWidth="1"/>
    <col min="10" max="16384" width="10.77734375" style="34"/>
  </cols>
  <sheetData>
    <row r="1" spans="1:12" ht="17.399999999999999" x14ac:dyDescent="0.3">
      <c r="A1" s="46" t="s">
        <v>92</v>
      </c>
      <c r="B1" s="35"/>
      <c r="C1" s="35"/>
      <c r="D1" s="35"/>
      <c r="E1" s="35"/>
      <c r="F1" s="35"/>
      <c r="G1" s="35"/>
      <c r="H1" s="35"/>
      <c r="I1" s="35"/>
      <c r="J1" s="35"/>
      <c r="K1" s="35"/>
      <c r="L1" s="35"/>
    </row>
    <row r="2" spans="1:12" ht="15" x14ac:dyDescent="0.25">
      <c r="A2" s="1" t="s">
        <v>3</v>
      </c>
      <c r="B2" s="35"/>
      <c r="C2" s="35"/>
      <c r="D2" s="35"/>
      <c r="E2" s="35"/>
      <c r="F2" s="35"/>
      <c r="G2" s="35"/>
      <c r="H2" s="35"/>
      <c r="I2" s="35"/>
      <c r="J2" s="35"/>
      <c r="K2" s="35"/>
      <c r="L2" s="35"/>
    </row>
    <row r="3" spans="1:12" ht="13.8" x14ac:dyDescent="0.25">
      <c r="A3" s="35"/>
      <c r="B3" s="82" t="s">
        <v>73</v>
      </c>
      <c r="C3" s="82"/>
      <c r="D3" s="82"/>
      <c r="E3" s="82"/>
      <c r="F3" s="82"/>
      <c r="G3" s="82"/>
      <c r="H3" s="82"/>
      <c r="I3" s="82"/>
      <c r="J3" s="82"/>
      <c r="K3" s="82"/>
      <c r="L3" s="82"/>
    </row>
    <row r="4" spans="1:12" ht="13.8" x14ac:dyDescent="0.25">
      <c r="A4" s="35"/>
      <c r="B4" s="82"/>
      <c r="C4" s="82"/>
      <c r="D4" s="82"/>
      <c r="E4" s="82"/>
      <c r="F4" s="82"/>
      <c r="G4" s="82"/>
      <c r="H4" s="82"/>
      <c r="I4" s="82"/>
      <c r="J4" s="82"/>
      <c r="K4" s="82"/>
      <c r="L4" s="82"/>
    </row>
    <row r="5" spans="1:12" ht="43.05" customHeight="1" x14ac:dyDescent="0.25">
      <c r="A5" s="35"/>
      <c r="B5" s="83" t="s">
        <v>72</v>
      </c>
      <c r="C5" s="84"/>
      <c r="D5" s="84"/>
      <c r="E5" s="84"/>
      <c r="F5" s="84"/>
      <c r="G5" s="85"/>
      <c r="H5" s="86" t="s">
        <v>71</v>
      </c>
      <c r="I5" s="86" t="s">
        <v>77</v>
      </c>
      <c r="J5" s="89" t="s">
        <v>70</v>
      </c>
      <c r="K5" s="89"/>
      <c r="L5" s="92" t="s">
        <v>69</v>
      </c>
    </row>
    <row r="6" spans="1:12" ht="40.049999999999997" customHeight="1" x14ac:dyDescent="0.25">
      <c r="A6" s="38"/>
      <c r="B6" s="90" t="s">
        <v>68</v>
      </c>
      <c r="C6" s="86" t="s">
        <v>67</v>
      </c>
      <c r="D6" s="86" t="s">
        <v>10</v>
      </c>
      <c r="E6" s="86" t="s">
        <v>9</v>
      </c>
      <c r="F6" s="86" t="s">
        <v>11</v>
      </c>
      <c r="G6" s="90" t="s">
        <v>66</v>
      </c>
      <c r="H6" s="87"/>
      <c r="I6" s="87"/>
      <c r="J6" s="45" t="s">
        <v>65</v>
      </c>
      <c r="K6" s="45" t="s">
        <v>64</v>
      </c>
      <c r="L6" s="92"/>
    </row>
    <row r="7" spans="1:12" ht="46.95" customHeight="1" x14ac:dyDescent="0.25">
      <c r="A7" s="44" t="s">
        <v>5</v>
      </c>
      <c r="B7" s="91"/>
      <c r="C7" s="88"/>
      <c r="D7" s="88"/>
      <c r="E7" s="88"/>
      <c r="F7" s="88"/>
      <c r="G7" s="91"/>
      <c r="H7" s="88"/>
      <c r="I7" s="88"/>
      <c r="J7" s="35"/>
      <c r="K7" s="35"/>
      <c r="L7" s="43"/>
    </row>
    <row r="8" spans="1:12" ht="13.8" x14ac:dyDescent="0.25">
      <c r="A8" s="38">
        <v>1870</v>
      </c>
      <c r="B8" s="36">
        <f>C8*B$99/C$99</f>
        <v>1929.3400741428284</v>
      </c>
      <c r="C8" s="36">
        <f>L8*C$88/L$88</f>
        <v>1885.2602689753078</v>
      </c>
      <c r="D8" s="36">
        <v>4620.5895</v>
      </c>
      <c r="E8" s="36">
        <v>3995.4647</v>
      </c>
      <c r="F8" s="36">
        <v>6428.0879999999997</v>
      </c>
      <c r="G8" s="36">
        <f t="shared" ref="G8:G39" si="0">AVERAGE(D8:F8)</f>
        <v>5014.7140666666664</v>
      </c>
      <c r="H8" s="42">
        <f>B8/G8</f>
        <v>0.38473580915956013</v>
      </c>
      <c r="I8" s="42">
        <f>H8</f>
        <v>0.38473580915956013</v>
      </c>
      <c r="J8" s="35"/>
      <c r="K8" s="35"/>
      <c r="L8" s="40">
        <v>943.3191988451822</v>
      </c>
    </row>
    <row r="9" spans="1:12" ht="13.8" x14ac:dyDescent="0.25">
      <c r="A9" s="38">
        <v>1871</v>
      </c>
      <c r="B9" s="35"/>
      <c r="C9" s="35"/>
      <c r="D9" s="36">
        <v>4603.2583000000004</v>
      </c>
      <c r="E9" s="36">
        <v>3542.2534999999998</v>
      </c>
      <c r="F9" s="36">
        <v>6854.576</v>
      </c>
      <c r="G9" s="36">
        <f t="shared" si="0"/>
        <v>5000.0292666666674</v>
      </c>
      <c r="H9" s="35"/>
      <c r="I9" s="35"/>
      <c r="J9" s="35"/>
      <c r="K9" s="35"/>
      <c r="L9" s="40" t="s">
        <v>63</v>
      </c>
    </row>
    <row r="10" spans="1:12" ht="13.8" x14ac:dyDescent="0.25">
      <c r="A10" s="38">
        <v>1872</v>
      </c>
      <c r="B10" s="35"/>
      <c r="C10" s="35"/>
      <c r="D10" s="36">
        <v>5050.7604000000001</v>
      </c>
      <c r="E10" s="36">
        <v>4023.3728000000001</v>
      </c>
      <c r="F10" s="36">
        <v>6957.0658999999996</v>
      </c>
      <c r="G10" s="36">
        <f t="shared" si="0"/>
        <v>5343.733033333333</v>
      </c>
      <c r="H10" s="35"/>
      <c r="I10" s="35"/>
      <c r="J10" s="35"/>
      <c r="K10" s="35"/>
      <c r="L10" s="40" t="s">
        <v>63</v>
      </c>
    </row>
    <row r="11" spans="1:12" ht="13.8" x14ac:dyDescent="0.25">
      <c r="A11" s="38">
        <v>1873</v>
      </c>
      <c r="B11" s="35"/>
      <c r="C11" s="35"/>
      <c r="D11" s="36">
        <v>5113.1292000000003</v>
      </c>
      <c r="E11" s="36">
        <v>3869.1089000000002</v>
      </c>
      <c r="F11" s="36">
        <v>7075.5182000000004</v>
      </c>
      <c r="G11" s="36">
        <f t="shared" si="0"/>
        <v>5352.5854333333336</v>
      </c>
      <c r="H11" s="35"/>
      <c r="I11" s="35"/>
      <c r="J11" s="35"/>
      <c r="K11" s="35"/>
      <c r="L11" s="40" t="s">
        <v>63</v>
      </c>
    </row>
    <row r="12" spans="1:12" ht="13.8" x14ac:dyDescent="0.25">
      <c r="A12" s="38">
        <v>1874</v>
      </c>
      <c r="B12" s="35"/>
      <c r="C12" s="35"/>
      <c r="D12" s="36">
        <v>5461.0510999999997</v>
      </c>
      <c r="E12" s="36">
        <v>3975.4027000000001</v>
      </c>
      <c r="F12" s="36">
        <v>7118.6536999999998</v>
      </c>
      <c r="G12" s="36">
        <f t="shared" si="0"/>
        <v>5518.3691666666664</v>
      </c>
      <c r="H12" s="35"/>
      <c r="I12" s="35"/>
      <c r="J12" s="35"/>
      <c r="K12" s="35"/>
      <c r="L12" s="40" t="s">
        <v>63</v>
      </c>
    </row>
    <row r="13" spans="1:12" ht="13.8" x14ac:dyDescent="0.25">
      <c r="A13" s="38">
        <v>1875</v>
      </c>
      <c r="B13" s="35"/>
      <c r="C13" s="35"/>
      <c r="D13" s="36">
        <v>5308.5691999999999</v>
      </c>
      <c r="E13" s="36">
        <v>4410.1517999999996</v>
      </c>
      <c r="F13" s="36">
        <v>7115.8055000000004</v>
      </c>
      <c r="G13" s="36">
        <f t="shared" si="0"/>
        <v>5611.5088333333333</v>
      </c>
      <c r="H13" s="35"/>
      <c r="I13" s="35"/>
      <c r="J13" s="35"/>
      <c r="K13" s="35"/>
      <c r="L13" s="40" t="s">
        <v>63</v>
      </c>
    </row>
    <row r="14" spans="1:12" ht="13.8" x14ac:dyDescent="0.25">
      <c r="A14" s="38">
        <v>1876</v>
      </c>
      <c r="B14" s="35"/>
      <c r="C14" s="35"/>
      <c r="D14" s="36">
        <v>5172.8561</v>
      </c>
      <c r="E14" s="36">
        <v>4207.6013999999996</v>
      </c>
      <c r="F14" s="36">
        <v>6950.2861999999996</v>
      </c>
      <c r="G14" s="36">
        <f t="shared" si="0"/>
        <v>5443.5812333333333</v>
      </c>
      <c r="H14" s="35"/>
      <c r="I14" s="35"/>
      <c r="J14" s="35"/>
      <c r="K14" s="35"/>
      <c r="L14" s="40" t="s">
        <v>63</v>
      </c>
    </row>
    <row r="15" spans="1:12" ht="13.8" x14ac:dyDescent="0.25">
      <c r="A15" s="38">
        <v>1877</v>
      </c>
      <c r="B15" s="35"/>
      <c r="C15" s="35"/>
      <c r="D15" s="36">
        <v>5062.6990999999998</v>
      </c>
      <c r="E15" s="36">
        <v>4130.6432999999997</v>
      </c>
      <c r="F15" s="36">
        <v>6891.6023999999998</v>
      </c>
      <c r="G15" s="36">
        <f t="shared" si="0"/>
        <v>5361.6482666666661</v>
      </c>
      <c r="H15" s="35"/>
      <c r="I15" s="35"/>
      <c r="J15" s="35"/>
      <c r="K15" s="35"/>
      <c r="L15" s="40" t="s">
        <v>63</v>
      </c>
    </row>
    <row r="16" spans="1:12" ht="13.8" x14ac:dyDescent="0.25">
      <c r="A16" s="38">
        <v>1878</v>
      </c>
      <c r="B16" s="35"/>
      <c r="C16" s="35"/>
      <c r="D16" s="36">
        <v>5251.3407999999999</v>
      </c>
      <c r="E16" s="36">
        <v>3867.6731</v>
      </c>
      <c r="F16" s="36">
        <v>6769.2223999999997</v>
      </c>
      <c r="G16" s="36">
        <f t="shared" si="0"/>
        <v>5296.0787666666665</v>
      </c>
      <c r="H16" s="35"/>
      <c r="I16" s="35"/>
      <c r="J16" s="35"/>
      <c r="K16" s="35"/>
      <c r="L16" s="40" t="s">
        <v>63</v>
      </c>
    </row>
    <row r="17" spans="1:12" ht="13.8" x14ac:dyDescent="0.25">
      <c r="A17" s="38">
        <v>1879</v>
      </c>
      <c r="B17" s="35"/>
      <c r="C17" s="35"/>
      <c r="D17" s="36">
        <v>5032.0636999999997</v>
      </c>
      <c r="E17" s="36">
        <v>3895.5994000000001</v>
      </c>
      <c r="F17" s="36">
        <v>6833.8617999999997</v>
      </c>
      <c r="G17" s="36">
        <f t="shared" si="0"/>
        <v>5253.8416333333334</v>
      </c>
      <c r="H17" s="35"/>
      <c r="I17" s="35"/>
      <c r="J17" s="35"/>
      <c r="K17" s="35"/>
      <c r="L17" s="40" t="s">
        <v>63</v>
      </c>
    </row>
    <row r="18" spans="1:12" ht="13.8" x14ac:dyDescent="0.25">
      <c r="A18" s="38">
        <v>1880</v>
      </c>
      <c r="B18" s="35"/>
      <c r="C18" s="35"/>
      <c r="D18" s="36">
        <v>4822.6433999999999</v>
      </c>
      <c r="E18" s="36">
        <v>3988.5027</v>
      </c>
      <c r="F18" s="36">
        <v>6813.7812000000004</v>
      </c>
      <c r="G18" s="36">
        <f t="shared" si="0"/>
        <v>5208.3090999999995</v>
      </c>
      <c r="H18" s="35"/>
      <c r="I18" s="35"/>
      <c r="J18" s="35"/>
      <c r="K18" s="35"/>
      <c r="L18" s="40" t="s">
        <v>63</v>
      </c>
    </row>
    <row r="19" spans="1:12" ht="13.8" x14ac:dyDescent="0.25">
      <c r="A19" s="38">
        <v>1881</v>
      </c>
      <c r="B19" s="35"/>
      <c r="C19" s="35"/>
      <c r="D19" s="36">
        <v>4989.8546999999999</v>
      </c>
      <c r="E19" s="36">
        <v>4274.2700999999997</v>
      </c>
      <c r="F19" s="36">
        <v>7098.7061999999996</v>
      </c>
      <c r="G19" s="36">
        <f t="shared" si="0"/>
        <v>5454.2769999999991</v>
      </c>
      <c r="H19" s="35"/>
      <c r="I19" s="35"/>
      <c r="J19" s="35"/>
      <c r="K19" s="35"/>
      <c r="L19" s="40" t="s">
        <v>63</v>
      </c>
    </row>
    <row r="20" spans="1:12" ht="13.8" x14ac:dyDescent="0.25">
      <c r="A20" s="38">
        <v>1882</v>
      </c>
      <c r="B20" s="35"/>
      <c r="C20" s="35"/>
      <c r="D20" s="36">
        <v>4968.9148999999998</v>
      </c>
      <c r="E20" s="36">
        <v>4536.6354000000001</v>
      </c>
      <c r="F20" s="36">
        <v>7083.9427999999998</v>
      </c>
      <c r="G20" s="36">
        <f t="shared" si="0"/>
        <v>5529.8310333333329</v>
      </c>
      <c r="H20" s="35"/>
      <c r="I20" s="35"/>
      <c r="J20" s="35"/>
      <c r="K20" s="35"/>
      <c r="L20" s="40" t="s">
        <v>63</v>
      </c>
    </row>
    <row r="21" spans="1:12" ht="13.8" x14ac:dyDescent="0.25">
      <c r="A21" s="38">
        <v>1883</v>
      </c>
      <c r="B21" s="35"/>
      <c r="C21" s="35"/>
      <c r="D21" s="36">
        <v>5225.5771000000004</v>
      </c>
      <c r="E21" s="36">
        <v>4299.2644</v>
      </c>
      <c r="F21" s="36">
        <v>7025.0810000000001</v>
      </c>
      <c r="G21" s="36">
        <f t="shared" si="0"/>
        <v>5516.6408333333338</v>
      </c>
      <c r="H21" s="35"/>
      <c r="I21" s="35"/>
      <c r="J21" s="35"/>
      <c r="K21" s="35"/>
      <c r="L21" s="40" t="s">
        <v>63</v>
      </c>
    </row>
    <row r="22" spans="1:12" ht="13.8" x14ac:dyDescent="0.25">
      <c r="A22" s="38">
        <v>1884</v>
      </c>
      <c r="B22" s="35"/>
      <c r="C22" s="35"/>
      <c r="D22" s="36">
        <v>5397.4515000000001</v>
      </c>
      <c r="E22" s="36">
        <v>4172.0564000000004</v>
      </c>
      <c r="F22" s="36">
        <v>6953.1462000000001</v>
      </c>
      <c r="G22" s="36">
        <f t="shared" si="0"/>
        <v>5507.5513666666666</v>
      </c>
      <c r="H22" s="35"/>
      <c r="I22" s="35"/>
      <c r="J22" s="35"/>
      <c r="K22" s="35"/>
      <c r="L22" s="40" t="s">
        <v>63</v>
      </c>
    </row>
    <row r="23" spans="1:12" ht="13.8" x14ac:dyDescent="0.25">
      <c r="A23" s="38">
        <v>1885</v>
      </c>
      <c r="B23" s="35"/>
      <c r="C23" s="35"/>
      <c r="D23" s="36">
        <v>5526.6917999999996</v>
      </c>
      <c r="E23" s="36">
        <v>4199.1626999999999</v>
      </c>
      <c r="F23" s="36">
        <v>7030.4179999999997</v>
      </c>
      <c r="G23" s="36">
        <f t="shared" si="0"/>
        <v>5585.4241666666667</v>
      </c>
      <c r="H23" s="35"/>
      <c r="I23" s="35"/>
      <c r="J23" s="35"/>
      <c r="K23" s="35"/>
      <c r="L23" s="40" t="s">
        <v>63</v>
      </c>
    </row>
    <row r="24" spans="1:12" ht="13.8" x14ac:dyDescent="0.25">
      <c r="A24" s="38">
        <v>1886</v>
      </c>
      <c r="B24" s="35"/>
      <c r="C24" s="35"/>
      <c r="D24" s="36">
        <v>5570.2416999999996</v>
      </c>
      <c r="E24" s="36">
        <v>4168.6235999999999</v>
      </c>
      <c r="F24" s="36">
        <v>7196.5473000000002</v>
      </c>
      <c r="G24" s="36">
        <f t="shared" si="0"/>
        <v>5645.1375333333335</v>
      </c>
      <c r="H24" s="35"/>
      <c r="I24" s="35"/>
      <c r="J24" s="35"/>
      <c r="K24" s="35"/>
      <c r="L24" s="40" t="s">
        <v>63</v>
      </c>
    </row>
    <row r="25" spans="1:12" ht="13.8" x14ac:dyDescent="0.25">
      <c r="A25" s="38">
        <v>1887</v>
      </c>
      <c r="B25" s="35"/>
      <c r="C25" s="35"/>
      <c r="D25" s="36">
        <v>5576.4894000000004</v>
      </c>
      <c r="E25" s="36">
        <v>4251.8288000000002</v>
      </c>
      <c r="F25" s="36">
        <v>7504.0088999999998</v>
      </c>
      <c r="G25" s="36">
        <f t="shared" si="0"/>
        <v>5777.4423666666671</v>
      </c>
      <c r="H25" s="35"/>
      <c r="I25" s="35"/>
      <c r="J25" s="35"/>
      <c r="K25" s="35"/>
      <c r="L25" s="40" t="s">
        <v>63</v>
      </c>
    </row>
    <row r="26" spans="1:12" ht="13.8" x14ac:dyDescent="0.25">
      <c r="A26" s="38">
        <v>1888</v>
      </c>
      <c r="B26" s="35"/>
      <c r="C26" s="35"/>
      <c r="D26" s="36">
        <v>5804.5105000000003</v>
      </c>
      <c r="E26" s="36">
        <v>4601.5924999999997</v>
      </c>
      <c r="F26" s="36">
        <v>7835.643</v>
      </c>
      <c r="G26" s="36">
        <f t="shared" si="0"/>
        <v>6080.5819999999994</v>
      </c>
      <c r="H26" s="35"/>
      <c r="I26" s="35"/>
      <c r="J26" s="35"/>
      <c r="K26" s="35"/>
      <c r="L26" s="40" t="s">
        <v>63</v>
      </c>
    </row>
    <row r="27" spans="1:12" ht="13.8" x14ac:dyDescent="0.25">
      <c r="A27" s="38">
        <v>1889</v>
      </c>
      <c r="B27" s="35"/>
      <c r="C27" s="35"/>
      <c r="D27" s="36">
        <v>5982.1661999999997</v>
      </c>
      <c r="E27" s="36">
        <v>4613.0330999999996</v>
      </c>
      <c r="F27" s="36">
        <v>8213.3274000000001</v>
      </c>
      <c r="G27" s="36">
        <f t="shared" si="0"/>
        <v>6269.5089000000007</v>
      </c>
      <c r="H27" s="35"/>
      <c r="I27" s="35"/>
      <c r="J27" s="35"/>
      <c r="K27" s="35"/>
      <c r="L27" s="40" t="s">
        <v>63</v>
      </c>
    </row>
    <row r="28" spans="1:12" ht="13.8" x14ac:dyDescent="0.25">
      <c r="A28" s="38">
        <v>1890</v>
      </c>
      <c r="B28" s="35"/>
      <c r="C28" s="35"/>
      <c r="D28" s="36">
        <v>6127.5101000000004</v>
      </c>
      <c r="E28" s="36">
        <v>4748.1334999999999</v>
      </c>
      <c r="F28" s="36">
        <v>8330.4964</v>
      </c>
      <c r="G28" s="36">
        <f t="shared" si="0"/>
        <v>6402.0466666666662</v>
      </c>
      <c r="H28" s="35"/>
      <c r="I28" s="35"/>
      <c r="J28" s="35"/>
      <c r="K28" s="35"/>
      <c r="L28" s="40" t="s">
        <v>63</v>
      </c>
    </row>
    <row r="29" spans="1:12" ht="13.8" x14ac:dyDescent="0.25">
      <c r="A29" s="38">
        <v>1891</v>
      </c>
      <c r="B29" s="35"/>
      <c r="C29" s="35"/>
      <c r="D29" s="36">
        <v>5822.1684999999998</v>
      </c>
      <c r="E29" s="36">
        <v>4835.0015999999996</v>
      </c>
      <c r="F29" s="36">
        <v>7918.1017000000002</v>
      </c>
      <c r="G29" s="36">
        <f t="shared" si="0"/>
        <v>6191.7572666666665</v>
      </c>
      <c r="H29" s="35"/>
      <c r="I29" s="35"/>
      <c r="J29" s="35"/>
      <c r="K29" s="35"/>
      <c r="L29" s="40" t="s">
        <v>63</v>
      </c>
    </row>
    <row r="30" spans="1:12" ht="13.8" x14ac:dyDescent="0.25">
      <c r="A30" s="38">
        <v>1892</v>
      </c>
      <c r="B30" s="35"/>
      <c r="C30" s="35"/>
      <c r="D30" s="36">
        <v>6102.0637999999999</v>
      </c>
      <c r="E30" s="36">
        <v>4999.0826999999999</v>
      </c>
      <c r="F30" s="36">
        <v>7594.4507000000003</v>
      </c>
      <c r="G30" s="36">
        <f t="shared" si="0"/>
        <v>6231.8657333333331</v>
      </c>
      <c r="H30" s="35"/>
      <c r="I30" s="35"/>
      <c r="J30" s="35"/>
      <c r="K30" s="35"/>
      <c r="L30" s="40" t="s">
        <v>63</v>
      </c>
    </row>
    <row r="31" spans="1:12" ht="13.8" x14ac:dyDescent="0.25">
      <c r="A31" s="38">
        <v>1893</v>
      </c>
      <c r="B31" s="35"/>
      <c r="C31" s="35"/>
      <c r="D31" s="36">
        <v>6494.0398999999998</v>
      </c>
      <c r="E31" s="36">
        <v>5035.2654000000002</v>
      </c>
      <c r="F31" s="36">
        <v>7606.7730000000001</v>
      </c>
      <c r="G31" s="36">
        <f t="shared" si="0"/>
        <v>6378.692766666667</v>
      </c>
      <c r="H31" s="35"/>
      <c r="I31" s="35"/>
      <c r="J31" s="35"/>
      <c r="K31" s="35"/>
      <c r="L31" s="40" t="s">
        <v>63</v>
      </c>
    </row>
    <row r="32" spans="1:12" ht="13.8" x14ac:dyDescent="0.25">
      <c r="A32" s="38">
        <v>1894</v>
      </c>
      <c r="B32" s="35"/>
      <c r="C32" s="35"/>
      <c r="D32" s="36">
        <v>6434.3720999999996</v>
      </c>
      <c r="E32" s="36">
        <v>4935.6273000000001</v>
      </c>
      <c r="F32" s="36">
        <v>8087.8131999999996</v>
      </c>
      <c r="G32" s="36">
        <f t="shared" si="0"/>
        <v>6485.9375333333337</v>
      </c>
      <c r="H32" s="35"/>
      <c r="I32" s="35"/>
      <c r="J32" s="35"/>
      <c r="K32" s="35"/>
      <c r="L32" s="40" t="s">
        <v>63</v>
      </c>
    </row>
    <row r="33" spans="1:12" ht="13.8" x14ac:dyDescent="0.25">
      <c r="A33" s="38">
        <v>1895</v>
      </c>
      <c r="B33" s="35"/>
      <c r="C33" s="35"/>
      <c r="D33" s="36">
        <v>6617.5981000000002</v>
      </c>
      <c r="E33" s="36">
        <v>4977.7102999999997</v>
      </c>
      <c r="F33" s="36">
        <v>8271.6226999999999</v>
      </c>
      <c r="G33" s="36">
        <f t="shared" si="0"/>
        <v>6622.3103666666675</v>
      </c>
      <c r="H33" s="35"/>
      <c r="I33" s="35"/>
      <c r="J33" s="35"/>
      <c r="K33" s="35"/>
      <c r="L33" s="40" t="s">
        <v>63</v>
      </c>
    </row>
    <row r="34" spans="1:12" ht="13.8" x14ac:dyDescent="0.25">
      <c r="A34" s="38">
        <v>1896</v>
      </c>
      <c r="B34" s="35"/>
      <c r="C34" s="35"/>
      <c r="D34" s="36">
        <v>6854.0474999999997</v>
      </c>
      <c r="E34" s="36">
        <v>5581.4638000000004</v>
      </c>
      <c r="F34" s="36">
        <v>8463.8665999999994</v>
      </c>
      <c r="G34" s="36">
        <f t="shared" si="0"/>
        <v>6966.4592999999995</v>
      </c>
      <c r="H34" s="35"/>
      <c r="I34" s="35"/>
      <c r="J34" s="35"/>
      <c r="K34" s="35"/>
      <c r="L34" s="40" t="s">
        <v>63</v>
      </c>
    </row>
    <row r="35" spans="1:12" ht="13.8" x14ac:dyDescent="0.25">
      <c r="A35" s="38">
        <v>1897</v>
      </c>
      <c r="B35" s="35"/>
      <c r="C35" s="35"/>
      <c r="D35" s="36">
        <v>7003.7248</v>
      </c>
      <c r="E35" s="36">
        <v>5295.8531000000003</v>
      </c>
      <c r="F35" s="36">
        <v>8419.7702000000008</v>
      </c>
      <c r="G35" s="36">
        <f t="shared" si="0"/>
        <v>6906.4493666666676</v>
      </c>
      <c r="H35" s="35"/>
      <c r="I35" s="35"/>
      <c r="J35" s="35"/>
      <c r="K35" s="35"/>
      <c r="L35" s="40" t="s">
        <v>63</v>
      </c>
    </row>
    <row r="36" spans="1:12" ht="13.8" x14ac:dyDescent="0.25">
      <c r="A36" s="38">
        <v>1898</v>
      </c>
      <c r="B36" s="35"/>
      <c r="C36" s="35"/>
      <c r="D36" s="36">
        <v>7390.1471000000001</v>
      </c>
      <c r="E36" s="36">
        <v>5704.3995000000004</v>
      </c>
      <c r="F36" s="36">
        <v>8730.1182000000008</v>
      </c>
      <c r="G36" s="36">
        <f t="shared" si="0"/>
        <v>7274.8882666666677</v>
      </c>
      <c r="H36" s="35"/>
      <c r="I36" s="35"/>
      <c r="J36" s="35"/>
      <c r="K36" s="35"/>
      <c r="L36" s="40" t="s">
        <v>63</v>
      </c>
    </row>
    <row r="37" spans="1:12" ht="13.8" x14ac:dyDescent="0.25">
      <c r="A37" s="38">
        <v>1899</v>
      </c>
      <c r="B37" s="35"/>
      <c r="C37" s="35"/>
      <c r="D37" s="36">
        <v>7158.4336999999996</v>
      </c>
      <c r="E37" s="36">
        <v>5794.8675999999996</v>
      </c>
      <c r="F37" s="36">
        <v>8968.7042000000001</v>
      </c>
      <c r="G37" s="36">
        <f t="shared" si="0"/>
        <v>7307.3351666666667</v>
      </c>
      <c r="H37" s="35"/>
      <c r="I37" s="35"/>
      <c r="J37" s="35"/>
      <c r="K37" s="35"/>
      <c r="L37" s="40" t="s">
        <v>63</v>
      </c>
    </row>
    <row r="38" spans="1:12" ht="13.8" x14ac:dyDescent="0.25">
      <c r="A38" s="38">
        <v>1900</v>
      </c>
      <c r="B38" s="36">
        <f>C38*B$99/C$99</f>
        <v>2530.6940478924207</v>
      </c>
      <c r="C38" s="36">
        <f>L38*C$88/L$88</f>
        <v>2472.8750547223012</v>
      </c>
      <c r="D38" s="36">
        <v>6969.7781999999997</v>
      </c>
      <c r="E38" s="36">
        <v>5788.4237000000003</v>
      </c>
      <c r="F38" s="36">
        <v>8661.6165000000001</v>
      </c>
      <c r="G38" s="36">
        <f t="shared" si="0"/>
        <v>7139.9394666666667</v>
      </c>
      <c r="H38" s="42">
        <f>B38/G38</f>
        <v>0.3544419472611991</v>
      </c>
      <c r="I38" s="42">
        <f>H38</f>
        <v>0.3544419472611991</v>
      </c>
      <c r="J38" s="35"/>
      <c r="K38" s="35"/>
      <c r="L38" s="40">
        <v>1237.3413654618475</v>
      </c>
    </row>
    <row r="39" spans="1:12" ht="13.8" x14ac:dyDescent="0.25">
      <c r="A39" s="38">
        <v>1901</v>
      </c>
      <c r="B39" s="35"/>
      <c r="C39" s="35"/>
      <c r="D39" s="36">
        <v>6839.7673999999997</v>
      </c>
      <c r="E39" s="36">
        <v>5499.9678999999996</v>
      </c>
      <c r="F39" s="36">
        <v>8458.9511999999995</v>
      </c>
      <c r="G39" s="36">
        <f t="shared" si="0"/>
        <v>6932.8954999999996</v>
      </c>
      <c r="H39" s="35"/>
      <c r="I39" s="35"/>
      <c r="J39" s="35"/>
      <c r="K39" s="35"/>
      <c r="L39" s="40" t="s">
        <v>63</v>
      </c>
    </row>
    <row r="40" spans="1:12" ht="13.8" x14ac:dyDescent="0.25">
      <c r="A40" s="38">
        <v>1902</v>
      </c>
      <c r="B40" s="35"/>
      <c r="C40" s="35"/>
      <c r="D40" s="36">
        <v>6850.2893999999997</v>
      </c>
      <c r="E40" s="36">
        <v>5408.4008000000003</v>
      </c>
      <c r="F40" s="36">
        <v>8488.7428999999993</v>
      </c>
      <c r="G40" s="36">
        <f t="shared" ref="G40:G71" si="1">AVERAGE(D40:F40)</f>
        <v>6915.8110333333343</v>
      </c>
      <c r="H40" s="35"/>
      <c r="I40" s="35"/>
      <c r="J40" s="35"/>
      <c r="K40" s="35"/>
      <c r="L40" s="40" t="s">
        <v>63</v>
      </c>
    </row>
    <row r="41" spans="1:12" ht="13.8" x14ac:dyDescent="0.25">
      <c r="A41" s="38">
        <v>1903</v>
      </c>
      <c r="B41" s="35"/>
      <c r="C41" s="35"/>
      <c r="D41" s="36">
        <v>7236.3337000000001</v>
      </c>
      <c r="E41" s="36">
        <v>5467.7025000000003</v>
      </c>
      <c r="F41" s="36">
        <v>8177.1877999999997</v>
      </c>
      <c r="G41" s="36">
        <f t="shared" si="1"/>
        <v>6960.4080000000004</v>
      </c>
      <c r="H41" s="35"/>
      <c r="I41" s="35"/>
      <c r="J41" s="35"/>
      <c r="K41" s="35"/>
      <c r="L41" s="40" t="s">
        <v>63</v>
      </c>
    </row>
    <row r="42" spans="1:12" ht="13.8" x14ac:dyDescent="0.25">
      <c r="A42" s="38">
        <v>1904</v>
      </c>
      <c r="B42" s="35"/>
      <c r="C42" s="35"/>
      <c r="D42" s="36">
        <v>7471.9098999999997</v>
      </c>
      <c r="E42" s="36">
        <v>5465.0319</v>
      </c>
      <c r="F42" s="36">
        <v>8035.4263000000001</v>
      </c>
      <c r="G42" s="36">
        <f t="shared" si="1"/>
        <v>6990.7893666666669</v>
      </c>
      <c r="H42" s="35"/>
      <c r="I42" s="35"/>
      <c r="J42" s="35"/>
      <c r="K42" s="35"/>
      <c r="L42" s="40" t="s">
        <v>63</v>
      </c>
    </row>
    <row r="43" spans="1:12" ht="13.8" x14ac:dyDescent="0.25">
      <c r="A43" s="38">
        <v>1905</v>
      </c>
      <c r="B43" s="35"/>
      <c r="C43" s="35"/>
      <c r="D43" s="36">
        <v>7725.2591000000002</v>
      </c>
      <c r="E43" s="36">
        <v>5575.8675000000003</v>
      </c>
      <c r="F43" s="36">
        <v>8284.1193999999996</v>
      </c>
      <c r="G43" s="36">
        <f t="shared" si="1"/>
        <v>7195.0819999999994</v>
      </c>
      <c r="H43" s="35"/>
      <c r="I43" s="35"/>
      <c r="J43" s="35"/>
      <c r="K43" s="35"/>
      <c r="L43" s="40" t="s">
        <v>63</v>
      </c>
    </row>
    <row r="44" spans="1:12" ht="13.8" x14ac:dyDescent="0.25">
      <c r="A44" s="38">
        <v>1906</v>
      </c>
      <c r="B44" s="35"/>
      <c r="C44" s="35"/>
      <c r="D44" s="36">
        <v>7593.8882999999996</v>
      </c>
      <c r="E44" s="36">
        <v>5412.4480999999996</v>
      </c>
      <c r="F44" s="36">
        <v>8628.7474000000002</v>
      </c>
      <c r="G44" s="36">
        <f t="shared" si="1"/>
        <v>7211.6945999999998</v>
      </c>
      <c r="H44" s="35"/>
      <c r="I44" s="35"/>
      <c r="J44" s="35"/>
      <c r="K44" s="35"/>
      <c r="L44" s="40" t="s">
        <v>63</v>
      </c>
    </row>
    <row r="45" spans="1:12" ht="13.8" x14ac:dyDescent="0.25">
      <c r="A45" s="38">
        <v>1907</v>
      </c>
      <c r="B45" s="35"/>
      <c r="C45" s="35"/>
      <c r="D45" s="36">
        <v>7950.3155999999999</v>
      </c>
      <c r="E45" s="36">
        <v>5940.5733</v>
      </c>
      <c r="F45" s="36">
        <v>8839.8475999999991</v>
      </c>
      <c r="G45" s="36">
        <f t="shared" si="1"/>
        <v>7576.9121666666661</v>
      </c>
      <c r="H45" s="35"/>
      <c r="I45" s="35"/>
      <c r="J45" s="35"/>
      <c r="K45" s="35"/>
      <c r="L45" s="40" t="s">
        <v>63</v>
      </c>
    </row>
    <row r="46" spans="1:12" ht="13.8" x14ac:dyDescent="0.25">
      <c r="A46" s="38">
        <v>1908</v>
      </c>
      <c r="B46" s="35"/>
      <c r="C46" s="35"/>
      <c r="D46" s="36">
        <v>7828.0718999999999</v>
      </c>
      <c r="E46" s="36">
        <v>5808.8834999999999</v>
      </c>
      <c r="F46" s="36">
        <v>8329.3773000000001</v>
      </c>
      <c r="G46" s="36">
        <f t="shared" si="1"/>
        <v>7322.1108999999997</v>
      </c>
      <c r="H46" s="35"/>
      <c r="I46" s="35"/>
      <c r="J46" s="35"/>
      <c r="K46" s="35"/>
      <c r="L46" s="40" t="s">
        <v>63</v>
      </c>
    </row>
    <row r="47" spans="1:12" ht="13.8" x14ac:dyDescent="0.25">
      <c r="A47" s="38">
        <v>1909</v>
      </c>
      <c r="B47" s="35"/>
      <c r="C47" s="35"/>
      <c r="D47" s="36">
        <v>7966.4638000000004</v>
      </c>
      <c r="E47" s="36">
        <v>5895.9705999999996</v>
      </c>
      <c r="F47" s="36">
        <v>8264.6031999999996</v>
      </c>
      <c r="G47" s="36">
        <f t="shared" si="1"/>
        <v>7375.6791999999996</v>
      </c>
      <c r="H47" s="35"/>
      <c r="I47" s="35"/>
      <c r="J47" s="35"/>
      <c r="K47" s="35"/>
      <c r="L47" s="40" t="s">
        <v>63</v>
      </c>
    </row>
    <row r="48" spans="1:12" ht="13.8" x14ac:dyDescent="0.25">
      <c r="A48" s="38">
        <v>1910</v>
      </c>
      <c r="B48" s="35"/>
      <c r="C48" s="35"/>
      <c r="D48" s="36">
        <v>7833.0996999999998</v>
      </c>
      <c r="E48" s="36">
        <v>5553.1175000000003</v>
      </c>
      <c r="F48" s="36">
        <v>8456.9570000000003</v>
      </c>
      <c r="G48" s="36">
        <f t="shared" si="1"/>
        <v>7281.0580666666674</v>
      </c>
      <c r="H48" s="35"/>
      <c r="I48" s="35"/>
      <c r="J48" s="35"/>
      <c r="K48" s="35"/>
      <c r="L48" s="40" t="s">
        <v>63</v>
      </c>
    </row>
    <row r="49" spans="1:12" ht="13.8" x14ac:dyDescent="0.25">
      <c r="A49" s="38">
        <v>1911</v>
      </c>
      <c r="B49" s="35"/>
      <c r="C49" s="35"/>
      <c r="D49" s="36">
        <v>8161.4237000000003</v>
      </c>
      <c r="E49" s="36">
        <v>6024.3752999999997</v>
      </c>
      <c r="F49" s="36">
        <v>8678.4421999999995</v>
      </c>
      <c r="G49" s="36">
        <f t="shared" si="1"/>
        <v>7621.4137333333319</v>
      </c>
      <c r="H49" s="35"/>
      <c r="I49" s="35"/>
      <c r="J49" s="35"/>
      <c r="K49" s="35"/>
      <c r="L49" s="40" t="s">
        <v>63</v>
      </c>
    </row>
    <row r="50" spans="1:12" ht="13.8" x14ac:dyDescent="0.25">
      <c r="A50" s="38">
        <v>1912</v>
      </c>
      <c r="B50" s="35"/>
      <c r="C50" s="35"/>
      <c r="D50" s="36">
        <v>8437.2945</v>
      </c>
      <c r="E50" s="36">
        <v>6599.2371000000003</v>
      </c>
      <c r="F50" s="36">
        <v>8761.2973000000002</v>
      </c>
      <c r="G50" s="36">
        <f t="shared" si="1"/>
        <v>7932.6096333333335</v>
      </c>
      <c r="H50" s="35"/>
      <c r="I50" s="35"/>
      <c r="J50" s="35"/>
      <c r="K50" s="35"/>
      <c r="L50" s="40" t="s">
        <v>63</v>
      </c>
    </row>
    <row r="51" spans="1:12" ht="13.8" x14ac:dyDescent="0.25">
      <c r="A51" s="38">
        <v>1913</v>
      </c>
      <c r="B51" s="36">
        <f>C51*B$99/C$99</f>
        <v>3042.5370226438399</v>
      </c>
      <c r="C51" s="36">
        <f>L51*C$88/L$88</f>
        <v>2973.023907268007</v>
      </c>
      <c r="D51" s="36">
        <v>8399.3616999999995</v>
      </c>
      <c r="E51" s="36">
        <v>6339.3134</v>
      </c>
      <c r="F51" s="36">
        <v>9050.973</v>
      </c>
      <c r="G51" s="36">
        <f t="shared" si="1"/>
        <v>7929.8826999999992</v>
      </c>
      <c r="H51" s="42">
        <f>B51/G51</f>
        <v>0.38367995312765979</v>
      </c>
      <c r="I51" s="42">
        <f>H51</f>
        <v>0.38367995312765979</v>
      </c>
      <c r="J51" s="35"/>
      <c r="K51" s="35"/>
      <c r="L51" s="40">
        <v>1487.5985965990574</v>
      </c>
    </row>
    <row r="52" spans="1:12" ht="13.8" x14ac:dyDescent="0.25">
      <c r="A52" s="38">
        <v>1914</v>
      </c>
      <c r="B52" s="35"/>
      <c r="C52" s="35"/>
      <c r="D52" s="36">
        <v>7586.1032999999998</v>
      </c>
      <c r="E52" s="36">
        <v>5849.8801999999996</v>
      </c>
      <c r="F52" s="36">
        <v>9186.5684999999994</v>
      </c>
      <c r="G52" s="36">
        <f t="shared" si="1"/>
        <v>7540.8506666666653</v>
      </c>
      <c r="H52" s="35"/>
      <c r="I52" s="35"/>
      <c r="J52" s="35"/>
      <c r="K52" s="35"/>
      <c r="L52" s="40" t="s">
        <v>63</v>
      </c>
    </row>
    <row r="53" spans="1:12" ht="13.8" x14ac:dyDescent="0.25">
      <c r="A53" s="38">
        <v>1915</v>
      </c>
      <c r="B53" s="35"/>
      <c r="C53" s="35"/>
      <c r="D53" s="36">
        <v>6890.9449000000004</v>
      </c>
      <c r="E53" s="36">
        <v>5525.3922000000002</v>
      </c>
      <c r="F53" s="36">
        <v>9646.2109999999993</v>
      </c>
      <c r="G53" s="36">
        <f t="shared" si="1"/>
        <v>7354.1827000000003</v>
      </c>
      <c r="H53" s="35"/>
      <c r="I53" s="35"/>
      <c r="J53" s="35"/>
      <c r="K53" s="35"/>
      <c r="L53" s="40" t="s">
        <v>63</v>
      </c>
    </row>
    <row r="54" spans="1:12" ht="13.8" x14ac:dyDescent="0.25">
      <c r="A54" s="38">
        <v>1916</v>
      </c>
      <c r="B54" s="35"/>
      <c r="C54" s="35"/>
      <c r="D54" s="36">
        <v>6523.8333000000002</v>
      </c>
      <c r="E54" s="36">
        <v>6257.7767000000003</v>
      </c>
      <c r="F54" s="36">
        <v>9832.2405999999992</v>
      </c>
      <c r="G54" s="36">
        <f t="shared" si="1"/>
        <v>7537.9501999999993</v>
      </c>
      <c r="H54" s="35"/>
      <c r="I54" s="35"/>
      <c r="J54" s="35"/>
      <c r="K54" s="35"/>
      <c r="L54" s="40" t="s">
        <v>63</v>
      </c>
    </row>
    <row r="55" spans="1:12" ht="13.8" x14ac:dyDescent="0.25">
      <c r="A55" s="38">
        <v>1917</v>
      </c>
      <c r="B55" s="35"/>
      <c r="C55" s="35"/>
      <c r="D55" s="36">
        <v>6338.3689000000004</v>
      </c>
      <c r="E55" s="36">
        <v>6194.8384999999998</v>
      </c>
      <c r="F55" s="36">
        <v>9123.4860000000008</v>
      </c>
      <c r="G55" s="36">
        <f t="shared" si="1"/>
        <v>7218.8977999999997</v>
      </c>
      <c r="H55" s="35"/>
      <c r="I55" s="35"/>
      <c r="J55" s="35"/>
      <c r="K55" s="35"/>
      <c r="L55" s="40" t="s">
        <v>63</v>
      </c>
    </row>
    <row r="56" spans="1:12" ht="13.8" x14ac:dyDescent="0.25">
      <c r="A56" s="38">
        <v>1918</v>
      </c>
      <c r="B56" s="35"/>
      <c r="C56" s="35"/>
      <c r="D56" s="36">
        <v>6160.7987999999996</v>
      </c>
      <c r="E56" s="36">
        <v>5430.4889999999996</v>
      </c>
      <c r="F56" s="36">
        <v>8535.4241999999995</v>
      </c>
      <c r="G56" s="36">
        <f t="shared" si="1"/>
        <v>6708.9039999999995</v>
      </c>
      <c r="H56" s="35"/>
      <c r="I56" s="35"/>
      <c r="J56" s="35"/>
      <c r="K56" s="35"/>
      <c r="L56" s="40" t="s">
        <v>63</v>
      </c>
    </row>
    <row r="57" spans="1:12" ht="13.8" x14ac:dyDescent="0.25">
      <c r="A57" s="38">
        <v>1919</v>
      </c>
      <c r="B57" s="35"/>
      <c r="C57" s="35"/>
      <c r="D57" s="36">
        <v>5764.9349000000002</v>
      </c>
      <c r="E57" s="36">
        <v>5775.8235999999997</v>
      </c>
      <c r="F57" s="36">
        <v>8311.0386999999992</v>
      </c>
      <c r="G57" s="36">
        <f t="shared" si="1"/>
        <v>6617.2657333333336</v>
      </c>
      <c r="H57" s="35"/>
      <c r="I57" s="35"/>
      <c r="J57" s="35"/>
      <c r="K57" s="35"/>
      <c r="L57" s="40" t="s">
        <v>63</v>
      </c>
    </row>
    <row r="58" spans="1:12" ht="13.8" x14ac:dyDescent="0.25">
      <c r="A58" s="38">
        <v>1920</v>
      </c>
      <c r="B58" s="35"/>
      <c r="C58" s="35"/>
      <c r="D58" s="36">
        <v>6579.2547999999997</v>
      </c>
      <c r="E58" s="36">
        <v>5787.0343000000003</v>
      </c>
      <c r="F58" s="36">
        <v>8006.3469999999998</v>
      </c>
      <c r="G58" s="36">
        <f t="shared" si="1"/>
        <v>6790.8787000000002</v>
      </c>
      <c r="H58" s="35"/>
      <c r="I58" s="35"/>
      <c r="J58" s="35"/>
      <c r="K58" s="35"/>
      <c r="L58" s="40" t="s">
        <v>63</v>
      </c>
    </row>
    <row r="59" spans="1:12" ht="13.8" x14ac:dyDescent="0.25">
      <c r="A59" s="38">
        <v>1921</v>
      </c>
      <c r="B59" s="35"/>
      <c r="C59" s="35"/>
      <c r="D59" s="36">
        <v>6835.1795000000002</v>
      </c>
      <c r="E59" s="36">
        <v>5844.5244000000002</v>
      </c>
      <c r="F59" s="36">
        <v>8356.2536999999993</v>
      </c>
      <c r="G59" s="36">
        <f t="shared" si="1"/>
        <v>7011.9858666666669</v>
      </c>
      <c r="H59" s="35"/>
      <c r="I59" s="35"/>
      <c r="J59" s="35"/>
      <c r="K59" s="35"/>
      <c r="L59" s="40" t="s">
        <v>63</v>
      </c>
    </row>
    <row r="60" spans="1:12" ht="13.8" x14ac:dyDescent="0.25">
      <c r="A60" s="38">
        <v>1922</v>
      </c>
      <c r="B60" s="35"/>
      <c r="C60" s="35"/>
      <c r="D60" s="36">
        <v>7228.7790000000005</v>
      </c>
      <c r="E60" s="36">
        <v>6050.5012999999999</v>
      </c>
      <c r="F60" s="36">
        <v>7835.9080999999996</v>
      </c>
      <c r="G60" s="36">
        <f t="shared" si="1"/>
        <v>7038.3961333333327</v>
      </c>
      <c r="H60" s="35"/>
      <c r="I60" s="35"/>
      <c r="J60" s="35"/>
      <c r="K60" s="35"/>
      <c r="L60" s="40" t="s">
        <v>63</v>
      </c>
    </row>
    <row r="61" spans="1:12" ht="13.8" x14ac:dyDescent="0.25">
      <c r="A61" s="38">
        <v>1923</v>
      </c>
      <c r="B61" s="35"/>
      <c r="C61" s="35"/>
      <c r="D61" s="36">
        <v>6188.5109000000002</v>
      </c>
      <c r="E61" s="36">
        <v>6497.6351000000004</v>
      </c>
      <c r="F61" s="36">
        <v>7828.8885</v>
      </c>
      <c r="G61" s="36">
        <f t="shared" si="1"/>
        <v>6838.3448333333336</v>
      </c>
      <c r="H61" s="35"/>
      <c r="I61" s="35"/>
      <c r="J61" s="35"/>
      <c r="K61" s="35"/>
      <c r="L61" s="40" t="s">
        <v>63</v>
      </c>
    </row>
    <row r="62" spans="1:12" ht="13.8" x14ac:dyDescent="0.25">
      <c r="A62" s="38">
        <v>1924</v>
      </c>
      <c r="B62" s="35"/>
      <c r="C62" s="35"/>
      <c r="D62" s="36">
        <v>6790.0194000000001</v>
      </c>
      <c r="E62" s="36">
        <v>6462.9650000000001</v>
      </c>
      <c r="F62" s="36">
        <v>7662.2629999999999</v>
      </c>
      <c r="G62" s="36">
        <f t="shared" si="1"/>
        <v>6971.7491333333337</v>
      </c>
      <c r="H62" s="35"/>
      <c r="I62" s="35"/>
      <c r="J62" s="35"/>
      <c r="K62" s="35"/>
      <c r="L62" s="40" t="s">
        <v>63</v>
      </c>
    </row>
    <row r="63" spans="1:12" ht="13.8" x14ac:dyDescent="0.25">
      <c r="A63" s="38">
        <v>1925</v>
      </c>
      <c r="B63" s="35"/>
      <c r="C63" s="35"/>
      <c r="D63" s="36">
        <v>7284.4000999999998</v>
      </c>
      <c r="E63" s="36">
        <v>6819.7662</v>
      </c>
      <c r="F63" s="36">
        <v>7778.5006000000003</v>
      </c>
      <c r="G63" s="36">
        <f t="shared" si="1"/>
        <v>7294.2223000000004</v>
      </c>
      <c r="H63" s="35"/>
      <c r="I63" s="35"/>
      <c r="J63" s="35"/>
      <c r="K63" s="35"/>
      <c r="L63" s="40" t="s">
        <v>63</v>
      </c>
    </row>
    <row r="64" spans="1:12" ht="13.8" x14ac:dyDescent="0.25">
      <c r="A64" s="38">
        <v>1926</v>
      </c>
      <c r="B64" s="35"/>
      <c r="C64" s="35"/>
      <c r="D64" s="36">
        <v>7206.0540000000001</v>
      </c>
      <c r="E64" s="36">
        <v>6887.6597000000002</v>
      </c>
      <c r="F64" s="36">
        <v>7922.0030999999999</v>
      </c>
      <c r="G64" s="36">
        <f t="shared" si="1"/>
        <v>7338.572266666667</v>
      </c>
      <c r="H64" s="35"/>
      <c r="I64" s="35"/>
      <c r="J64" s="35"/>
      <c r="K64" s="35"/>
      <c r="L64" s="40" t="s">
        <v>63</v>
      </c>
    </row>
    <row r="65" spans="1:12" ht="13.8" x14ac:dyDescent="0.25">
      <c r="A65" s="38">
        <v>1927</v>
      </c>
      <c r="B65" s="35"/>
      <c r="C65" s="35"/>
      <c r="D65" s="36">
        <v>7807.2938000000004</v>
      </c>
      <c r="E65" s="36">
        <v>6582.4364999999998</v>
      </c>
      <c r="F65" s="36">
        <v>7846.5227000000004</v>
      </c>
      <c r="G65" s="36">
        <f t="shared" si="1"/>
        <v>7412.0843333333332</v>
      </c>
      <c r="H65" s="35"/>
      <c r="I65" s="35"/>
      <c r="J65" s="35"/>
      <c r="K65" s="35"/>
      <c r="L65" s="40" t="s">
        <v>63</v>
      </c>
    </row>
    <row r="66" spans="1:12" ht="13.8" x14ac:dyDescent="0.25">
      <c r="A66" s="38">
        <v>1928</v>
      </c>
      <c r="B66" s="36">
        <f t="shared" ref="B66:B78" si="2">C66*B$99/C$99</f>
        <v>2801.8650388777514</v>
      </c>
      <c r="C66" s="36">
        <f t="shared" ref="C66:C78" si="3">L66*C$88/L$88</f>
        <v>2737.850577832417</v>
      </c>
      <c r="D66" s="36">
        <v>7937.3936000000003</v>
      </c>
      <c r="E66" s="36">
        <v>7225.5346</v>
      </c>
      <c r="F66" s="36">
        <v>8306.6448</v>
      </c>
      <c r="G66" s="36">
        <f t="shared" si="1"/>
        <v>7823.1909999999998</v>
      </c>
      <c r="H66" s="41">
        <f t="shared" ref="H66:H78" si="4">B66/G66</f>
        <v>0.35814861721741825</v>
      </c>
      <c r="I66" s="41"/>
      <c r="J66" s="35"/>
      <c r="K66" s="35"/>
      <c r="L66" s="40">
        <v>1369.9259758136457</v>
      </c>
    </row>
    <row r="67" spans="1:12" ht="13.8" x14ac:dyDescent="0.25">
      <c r="A67" s="38">
        <v>1929</v>
      </c>
      <c r="B67" s="36">
        <f t="shared" si="2"/>
        <v>2834.4605675354496</v>
      </c>
      <c r="C67" s="36">
        <f t="shared" si="3"/>
        <v>2769.701393532654</v>
      </c>
      <c r="D67" s="36">
        <v>7652.8748999999998</v>
      </c>
      <c r="E67" s="36">
        <v>7342.4083000000001</v>
      </c>
      <c r="F67" s="36">
        <v>8390.2482999999993</v>
      </c>
      <c r="G67" s="36">
        <f t="shared" si="1"/>
        <v>7795.1771666666655</v>
      </c>
      <c r="H67" s="41">
        <f t="shared" si="4"/>
        <v>0.36361720932476349</v>
      </c>
      <c r="I67" s="41"/>
      <c r="J67" s="35"/>
      <c r="K67" s="35"/>
      <c r="L67" s="40">
        <v>1385.8630251661173</v>
      </c>
    </row>
    <row r="68" spans="1:12" ht="13.8" x14ac:dyDescent="0.25">
      <c r="A68" s="38">
        <v>1930</v>
      </c>
      <c r="B68" s="36">
        <f t="shared" si="2"/>
        <v>2962.4163506999766</v>
      </c>
      <c r="C68" s="36">
        <f t="shared" si="3"/>
        <v>2894.7337594792725</v>
      </c>
      <c r="D68" s="36">
        <v>6956.2497000000003</v>
      </c>
      <c r="E68" s="36">
        <v>6681.6832999999997</v>
      </c>
      <c r="F68" s="36">
        <v>8632.4804000000004</v>
      </c>
      <c r="G68" s="36">
        <f t="shared" si="1"/>
        <v>7423.4711333333335</v>
      </c>
      <c r="H68" s="41">
        <f t="shared" si="4"/>
        <v>0.39906080289016682</v>
      </c>
      <c r="I68" s="41">
        <f>AVERAGE(H64:H72)</f>
        <v>0.42386723993904857</v>
      </c>
      <c r="J68" s="35"/>
      <c r="K68" s="35"/>
      <c r="L68" s="40">
        <v>1448.4249075838634</v>
      </c>
    </row>
    <row r="69" spans="1:12" ht="13.8" x14ac:dyDescent="0.25">
      <c r="A69" s="38">
        <v>1931</v>
      </c>
      <c r="B69" s="36">
        <f t="shared" si="2"/>
        <v>2989.2513796862354</v>
      </c>
      <c r="C69" s="36">
        <f t="shared" si="3"/>
        <v>2920.9556861590836</v>
      </c>
      <c r="D69" s="36">
        <v>5950.7106000000003</v>
      </c>
      <c r="E69" s="36">
        <v>6226.7721000000001</v>
      </c>
      <c r="F69" s="36">
        <v>8476.4796999999999</v>
      </c>
      <c r="G69" s="36">
        <f t="shared" si="1"/>
        <v>6884.6541333333334</v>
      </c>
      <c r="H69" s="41">
        <f t="shared" si="4"/>
        <v>0.43419049407481763</v>
      </c>
      <c r="I69" s="41"/>
      <c r="J69" s="35"/>
      <c r="K69" s="35"/>
      <c r="L69" s="40">
        <v>1461.5454550620218</v>
      </c>
    </row>
    <row r="70" spans="1:12" ht="13.8" x14ac:dyDescent="0.25">
      <c r="A70" s="38">
        <v>1932</v>
      </c>
      <c r="B70" s="36">
        <f t="shared" si="2"/>
        <v>2943.1251679762863</v>
      </c>
      <c r="C70" s="36">
        <f t="shared" si="3"/>
        <v>2875.8833241320076</v>
      </c>
      <c r="D70" s="36">
        <v>5351.6764999999996</v>
      </c>
      <c r="E70" s="36">
        <v>5852.1608999999999</v>
      </c>
      <c r="F70" s="36">
        <v>8073.0428000000002</v>
      </c>
      <c r="G70" s="36">
        <f t="shared" si="1"/>
        <v>6425.6267333333335</v>
      </c>
      <c r="H70" s="41">
        <f t="shared" si="4"/>
        <v>0.45802927716119013</v>
      </c>
      <c r="I70" s="41"/>
      <c r="J70" s="35"/>
      <c r="K70" s="35"/>
      <c r="L70" s="40">
        <v>1438.9928000588213</v>
      </c>
    </row>
    <row r="71" spans="1:12" ht="13.8" x14ac:dyDescent="0.25">
      <c r="A71" s="38">
        <v>1933</v>
      </c>
      <c r="B71" s="36">
        <f t="shared" si="2"/>
        <v>3053.8184580303973</v>
      </c>
      <c r="C71" s="36">
        <f t="shared" si="3"/>
        <v>2984.0475946916658</v>
      </c>
      <c r="D71" s="36">
        <v>5683.5888000000004</v>
      </c>
      <c r="E71" s="36">
        <v>5926.9002</v>
      </c>
      <c r="F71" s="36">
        <v>8094.4110000000001</v>
      </c>
      <c r="G71" s="36">
        <f t="shared" si="1"/>
        <v>6568.3</v>
      </c>
      <c r="H71" s="41">
        <f t="shared" si="4"/>
        <v>0.46493285294983439</v>
      </c>
      <c r="I71" s="41"/>
      <c r="J71" s="35"/>
      <c r="K71" s="35"/>
      <c r="L71" s="40">
        <v>1493.1144694787515</v>
      </c>
    </row>
    <row r="72" spans="1:12" ht="13.8" x14ac:dyDescent="0.25">
      <c r="A72" s="38">
        <v>1934</v>
      </c>
      <c r="B72" s="36">
        <f t="shared" si="2"/>
        <v>3334.0680387853772</v>
      </c>
      <c r="C72" s="36">
        <f t="shared" si="3"/>
        <v>3257.8942882192878</v>
      </c>
      <c r="D72" s="36">
        <v>6409.0118000000002</v>
      </c>
      <c r="E72" s="36">
        <v>5673.8870999999999</v>
      </c>
      <c r="F72" s="36">
        <v>8367.6826999999994</v>
      </c>
      <c r="G72" s="36">
        <f t="shared" ref="G72:G103" si="5">AVERAGE(D72:F72)</f>
        <v>6816.8605333333326</v>
      </c>
      <c r="H72" s="41">
        <f t="shared" si="4"/>
        <v>0.48909142595514898</v>
      </c>
      <c r="I72" s="41"/>
      <c r="J72" s="35"/>
      <c r="K72" s="35"/>
      <c r="L72" s="40">
        <v>1630.1379074602276</v>
      </c>
    </row>
    <row r="73" spans="1:12" ht="13.8" x14ac:dyDescent="0.25">
      <c r="A73" s="38">
        <v>1935</v>
      </c>
      <c r="B73" s="36">
        <f t="shared" si="2"/>
        <v>3812.1109622028739</v>
      </c>
      <c r="C73" s="36">
        <f t="shared" si="3"/>
        <v>3725.0153222258068</v>
      </c>
      <c r="D73" s="36">
        <v>7024.2786999999998</v>
      </c>
      <c r="E73" s="36">
        <v>6024.3071</v>
      </c>
      <c r="F73" s="36">
        <v>8700.7620999999999</v>
      </c>
      <c r="G73" s="36">
        <f t="shared" si="5"/>
        <v>7249.7826333333333</v>
      </c>
      <c r="H73" s="41">
        <f t="shared" si="4"/>
        <v>0.52582417363458611</v>
      </c>
      <c r="I73" s="41">
        <f>AVERAGE(H69:H77)</f>
        <v>0.50277442707131803</v>
      </c>
      <c r="J73" s="35"/>
      <c r="K73" s="35"/>
      <c r="L73" s="40">
        <v>1863.8691576298738</v>
      </c>
    </row>
    <row r="74" spans="1:12" ht="13.8" x14ac:dyDescent="0.25">
      <c r="A74" s="38">
        <v>1936</v>
      </c>
      <c r="B74" s="36">
        <f t="shared" si="2"/>
        <v>4071.4009191831519</v>
      </c>
      <c r="C74" s="36">
        <f t="shared" si="3"/>
        <v>3978.3812583770127</v>
      </c>
      <c r="D74" s="36">
        <v>7801.4075000000003</v>
      </c>
      <c r="E74" s="36">
        <v>6583.0042000000003</v>
      </c>
      <c r="F74" s="36">
        <v>8947.4310000000005</v>
      </c>
      <c r="G74" s="36">
        <f t="shared" si="5"/>
        <v>7777.2809000000007</v>
      </c>
      <c r="H74" s="41">
        <f t="shared" si="4"/>
        <v>0.52349927584371447</v>
      </c>
      <c r="I74" s="41"/>
      <c r="J74" s="35"/>
      <c r="K74" s="35"/>
      <c r="L74" s="40">
        <v>1990.6447311875349</v>
      </c>
    </row>
    <row r="75" spans="1:12" ht="13.8" x14ac:dyDescent="0.25">
      <c r="A75" s="38">
        <v>1937</v>
      </c>
      <c r="B75" s="36">
        <f t="shared" si="2"/>
        <v>4409.1906006647077</v>
      </c>
      <c r="C75" s="36">
        <f t="shared" si="3"/>
        <v>4308.4534288055102</v>
      </c>
      <c r="D75" s="36">
        <v>8647.0874999999996</v>
      </c>
      <c r="E75" s="36">
        <v>6363.5369000000001</v>
      </c>
      <c r="F75" s="36">
        <v>9153.7476999999999</v>
      </c>
      <c r="G75" s="36">
        <f t="shared" si="5"/>
        <v>8054.7907000000005</v>
      </c>
      <c r="H75" s="41">
        <f t="shared" si="4"/>
        <v>0.54739977299034071</v>
      </c>
      <c r="I75" s="41"/>
      <c r="J75" s="35"/>
      <c r="K75" s="35"/>
      <c r="L75" s="40">
        <v>2155.8014580828271</v>
      </c>
    </row>
    <row r="76" spans="1:12" ht="13.8" x14ac:dyDescent="0.25">
      <c r="A76" s="38">
        <v>1938</v>
      </c>
      <c r="B76" s="36">
        <f t="shared" si="2"/>
        <v>4396.7749548908523</v>
      </c>
      <c r="C76" s="36">
        <f t="shared" si="3"/>
        <v>4296.3214444006762</v>
      </c>
      <c r="D76" s="36">
        <v>8485.1844000000001</v>
      </c>
      <c r="E76" s="36">
        <v>6484.7560000000003</v>
      </c>
      <c r="F76" s="36">
        <v>9385.9140000000007</v>
      </c>
      <c r="G76" s="36">
        <f t="shared" si="5"/>
        <v>8118.6181333333334</v>
      </c>
      <c r="H76" s="41">
        <f t="shared" si="4"/>
        <v>0.54156691233433207</v>
      </c>
      <c r="I76" s="41"/>
      <c r="J76" s="35"/>
      <c r="K76" s="35"/>
      <c r="L76" s="40">
        <v>2149.7310316289827</v>
      </c>
    </row>
    <row r="77" spans="1:12" ht="13.8" x14ac:dyDescent="0.25">
      <c r="A77" s="38">
        <v>1939</v>
      </c>
      <c r="B77" s="36">
        <f t="shared" si="2"/>
        <v>4574.861224025638</v>
      </c>
      <c r="C77" s="36">
        <f t="shared" si="3"/>
        <v>4470.3389606226519</v>
      </c>
      <c r="D77" s="36">
        <v>8752.9115999999995</v>
      </c>
      <c r="E77" s="36">
        <v>7588.3037999999997</v>
      </c>
      <c r="F77" s="36">
        <v>9054.1918999999998</v>
      </c>
      <c r="G77" s="36">
        <f t="shared" si="5"/>
        <v>8465.1357666666663</v>
      </c>
      <c r="H77" s="41">
        <f t="shared" si="4"/>
        <v>0.54043565869789822</v>
      </c>
      <c r="I77" s="41"/>
      <c r="J77" s="35"/>
      <c r="K77" s="35"/>
      <c r="L77" s="40">
        <v>2236.8033933017637</v>
      </c>
    </row>
    <row r="78" spans="1:12" ht="13.8" x14ac:dyDescent="0.25">
      <c r="A78" s="38">
        <v>1940</v>
      </c>
      <c r="B78" s="36">
        <f t="shared" si="2"/>
        <v>4384.3366741817208</v>
      </c>
      <c r="C78" s="36">
        <f t="shared" si="3"/>
        <v>4284.1673422029571</v>
      </c>
      <c r="D78" s="36">
        <v>9890.1839</v>
      </c>
      <c r="E78" s="36">
        <v>5135.4306999999999</v>
      </c>
      <c r="F78" s="36">
        <v>8376.1985000000004</v>
      </c>
      <c r="G78" s="36">
        <f t="shared" si="5"/>
        <v>7800.6043666666665</v>
      </c>
      <c r="H78" s="41">
        <f t="shared" si="4"/>
        <v>0.56205089607117509</v>
      </c>
      <c r="I78" s="41">
        <f>AVERAGE(H74:H82)</f>
        <v>0.54299050318749209</v>
      </c>
      <c r="J78" s="35"/>
      <c r="K78" s="35"/>
      <c r="L78" s="40">
        <v>2143.6495381946215</v>
      </c>
    </row>
    <row r="79" spans="1:12" ht="13.8" x14ac:dyDescent="0.25">
      <c r="A79" s="38">
        <v>1941</v>
      </c>
      <c r="B79" s="36"/>
      <c r="C79" s="35"/>
      <c r="D79" s="36">
        <v>11226.2863</v>
      </c>
      <c r="E79" s="36">
        <v>5169.1628000000001</v>
      </c>
      <c r="F79" s="36">
        <v>8991.75</v>
      </c>
      <c r="G79" s="36">
        <f t="shared" si="5"/>
        <v>8462.3996999999999</v>
      </c>
      <c r="H79" s="41"/>
      <c r="I79" s="41"/>
      <c r="J79" s="35"/>
      <c r="K79" s="35"/>
      <c r="L79" s="40" t="s">
        <v>63</v>
      </c>
    </row>
    <row r="80" spans="1:12" ht="13.8" x14ac:dyDescent="0.25">
      <c r="A80" s="38">
        <v>1942</v>
      </c>
      <c r="B80" s="36"/>
      <c r="C80" s="35"/>
      <c r="D80" s="36">
        <v>11833.7474</v>
      </c>
      <c r="E80" s="36">
        <v>4963.0227000000004</v>
      </c>
      <c r="F80" s="36">
        <v>9705.8235000000004</v>
      </c>
      <c r="G80" s="36">
        <f t="shared" si="5"/>
        <v>8834.1978666666673</v>
      </c>
      <c r="H80" s="41"/>
      <c r="I80" s="41"/>
      <c r="J80" s="35"/>
      <c r="K80" s="35"/>
      <c r="L80" s="40" t="s">
        <v>63</v>
      </c>
    </row>
    <row r="81" spans="1:12" ht="13.8" x14ac:dyDescent="0.25">
      <c r="A81" s="38">
        <v>1943</v>
      </c>
      <c r="B81" s="36"/>
      <c r="C81" s="35"/>
      <c r="D81" s="36">
        <v>12587.516799999999</v>
      </c>
      <c r="E81" s="36">
        <v>4400.366</v>
      </c>
      <c r="F81" s="36">
        <v>10244.332200000001</v>
      </c>
      <c r="G81" s="36">
        <f t="shared" si="5"/>
        <v>9077.4050000000007</v>
      </c>
      <c r="H81" s="41"/>
      <c r="I81" s="41"/>
      <c r="J81" s="35"/>
      <c r="K81" s="35"/>
      <c r="L81" s="40" t="s">
        <v>63</v>
      </c>
    </row>
    <row r="82" spans="1:12" ht="13.8" x14ac:dyDescent="0.25">
      <c r="A82" s="38">
        <v>1944</v>
      </c>
      <c r="B82" s="36"/>
      <c r="C82" s="35"/>
      <c r="D82" s="36">
        <v>11517.1615</v>
      </c>
      <c r="E82" s="36">
        <v>3926.8798000000002</v>
      </c>
      <c r="F82" s="36">
        <v>10479.99</v>
      </c>
      <c r="G82" s="36">
        <f t="shared" si="5"/>
        <v>8641.3437666666669</v>
      </c>
      <c r="H82" s="41"/>
      <c r="I82" s="41"/>
      <c r="J82" s="35"/>
      <c r="K82" s="35"/>
      <c r="L82" s="40" t="s">
        <v>63</v>
      </c>
    </row>
    <row r="83" spans="1:12" ht="13.8" x14ac:dyDescent="0.25">
      <c r="A83" s="38">
        <v>1945</v>
      </c>
      <c r="B83" s="36"/>
      <c r="C83" s="36"/>
      <c r="D83" s="36">
        <v>5038.4088000000002</v>
      </c>
      <c r="E83" s="36">
        <v>4999.4686000000002</v>
      </c>
      <c r="F83" s="36">
        <v>10384.7917</v>
      </c>
      <c r="G83" s="36">
        <f t="shared" si="5"/>
        <v>6807.5563666666667</v>
      </c>
      <c r="H83" s="41"/>
      <c r="I83" s="41"/>
      <c r="J83" s="35"/>
      <c r="K83" s="35"/>
      <c r="L83" s="40" t="s">
        <v>63</v>
      </c>
    </row>
    <row r="84" spans="1:12" ht="13.8" x14ac:dyDescent="0.25">
      <c r="A84" s="38">
        <v>1946</v>
      </c>
      <c r="B84" s="36">
        <f t="shared" ref="B84:B98" si="6">C84*B$99/C$99</f>
        <v>3913.2588299024533</v>
      </c>
      <c r="C84" s="36">
        <f>L84*C$88/L$88</f>
        <v>3823.8522555488798</v>
      </c>
      <c r="D84" s="36">
        <v>4241.6670000000004</v>
      </c>
      <c r="E84" s="36">
        <v>6592.1351000000004</v>
      </c>
      <c r="F84" s="36">
        <v>10198.578600000001</v>
      </c>
      <c r="G84" s="36">
        <f t="shared" si="5"/>
        <v>7010.7935666666672</v>
      </c>
      <c r="H84" s="41">
        <f t="shared" ref="H84:H115" si="7">B84/G84</f>
        <v>0.55817630239582716</v>
      </c>
      <c r="I84" s="41">
        <f>AVERAGE(H80:H88)</f>
        <v>0.62223228705008038</v>
      </c>
      <c r="J84" s="35"/>
      <c r="K84" s="35"/>
      <c r="L84" s="40">
        <v>1913.3237492811961</v>
      </c>
    </row>
    <row r="85" spans="1:12" ht="13.8" x14ac:dyDescent="0.25">
      <c r="A85" s="38">
        <v>1947</v>
      </c>
      <c r="B85" s="36">
        <f t="shared" si="6"/>
        <v>4347.9918051710729</v>
      </c>
      <c r="C85" s="36">
        <f>L85*C$88/L$88</f>
        <v>4248.652847664026</v>
      </c>
      <c r="D85" s="36">
        <v>4921.9416000000001</v>
      </c>
      <c r="E85" s="36">
        <v>6544.9925999999996</v>
      </c>
      <c r="F85" s="36">
        <v>9290.7585999999992</v>
      </c>
      <c r="G85" s="36">
        <f t="shared" si="5"/>
        <v>6919.2309333333324</v>
      </c>
      <c r="H85" s="41">
        <f t="shared" si="7"/>
        <v>0.62839235271432581</v>
      </c>
      <c r="I85" s="41"/>
      <c r="J85" s="35"/>
      <c r="K85" s="35"/>
      <c r="L85" s="40">
        <v>2125.8793103448274</v>
      </c>
    </row>
    <row r="86" spans="1:12" ht="13.8" x14ac:dyDescent="0.25">
      <c r="A86" s="38">
        <v>1948</v>
      </c>
      <c r="B86" s="36">
        <f t="shared" si="6"/>
        <v>4912.3213143741132</v>
      </c>
      <c r="C86" s="36">
        <f>L86*C$88/L$88</f>
        <v>4800.0890701161525</v>
      </c>
      <c r="D86" s="36">
        <v>5693.8355000000001</v>
      </c>
      <c r="E86" s="36">
        <v>7379.3594999999996</v>
      </c>
      <c r="F86" s="36">
        <v>9470.8642</v>
      </c>
      <c r="G86" s="36">
        <f t="shared" si="5"/>
        <v>7514.6863999999996</v>
      </c>
      <c r="H86" s="41">
        <f t="shared" si="7"/>
        <v>0.65369611623102641</v>
      </c>
      <c r="I86" s="41"/>
      <c r="J86" s="35"/>
      <c r="K86" s="35"/>
      <c r="L86" s="40">
        <v>2401.7989720159908</v>
      </c>
    </row>
    <row r="87" spans="1:12" ht="13.8" x14ac:dyDescent="0.25">
      <c r="A87" s="38">
        <v>1949</v>
      </c>
      <c r="B87" s="36">
        <f t="shared" si="6"/>
        <v>5365.2954296567723</v>
      </c>
      <c r="C87" s="36">
        <f>L87*C$88/L$88</f>
        <v>5242.7140452885806</v>
      </c>
      <c r="D87" s="36">
        <v>6763.7263000000003</v>
      </c>
      <c r="E87" s="36">
        <v>8140.7714999999998</v>
      </c>
      <c r="F87" s="36">
        <v>10106.9136</v>
      </c>
      <c r="G87" s="36">
        <f t="shared" si="5"/>
        <v>8337.1371333333336</v>
      </c>
      <c r="H87" s="41">
        <f t="shared" si="7"/>
        <v>0.64354170308718828</v>
      </c>
      <c r="I87" s="41"/>
      <c r="J87" s="35"/>
      <c r="K87" s="35"/>
      <c r="L87" s="40">
        <v>2623.2732394366194</v>
      </c>
    </row>
    <row r="88" spans="1:12" ht="14.4" x14ac:dyDescent="0.3">
      <c r="A88" s="38">
        <v>1950</v>
      </c>
      <c r="B88" s="36">
        <f t="shared" si="6"/>
        <v>5811.54172196531</v>
      </c>
      <c r="C88" s="39">
        <f t="shared" ref="C88:C127" si="8">C89/(K89/K88)</f>
        <v>5678.7649086598794</v>
      </c>
      <c r="D88" s="36">
        <v>8567.2759999999998</v>
      </c>
      <c r="E88" s="36">
        <v>8799.7829999999994</v>
      </c>
      <c r="F88" s="36">
        <v>10423.627699999999</v>
      </c>
      <c r="G88" s="36">
        <f t="shared" si="5"/>
        <v>9263.5622333333322</v>
      </c>
      <c r="H88" s="41">
        <f t="shared" si="7"/>
        <v>0.62735496082203435</v>
      </c>
      <c r="I88" s="41">
        <f>AVERAGE(H84:H92)</f>
        <v>0.6071412329880006</v>
      </c>
      <c r="J88" s="35"/>
      <c r="K88" s="36">
        <v>7163.9367000000002</v>
      </c>
      <c r="L88" s="40">
        <v>2841.45804811279</v>
      </c>
    </row>
    <row r="89" spans="1:12" ht="14.4" x14ac:dyDescent="0.3">
      <c r="A89" s="38">
        <v>1951</v>
      </c>
      <c r="B89" s="36">
        <f t="shared" si="6"/>
        <v>5720.3123657903952</v>
      </c>
      <c r="C89" s="39">
        <f t="shared" si="8"/>
        <v>5589.6198777418977</v>
      </c>
      <c r="D89" s="36">
        <v>9295.8937000000005</v>
      </c>
      <c r="E89" s="36">
        <v>9155.9905999999992</v>
      </c>
      <c r="F89" s="36">
        <v>10171.011200000001</v>
      </c>
      <c r="G89" s="36">
        <f t="shared" si="5"/>
        <v>9540.9651666666668</v>
      </c>
      <c r="H89" s="41">
        <f t="shared" si="7"/>
        <v>0.59955279847111154</v>
      </c>
      <c r="I89" s="41"/>
      <c r="J89" s="35"/>
      <c r="K89" s="36">
        <v>7051.4775</v>
      </c>
      <c r="L89" s="40">
        <v>2805.8527950233238</v>
      </c>
    </row>
    <row r="90" spans="1:12" ht="14.4" x14ac:dyDescent="0.3">
      <c r="A90" s="38">
        <v>1952</v>
      </c>
      <c r="B90" s="36">
        <f t="shared" si="6"/>
        <v>5983.9720291337935</v>
      </c>
      <c r="C90" s="39">
        <f t="shared" si="8"/>
        <v>5847.2556851842701</v>
      </c>
      <c r="D90" s="36">
        <v>10027.952300000001</v>
      </c>
      <c r="E90" s="36">
        <v>9324.6026000000002</v>
      </c>
      <c r="F90" s="36">
        <v>10393.038699999999</v>
      </c>
      <c r="G90" s="36">
        <f t="shared" si="5"/>
        <v>9915.1978666666673</v>
      </c>
      <c r="H90" s="41">
        <f t="shared" si="7"/>
        <v>0.60351514005090756</v>
      </c>
      <c r="I90" s="41"/>
      <c r="J90" s="35"/>
      <c r="K90" s="36">
        <v>7376.4930000000004</v>
      </c>
      <c r="L90" s="40">
        <v>2936.6411725386993</v>
      </c>
    </row>
    <row r="91" spans="1:12" ht="14.4" x14ac:dyDescent="0.3">
      <c r="A91" s="38">
        <v>1953</v>
      </c>
      <c r="B91" s="36">
        <f t="shared" si="6"/>
        <v>6117.5561685383955</v>
      </c>
      <c r="C91" s="39">
        <f t="shared" si="8"/>
        <v>5977.7878158127405</v>
      </c>
      <c r="D91" s="36">
        <v>10799.5216</v>
      </c>
      <c r="E91" s="36">
        <v>9630.3425999999999</v>
      </c>
      <c r="F91" s="36">
        <v>11132.682699999999</v>
      </c>
      <c r="G91" s="36">
        <f t="shared" si="5"/>
        <v>10520.848966666666</v>
      </c>
      <c r="H91" s="41">
        <f t="shared" si="7"/>
        <v>0.58146982129681002</v>
      </c>
      <c r="I91" s="41"/>
      <c r="J91" s="35"/>
      <c r="K91" s="36">
        <v>7541.1633000000002</v>
      </c>
      <c r="L91" s="40">
        <v>3012.5866809291156</v>
      </c>
    </row>
    <row r="92" spans="1:12" ht="14.4" x14ac:dyDescent="0.3">
      <c r="A92" s="38">
        <v>1954</v>
      </c>
      <c r="B92" s="36">
        <f t="shared" si="6"/>
        <v>6285.3264931210952</v>
      </c>
      <c r="C92" s="39">
        <f t="shared" si="8"/>
        <v>6141.7250767901123</v>
      </c>
      <c r="D92" s="36">
        <v>11452.6986</v>
      </c>
      <c r="E92" s="36">
        <v>10151.476199999999</v>
      </c>
      <c r="F92" s="36">
        <v>11559.580599999999</v>
      </c>
      <c r="G92" s="36">
        <f t="shared" si="5"/>
        <v>11054.585133333334</v>
      </c>
      <c r="H92" s="41">
        <f t="shared" si="7"/>
        <v>0.56857190182277384</v>
      </c>
      <c r="I92" s="41"/>
      <c r="J92" s="35"/>
      <c r="K92" s="36">
        <v>7747.9751999999999</v>
      </c>
      <c r="L92" s="40">
        <v>3106.1358680059761</v>
      </c>
    </row>
    <row r="93" spans="1:12" ht="14.4" x14ac:dyDescent="0.3">
      <c r="A93" s="38">
        <v>1955</v>
      </c>
      <c r="B93" s="36">
        <f t="shared" si="6"/>
        <v>6696.7507776587581</v>
      </c>
      <c r="C93" s="39">
        <f t="shared" si="8"/>
        <v>6543.7495139153571</v>
      </c>
      <c r="D93" s="36">
        <v>12688.4082</v>
      </c>
      <c r="E93" s="36">
        <v>10650.647499999999</v>
      </c>
      <c r="F93" s="36">
        <v>11738.743</v>
      </c>
      <c r="G93" s="36">
        <f t="shared" si="5"/>
        <v>11692.599566666666</v>
      </c>
      <c r="H93" s="41">
        <f t="shared" si="7"/>
        <v>0.57273412464666074</v>
      </c>
      <c r="I93" s="41">
        <f>AVERAGE(H89:H97)</f>
        <v>0.57836375541823271</v>
      </c>
      <c r="J93" s="35"/>
      <c r="K93" s="36">
        <v>8255.1414000000004</v>
      </c>
      <c r="L93" s="40">
        <v>3312.8068343506548</v>
      </c>
    </row>
    <row r="94" spans="1:12" ht="14.4" x14ac:dyDescent="0.3">
      <c r="A94" s="38">
        <v>1956</v>
      </c>
      <c r="B94" s="36">
        <f t="shared" si="6"/>
        <v>7187.3982544085429</v>
      </c>
      <c r="C94" s="39">
        <f t="shared" si="8"/>
        <v>7023.1871238972662</v>
      </c>
      <c r="D94" s="36">
        <v>13538.6302</v>
      </c>
      <c r="E94" s="36">
        <v>11056.542799999999</v>
      </c>
      <c r="F94" s="36">
        <v>11733.506799999999</v>
      </c>
      <c r="G94" s="36">
        <f t="shared" si="5"/>
        <v>12109.559933333332</v>
      </c>
      <c r="H94" s="41">
        <f t="shared" si="7"/>
        <v>0.59353092052702749</v>
      </c>
      <c r="I94" s="41"/>
      <c r="J94" s="35"/>
      <c r="K94" s="36">
        <v>8859.9667000000009</v>
      </c>
      <c r="L94" s="40">
        <v>3566.3271993014455</v>
      </c>
    </row>
    <row r="95" spans="1:12" ht="14.4" x14ac:dyDescent="0.3">
      <c r="A95" s="38">
        <v>1957</v>
      </c>
      <c r="B95" s="36">
        <f t="shared" si="6"/>
        <v>7113.8236808063821</v>
      </c>
      <c r="C95" s="39">
        <f t="shared" si="8"/>
        <v>6951.2935151561633</v>
      </c>
      <c r="D95" s="36">
        <v>14191.9661</v>
      </c>
      <c r="E95" s="36">
        <v>11598.105299999999</v>
      </c>
      <c r="F95" s="36">
        <v>12052.517099999999</v>
      </c>
      <c r="G95" s="36">
        <f t="shared" si="5"/>
        <v>12614.196166666667</v>
      </c>
      <c r="H95" s="41">
        <f t="shared" si="7"/>
        <v>0.56395378562486931</v>
      </c>
      <c r="I95" s="41"/>
      <c r="J95" s="35"/>
      <c r="K95" s="36">
        <v>8769.2706999999991</v>
      </c>
      <c r="L95" s="40">
        <v>3575.7902607777082</v>
      </c>
    </row>
    <row r="96" spans="1:12" ht="14.4" x14ac:dyDescent="0.3">
      <c r="A96" s="38">
        <v>1958</v>
      </c>
      <c r="B96" s="36">
        <f t="shared" si="6"/>
        <v>7476.5539703745162</v>
      </c>
      <c r="C96" s="39">
        <f t="shared" si="8"/>
        <v>7305.7364733684581</v>
      </c>
      <c r="D96" s="36">
        <v>14515.3012</v>
      </c>
      <c r="E96" s="36">
        <v>11780.2114</v>
      </c>
      <c r="F96" s="36">
        <v>12150.018099999999</v>
      </c>
      <c r="G96" s="36">
        <f t="shared" si="5"/>
        <v>12815.1769</v>
      </c>
      <c r="H96" s="41">
        <f t="shared" si="7"/>
        <v>0.58341402765766859</v>
      </c>
      <c r="I96" s="41"/>
      <c r="J96" s="35"/>
      <c r="K96" s="36">
        <v>9216.4114000000009</v>
      </c>
      <c r="L96" s="40">
        <v>3777.0985567874409</v>
      </c>
    </row>
    <row r="97" spans="1:12" ht="14.4" x14ac:dyDescent="0.3">
      <c r="A97" s="38">
        <v>1959</v>
      </c>
      <c r="B97" s="36">
        <f t="shared" si="6"/>
        <v>7177.0873817917181</v>
      </c>
      <c r="C97" s="39">
        <f t="shared" si="8"/>
        <v>7013.1118247089662</v>
      </c>
      <c r="D97" s="36">
        <v>15402.486199999999</v>
      </c>
      <c r="E97" s="36">
        <v>11945.291999999999</v>
      </c>
      <c r="F97" s="36">
        <v>12633.673199999999</v>
      </c>
      <c r="G97" s="36">
        <f t="shared" si="5"/>
        <v>13327.150466666666</v>
      </c>
      <c r="H97" s="41">
        <f t="shared" si="7"/>
        <v>0.5385312786662656</v>
      </c>
      <c r="I97" s="41"/>
      <c r="J97" s="35"/>
      <c r="K97" s="36">
        <v>8847.2564000000002</v>
      </c>
      <c r="L97" s="40">
        <v>3669.0903716073667</v>
      </c>
    </row>
    <row r="98" spans="1:12" ht="14.4" x14ac:dyDescent="0.3">
      <c r="A98" s="38">
        <v>1960</v>
      </c>
      <c r="B98" s="36">
        <f t="shared" si="6"/>
        <v>7770.4164764249153</v>
      </c>
      <c r="C98" s="39">
        <f t="shared" si="8"/>
        <v>7592.8850764702038</v>
      </c>
      <c r="D98" s="36">
        <v>16506.4774</v>
      </c>
      <c r="E98" s="36">
        <v>12889.971799999999</v>
      </c>
      <c r="F98" s="36">
        <v>13022.6481</v>
      </c>
      <c r="G98" s="36">
        <f t="shared" si="5"/>
        <v>14139.6991</v>
      </c>
      <c r="H98" s="41">
        <f t="shared" si="7"/>
        <v>0.54954609864540294</v>
      </c>
      <c r="I98" s="41">
        <f>AVERAGE(H94:H102)</f>
        <v>0.5631031048900621</v>
      </c>
      <c r="J98" s="35"/>
      <c r="K98" s="36">
        <v>9578.6581999999999</v>
      </c>
      <c r="L98" s="40">
        <v>3945.3375081934714</v>
      </c>
    </row>
    <row r="99" spans="1:12" ht="14.4" x14ac:dyDescent="0.3">
      <c r="A99" s="38">
        <v>1961</v>
      </c>
      <c r="B99" s="36">
        <v>8120.1493700962737</v>
      </c>
      <c r="C99" s="39">
        <f t="shared" si="8"/>
        <v>7934.6275914518155</v>
      </c>
      <c r="D99" s="36">
        <v>16996.500599999999</v>
      </c>
      <c r="E99" s="36">
        <v>13448.510700000001</v>
      </c>
      <c r="F99" s="36">
        <v>13573.4717</v>
      </c>
      <c r="G99" s="36">
        <f t="shared" si="5"/>
        <v>14672.827666666666</v>
      </c>
      <c r="H99" s="37">
        <f t="shared" si="7"/>
        <v>0.55341407631627881</v>
      </c>
      <c r="I99" s="41"/>
      <c r="J99" s="35"/>
      <c r="K99" s="36">
        <v>10009.776900000001</v>
      </c>
      <c r="L99" s="40">
        <v>4097.8314918136239</v>
      </c>
    </row>
    <row r="100" spans="1:12" ht="14.4" x14ac:dyDescent="0.3">
      <c r="A100" s="38">
        <v>1962</v>
      </c>
      <c r="B100" s="36">
        <v>8595.2062468833774</v>
      </c>
      <c r="C100" s="39">
        <f t="shared" si="8"/>
        <v>8063.1558867012536</v>
      </c>
      <c r="D100" s="36">
        <v>17522.5494</v>
      </c>
      <c r="E100" s="36">
        <v>14332.311299999999</v>
      </c>
      <c r="F100" s="36">
        <v>14035.7505</v>
      </c>
      <c r="G100" s="36">
        <f t="shared" si="5"/>
        <v>15296.8704</v>
      </c>
      <c r="H100" s="37">
        <f t="shared" si="7"/>
        <v>0.56189312075778441</v>
      </c>
      <c r="I100" s="41"/>
      <c r="J100" s="35"/>
      <c r="K100" s="36">
        <v>10171.9193</v>
      </c>
      <c r="L100" s="40">
        <v>4140.2145975010844</v>
      </c>
    </row>
    <row r="101" spans="1:12" ht="14.4" x14ac:dyDescent="0.3">
      <c r="A101" s="38">
        <v>1963</v>
      </c>
      <c r="B101" s="36">
        <v>8772.2473069047155</v>
      </c>
      <c r="C101" s="39">
        <f t="shared" si="8"/>
        <v>7758.4165910629508</v>
      </c>
      <c r="D101" s="36">
        <v>17743.436799999999</v>
      </c>
      <c r="E101" s="36">
        <v>14920.652599999999</v>
      </c>
      <c r="F101" s="36">
        <v>14469.750599999999</v>
      </c>
      <c r="G101" s="36">
        <f t="shared" si="5"/>
        <v>15711.279999999999</v>
      </c>
      <c r="H101" s="37">
        <f t="shared" si="7"/>
        <v>0.55834071488158288</v>
      </c>
      <c r="I101" s="41"/>
      <c r="J101" s="35"/>
      <c r="K101" s="36">
        <v>9787.4812999999995</v>
      </c>
      <c r="L101" s="40">
        <v>3985.1922521001275</v>
      </c>
    </row>
    <row r="102" spans="1:12" ht="14.4" x14ac:dyDescent="0.3">
      <c r="A102" s="38">
        <v>1964</v>
      </c>
      <c r="B102" s="36">
        <v>9236.5982979052169</v>
      </c>
      <c r="C102" s="39">
        <f t="shared" si="8"/>
        <v>8791.40597597946</v>
      </c>
      <c r="D102" s="36">
        <v>18699.606800000001</v>
      </c>
      <c r="E102" s="36">
        <v>15781.1774</v>
      </c>
      <c r="F102" s="36">
        <v>14536.733399999999</v>
      </c>
      <c r="G102" s="36">
        <f t="shared" si="5"/>
        <v>16339.172533333332</v>
      </c>
      <c r="H102" s="37">
        <f t="shared" si="7"/>
        <v>0.56530392093367965</v>
      </c>
      <c r="I102" s="41"/>
      <c r="J102" s="35"/>
      <c r="K102" s="36">
        <v>11090.629199999999</v>
      </c>
      <c r="L102" s="40">
        <v>4438.8933287371865</v>
      </c>
    </row>
    <row r="103" spans="1:12" ht="14.4" x14ac:dyDescent="0.3">
      <c r="A103" s="38">
        <v>1965</v>
      </c>
      <c r="B103" s="36">
        <v>9563.8160302567194</v>
      </c>
      <c r="C103" s="39">
        <f t="shared" si="8"/>
        <v>9213.5910786158092</v>
      </c>
      <c r="D103" s="36">
        <v>19444.124800000001</v>
      </c>
      <c r="E103" s="36">
        <v>16401.432799999999</v>
      </c>
      <c r="F103" s="36">
        <v>14774.056500000001</v>
      </c>
      <c r="G103" s="36">
        <f t="shared" si="5"/>
        <v>16873.204699999998</v>
      </c>
      <c r="H103" s="37">
        <f t="shared" si="7"/>
        <v>0.56680495497436356</v>
      </c>
      <c r="I103" s="41">
        <f>AVERAGE(H99:H107)</f>
        <v>0.58197258124189988</v>
      </c>
      <c r="J103" s="35"/>
      <c r="K103" s="36">
        <v>11623.2287</v>
      </c>
      <c r="L103" s="40">
        <v>4633.6519986649782</v>
      </c>
    </row>
    <row r="104" spans="1:12" ht="14.4" x14ac:dyDescent="0.3">
      <c r="A104" s="38">
        <v>1966</v>
      </c>
      <c r="B104" s="36">
        <v>10170.772211278902</v>
      </c>
      <c r="C104" s="39">
        <f t="shared" si="8"/>
        <v>9551.8415662248026</v>
      </c>
      <c r="D104" s="36">
        <v>19741.9941</v>
      </c>
      <c r="E104" s="36">
        <v>17134.662199999999</v>
      </c>
      <c r="F104" s="36">
        <v>15231.3717</v>
      </c>
      <c r="G104" s="36">
        <f t="shared" ref="G104:G135" si="9">AVERAGE(D104:F104)</f>
        <v>17369.342666666667</v>
      </c>
      <c r="H104" s="37">
        <f t="shared" si="7"/>
        <v>0.58555884390475688</v>
      </c>
      <c r="I104" s="37"/>
      <c r="J104" s="35"/>
      <c r="K104" s="36">
        <v>12049.9421</v>
      </c>
      <c r="L104" s="40">
        <v>4803.7075206907612</v>
      </c>
    </row>
    <row r="105" spans="1:12" ht="14.4" x14ac:dyDescent="0.3">
      <c r="A105" s="38">
        <v>1967</v>
      </c>
      <c r="B105" s="36">
        <v>10772.443181688328</v>
      </c>
      <c r="C105" s="39">
        <f t="shared" si="8"/>
        <v>9839.8817052460054</v>
      </c>
      <c r="D105" s="36">
        <v>19511.127799999998</v>
      </c>
      <c r="E105" s="36">
        <v>17740.457299999998</v>
      </c>
      <c r="F105" s="36">
        <v>15561.077600000001</v>
      </c>
      <c r="G105" s="36">
        <f t="shared" si="9"/>
        <v>17604.2209</v>
      </c>
      <c r="H105" s="37">
        <f t="shared" si="7"/>
        <v>0.611923881373718</v>
      </c>
      <c r="I105" s="37"/>
      <c r="J105" s="35"/>
      <c r="K105" s="36">
        <v>12413.313599999999</v>
      </c>
      <c r="L105" s="40">
        <v>4962.9631940222152</v>
      </c>
    </row>
    <row r="106" spans="1:12" ht="14.4" x14ac:dyDescent="0.3">
      <c r="A106" s="38">
        <v>1968</v>
      </c>
      <c r="B106" s="36">
        <v>11356.43485620576</v>
      </c>
      <c r="C106" s="39">
        <f t="shared" si="8"/>
        <v>10282.335992347289</v>
      </c>
      <c r="D106" s="36">
        <v>20576.010300000002</v>
      </c>
      <c r="E106" s="36">
        <v>18286.311099999999</v>
      </c>
      <c r="F106" s="36">
        <v>15550.255300000001</v>
      </c>
      <c r="G106" s="36">
        <f t="shared" si="9"/>
        <v>18137.525566666667</v>
      </c>
      <c r="H106" s="37">
        <f t="shared" si="7"/>
        <v>0.62612922663920234</v>
      </c>
      <c r="I106" s="37"/>
      <c r="J106" s="35"/>
      <c r="K106" s="36">
        <v>12971.4833</v>
      </c>
      <c r="L106" s="40">
        <v>5201.8998498702231</v>
      </c>
    </row>
    <row r="107" spans="1:12" ht="14.4" x14ac:dyDescent="0.3">
      <c r="A107" s="38">
        <v>1969</v>
      </c>
      <c r="B107" s="36">
        <v>11599.351596721584</v>
      </c>
      <c r="C107" s="39">
        <f t="shared" si="8"/>
        <v>10225.40198694219</v>
      </c>
      <c r="D107" s="36">
        <v>22012.1924</v>
      </c>
      <c r="E107" s="36">
        <v>19332.645199999999</v>
      </c>
      <c r="F107" s="36">
        <v>15852.6342</v>
      </c>
      <c r="G107" s="36">
        <f t="shared" si="9"/>
        <v>19065.823933333333</v>
      </c>
      <c r="H107" s="37">
        <f t="shared" si="7"/>
        <v>0.60838449139573247</v>
      </c>
      <c r="I107" s="37"/>
      <c r="J107" s="35"/>
      <c r="K107" s="36">
        <v>12899.659299999999</v>
      </c>
      <c r="L107" s="40">
        <v>5225.2982399390166</v>
      </c>
    </row>
    <row r="108" spans="1:12" ht="14.4" x14ac:dyDescent="0.3">
      <c r="A108" s="38">
        <v>1970</v>
      </c>
      <c r="B108" s="36">
        <v>12412.457618869583</v>
      </c>
      <c r="C108" s="39">
        <f t="shared" si="8"/>
        <v>10888.913822048664</v>
      </c>
      <c r="D108" s="36">
        <v>22996.846099999999</v>
      </c>
      <c r="E108" s="36">
        <v>20168.136999999999</v>
      </c>
      <c r="F108" s="36">
        <v>15811.7165</v>
      </c>
      <c r="G108" s="36">
        <f t="shared" si="9"/>
        <v>19658.899866666667</v>
      </c>
      <c r="H108" s="37">
        <f t="shared" si="7"/>
        <v>0.63139126314570426</v>
      </c>
      <c r="I108" s="41">
        <f>AVERAGE(H104:H112)</f>
        <v>0.61952080702866497</v>
      </c>
      <c r="J108" s="35"/>
      <c r="K108" s="36">
        <v>13736.6999</v>
      </c>
      <c r="L108" s="40">
        <v>5575.0103927936789</v>
      </c>
    </row>
    <row r="109" spans="1:12" ht="14.4" x14ac:dyDescent="0.3">
      <c r="A109" s="38">
        <v>1971</v>
      </c>
      <c r="B109" s="36">
        <v>12673.433105187916</v>
      </c>
      <c r="C109" s="39">
        <f t="shared" si="8"/>
        <v>11157.184249160147</v>
      </c>
      <c r="D109" s="36">
        <v>23424.021400000001</v>
      </c>
      <c r="E109" s="36">
        <v>21030.7261</v>
      </c>
      <c r="F109" s="36">
        <v>15918.0612</v>
      </c>
      <c r="G109" s="36">
        <f t="shared" si="9"/>
        <v>20124.269566666666</v>
      </c>
      <c r="H109" s="37">
        <f t="shared" si="7"/>
        <v>0.62975866344882758</v>
      </c>
      <c r="I109" s="41"/>
      <c r="J109" s="35"/>
      <c r="K109" s="36">
        <v>14075.131299999999</v>
      </c>
      <c r="L109" s="35"/>
    </row>
    <row r="110" spans="1:12" ht="14.4" x14ac:dyDescent="0.3">
      <c r="A110" s="38">
        <v>1972</v>
      </c>
      <c r="B110" s="36">
        <v>12741.324336160766</v>
      </c>
      <c r="C110" s="39">
        <f t="shared" si="8"/>
        <v>11362.295773185455</v>
      </c>
      <c r="D110" s="36">
        <v>24087.688200000001</v>
      </c>
      <c r="E110" s="36">
        <v>21671.261299999998</v>
      </c>
      <c r="F110" s="36">
        <v>16322.4809</v>
      </c>
      <c r="G110" s="36">
        <f t="shared" si="9"/>
        <v>20693.810133333336</v>
      </c>
      <c r="H110" s="37">
        <f t="shared" si="7"/>
        <v>0.61570702804686495</v>
      </c>
      <c r="I110" s="41"/>
      <c r="J110" s="35"/>
      <c r="K110" s="36">
        <v>14333.8858</v>
      </c>
      <c r="L110" s="35"/>
    </row>
    <row r="111" spans="1:12" ht="14.4" x14ac:dyDescent="0.3">
      <c r="A111" s="38">
        <v>1973</v>
      </c>
      <c r="B111" s="36">
        <v>13531.630118341962</v>
      </c>
      <c r="C111" s="39">
        <f t="shared" si="8"/>
        <v>12079.809461686647</v>
      </c>
      <c r="D111" s="36">
        <v>25014.776699999999</v>
      </c>
      <c r="E111" s="36">
        <v>22872.6597</v>
      </c>
      <c r="F111" s="36">
        <v>16657.459500000001</v>
      </c>
      <c r="G111" s="36">
        <f t="shared" si="9"/>
        <v>21514.9653</v>
      </c>
      <c r="H111" s="37">
        <f t="shared" si="7"/>
        <v>0.62894036451650526</v>
      </c>
      <c r="I111" s="41"/>
      <c r="J111" s="35"/>
      <c r="K111" s="36">
        <v>15239.0514</v>
      </c>
      <c r="L111" s="35"/>
    </row>
    <row r="112" spans="1:12" ht="14.4" x14ac:dyDescent="0.3">
      <c r="A112" s="38">
        <v>1974</v>
      </c>
      <c r="B112" s="36">
        <v>13856.154454098187</v>
      </c>
      <c r="C112" s="39">
        <f t="shared" si="8"/>
        <v>12280.570556768089</v>
      </c>
      <c r="D112" s="36">
        <v>24947.781299999999</v>
      </c>
      <c r="E112" s="36">
        <v>23531.022099999998</v>
      </c>
      <c r="F112" s="36">
        <v>16686.405699999999</v>
      </c>
      <c r="G112" s="36">
        <f t="shared" si="9"/>
        <v>21721.736366666664</v>
      </c>
      <c r="H112" s="37">
        <f t="shared" si="7"/>
        <v>0.63789350078667306</v>
      </c>
      <c r="I112" s="41"/>
      <c r="J112" s="35"/>
      <c r="K112" s="36">
        <v>15492.3177</v>
      </c>
      <c r="L112" s="35"/>
    </row>
    <row r="113" spans="1:12" ht="14.4" x14ac:dyDescent="0.3">
      <c r="A113" s="38">
        <v>1975</v>
      </c>
      <c r="B113" s="36">
        <v>14235.946430273128</v>
      </c>
      <c r="C113" s="39">
        <f t="shared" si="8"/>
        <v>12778.349058979073</v>
      </c>
      <c r="D113" s="36">
        <v>24622.404699999999</v>
      </c>
      <c r="E113" s="36">
        <v>22779.4745</v>
      </c>
      <c r="F113" s="36">
        <v>14726.9691</v>
      </c>
      <c r="G113" s="36">
        <f t="shared" si="9"/>
        <v>20709.616099999999</v>
      </c>
      <c r="H113" s="37">
        <f t="shared" si="7"/>
        <v>0.68740754833563178</v>
      </c>
      <c r="I113" s="41">
        <f>AVERAGE(H109:H113)</f>
        <v>0.63994142102690055</v>
      </c>
      <c r="J113" s="35"/>
      <c r="K113" s="36">
        <v>16120.2806</v>
      </c>
      <c r="L113" s="35"/>
    </row>
    <row r="114" spans="1:12" ht="14.4" x14ac:dyDescent="0.3">
      <c r="A114" s="38">
        <v>1976</v>
      </c>
      <c r="B114" s="36">
        <v>14509.747129589872</v>
      </c>
      <c r="C114" s="39">
        <f t="shared" si="8"/>
        <v>13190.674790571926</v>
      </c>
      <c r="D114" s="36">
        <v>25912.812000000002</v>
      </c>
      <c r="E114" s="36">
        <v>23507.4391</v>
      </c>
      <c r="F114" s="36">
        <v>15994.5368</v>
      </c>
      <c r="G114" s="36">
        <f t="shared" si="9"/>
        <v>21804.9293</v>
      </c>
      <c r="H114" s="37">
        <f t="shared" si="7"/>
        <v>0.66543426625968805</v>
      </c>
      <c r="I114" s="37"/>
      <c r="J114" s="35"/>
      <c r="K114" s="36">
        <v>16640.442200000001</v>
      </c>
      <c r="L114" s="35"/>
    </row>
    <row r="115" spans="1:12" ht="14.4" x14ac:dyDescent="0.3">
      <c r="A115" s="38">
        <v>1977</v>
      </c>
      <c r="B115" s="36">
        <v>14777.306011000048</v>
      </c>
      <c r="C115" s="39">
        <f t="shared" si="8"/>
        <v>13251.282348845827</v>
      </c>
      <c r="D115" s="36">
        <v>26673.102599999998</v>
      </c>
      <c r="E115" s="36">
        <v>24038.768899999999</v>
      </c>
      <c r="F115" s="36">
        <v>16486.143800000002</v>
      </c>
      <c r="G115" s="36">
        <f t="shared" si="9"/>
        <v>22399.338433333334</v>
      </c>
      <c r="H115" s="37">
        <f t="shared" si="7"/>
        <v>0.65972064554412724</v>
      </c>
      <c r="I115" s="37"/>
      <c r="J115" s="35"/>
      <c r="K115" s="36">
        <v>16716.9005</v>
      </c>
      <c r="L115" s="35"/>
    </row>
    <row r="116" spans="1:12" ht="14.4" x14ac:dyDescent="0.3">
      <c r="A116" s="38">
        <v>1978</v>
      </c>
      <c r="B116" s="36">
        <v>14888.966780545948</v>
      </c>
      <c r="C116" s="39">
        <f t="shared" si="8"/>
        <v>13361.961218275072</v>
      </c>
      <c r="D116" s="36">
        <v>27443.5726</v>
      </c>
      <c r="E116" s="36">
        <v>24576.429</v>
      </c>
      <c r="F116" s="36">
        <v>17036.048900000002</v>
      </c>
      <c r="G116" s="36">
        <f t="shared" si="9"/>
        <v>23018.683500000003</v>
      </c>
      <c r="H116" s="37">
        <f t="shared" ref="H116:H147" si="10">B116/G116</f>
        <v>0.64682095222978098</v>
      </c>
      <c r="I116" s="37"/>
      <c r="J116" s="35"/>
      <c r="K116" s="36">
        <v>16856.525300000001</v>
      </c>
      <c r="L116" s="35"/>
    </row>
    <row r="117" spans="1:12" ht="14.4" x14ac:dyDescent="0.3">
      <c r="A117" s="38">
        <v>1979</v>
      </c>
      <c r="B117" s="36">
        <v>14883.095015799818</v>
      </c>
      <c r="C117" s="39">
        <f t="shared" si="8"/>
        <v>13307.886437606776</v>
      </c>
      <c r="D117" s="36">
        <v>28300.229599999999</v>
      </c>
      <c r="E117" s="36">
        <v>25294.914499999999</v>
      </c>
      <c r="F117" s="36">
        <v>17027.594799999999</v>
      </c>
      <c r="G117" s="36">
        <f t="shared" si="9"/>
        <v>23540.912966666667</v>
      </c>
      <c r="H117" s="37">
        <f t="shared" si="10"/>
        <v>0.63222250712510175</v>
      </c>
      <c r="I117" s="37"/>
      <c r="J117" s="35"/>
      <c r="K117" s="36">
        <v>16788.308300000001</v>
      </c>
      <c r="L117" s="35"/>
    </row>
    <row r="118" spans="1:12" ht="14.4" x14ac:dyDescent="0.3">
      <c r="A118" s="38">
        <v>1980</v>
      </c>
      <c r="B118" s="36">
        <v>15362.968062998949</v>
      </c>
      <c r="C118" s="39">
        <f t="shared" si="8"/>
        <v>13660.851429497536</v>
      </c>
      <c r="D118" s="36">
        <v>28330.296999999999</v>
      </c>
      <c r="E118" s="36">
        <v>25409.0393</v>
      </c>
      <c r="F118" s="36">
        <v>16442.403200000001</v>
      </c>
      <c r="G118" s="36">
        <f t="shared" si="9"/>
        <v>23393.913166666665</v>
      </c>
      <c r="H118" s="37">
        <f t="shared" si="10"/>
        <v>0.65670792028454705</v>
      </c>
      <c r="I118" s="41">
        <f>AVERAGE(H116:H118)</f>
        <v>0.64525045987981</v>
      </c>
      <c r="J118" s="35"/>
      <c r="K118" s="36">
        <v>17233.584500000001</v>
      </c>
      <c r="L118" s="35"/>
    </row>
    <row r="119" spans="1:12" ht="14.4" x14ac:dyDescent="0.3">
      <c r="A119" s="38">
        <v>1981</v>
      </c>
      <c r="B119" s="36">
        <v>15467.729937748012</v>
      </c>
      <c r="C119" s="39">
        <f t="shared" si="8"/>
        <v>13840.719019237216</v>
      </c>
      <c r="D119" s="36">
        <v>27980.1944</v>
      </c>
      <c r="E119" s="36">
        <v>25306.142500000002</v>
      </c>
      <c r="F119" s="36">
        <v>17147.948400000001</v>
      </c>
      <c r="G119" s="36">
        <f t="shared" si="9"/>
        <v>23478.095100000002</v>
      </c>
      <c r="H119" s="37">
        <f t="shared" si="10"/>
        <v>0.6588153711732776</v>
      </c>
      <c r="I119" s="41"/>
      <c r="J119" s="35"/>
      <c r="K119" s="36">
        <v>17460.492999999999</v>
      </c>
      <c r="L119" s="35"/>
    </row>
    <row r="120" spans="1:12" ht="14.4" x14ac:dyDescent="0.3">
      <c r="A120" s="38">
        <v>1982</v>
      </c>
      <c r="B120" s="36">
        <v>15609.537529907475</v>
      </c>
      <c r="C120" s="39">
        <f t="shared" si="8"/>
        <v>13683.658403814112</v>
      </c>
      <c r="D120" s="36">
        <v>27552.220700000002</v>
      </c>
      <c r="E120" s="36">
        <v>25481.6211</v>
      </c>
      <c r="F120" s="36">
        <v>17412.014899999998</v>
      </c>
      <c r="G120" s="36">
        <f t="shared" si="9"/>
        <v>23481.952233333333</v>
      </c>
      <c r="H120" s="37">
        <f t="shared" si="10"/>
        <v>0.66474615801957337</v>
      </c>
      <c r="I120" s="41"/>
      <c r="J120" s="35"/>
      <c r="K120" s="36">
        <v>17262.356199999998</v>
      </c>
      <c r="L120" s="35"/>
    </row>
    <row r="121" spans="1:12" ht="14.4" x14ac:dyDescent="0.3">
      <c r="A121" s="38">
        <v>1983</v>
      </c>
      <c r="B121" s="36">
        <v>15833.921054480787</v>
      </c>
      <c r="C121" s="39">
        <f t="shared" si="8"/>
        <v>14030.018562782227</v>
      </c>
      <c r="D121" s="36">
        <v>27942.7441</v>
      </c>
      <c r="E121" s="36">
        <v>25370.7559</v>
      </c>
      <c r="F121" s="36">
        <v>18167.2012</v>
      </c>
      <c r="G121" s="36">
        <f t="shared" si="9"/>
        <v>23826.900399999999</v>
      </c>
      <c r="H121" s="37">
        <f t="shared" si="10"/>
        <v>0.6645396920566633</v>
      </c>
      <c r="I121" s="41"/>
      <c r="J121" s="35"/>
      <c r="K121" s="36">
        <v>17699.300200000001</v>
      </c>
      <c r="L121" s="35"/>
    </row>
    <row r="122" spans="1:12" ht="14.4" x14ac:dyDescent="0.3">
      <c r="A122" s="38">
        <v>1984</v>
      </c>
      <c r="B122" s="36">
        <v>15838.435253604337</v>
      </c>
      <c r="C122" s="39">
        <f t="shared" si="8"/>
        <v>13964.119972272887</v>
      </c>
      <c r="D122" s="36">
        <v>28731.3802</v>
      </c>
      <c r="E122" s="36">
        <v>25475.961599999999</v>
      </c>
      <c r="F122" s="36">
        <v>18923.901600000001</v>
      </c>
      <c r="G122" s="36">
        <f t="shared" si="9"/>
        <v>24377.081133333329</v>
      </c>
      <c r="H122" s="37">
        <f t="shared" si="10"/>
        <v>0.64972648558595436</v>
      </c>
      <c r="I122" s="41"/>
      <c r="J122" s="35"/>
      <c r="K122" s="36">
        <v>17616.167099999999</v>
      </c>
      <c r="L122" s="35"/>
    </row>
    <row r="123" spans="1:12" ht="14.4" x14ac:dyDescent="0.3">
      <c r="A123" s="38">
        <v>1985</v>
      </c>
      <c r="B123" s="36">
        <v>16006.739059708731</v>
      </c>
      <c r="C123" s="39">
        <f t="shared" si="8"/>
        <v>13723.38942026424</v>
      </c>
      <c r="D123" s="36">
        <v>29267.6198</v>
      </c>
      <c r="E123" s="36">
        <v>25778.7837</v>
      </c>
      <c r="F123" s="36">
        <v>19113.9699</v>
      </c>
      <c r="G123" s="36">
        <f t="shared" si="9"/>
        <v>24720.124466666664</v>
      </c>
      <c r="H123" s="37">
        <f t="shared" si="10"/>
        <v>0.6475185463282227</v>
      </c>
      <c r="I123" s="41">
        <f>AVERAGE(H123:H127)</f>
        <v>0.62797506530968161</v>
      </c>
      <c r="J123" s="35"/>
      <c r="K123" s="36">
        <v>17312.4781</v>
      </c>
      <c r="L123" s="35"/>
    </row>
    <row r="124" spans="1:12" ht="14.4" x14ac:dyDescent="0.3">
      <c r="A124" s="38">
        <v>1986</v>
      </c>
      <c r="B124" s="36">
        <v>16215.153859745504</v>
      </c>
      <c r="C124" s="39">
        <f t="shared" si="8"/>
        <v>14058.081849610517</v>
      </c>
      <c r="D124" s="36">
        <v>29672.706699999999</v>
      </c>
      <c r="E124" s="36">
        <v>26245.8855</v>
      </c>
      <c r="F124" s="36">
        <v>19834.845099999999</v>
      </c>
      <c r="G124" s="36">
        <f t="shared" si="9"/>
        <v>25251.145766666665</v>
      </c>
      <c r="H124" s="37">
        <f t="shared" si="10"/>
        <v>0.64215517226749674</v>
      </c>
      <c r="I124" s="37"/>
      <c r="J124" s="35"/>
      <c r="K124" s="36">
        <v>17734.7029</v>
      </c>
      <c r="L124" s="35"/>
    </row>
    <row r="125" spans="1:12" ht="14.4" x14ac:dyDescent="0.3">
      <c r="A125" s="38">
        <v>1987</v>
      </c>
      <c r="B125" s="36">
        <v>15953.542493306251</v>
      </c>
      <c r="C125" s="39">
        <f t="shared" si="8"/>
        <v>14102.722139872665</v>
      </c>
      <c r="D125" s="36">
        <v>29721.7556</v>
      </c>
      <c r="E125" s="36">
        <v>26678.5563</v>
      </c>
      <c r="F125" s="36">
        <v>20261.781599999998</v>
      </c>
      <c r="G125" s="36">
        <f t="shared" si="9"/>
        <v>25554.031166666668</v>
      </c>
      <c r="H125" s="37">
        <f t="shared" si="10"/>
        <v>0.6243062939563313</v>
      </c>
      <c r="I125" s="37"/>
      <c r="J125" s="35"/>
      <c r="K125" s="36">
        <v>17791.018</v>
      </c>
      <c r="L125" s="35"/>
    </row>
    <row r="126" spans="1:12" ht="14.4" x14ac:dyDescent="0.3">
      <c r="A126" s="38">
        <v>1988</v>
      </c>
      <c r="B126" s="36">
        <v>16346.822733032537</v>
      </c>
      <c r="C126" s="39">
        <f t="shared" si="8"/>
        <v>14511.543953776554</v>
      </c>
      <c r="D126" s="36">
        <v>30676.052500000002</v>
      </c>
      <c r="E126" s="36">
        <v>27662.1495</v>
      </c>
      <c r="F126" s="36">
        <v>20788.4552</v>
      </c>
      <c r="G126" s="36">
        <f t="shared" si="9"/>
        <v>26375.5524</v>
      </c>
      <c r="H126" s="37">
        <f t="shared" si="10"/>
        <v>0.61977176762495167</v>
      </c>
      <c r="I126" s="37"/>
      <c r="J126" s="36"/>
      <c r="K126" s="36">
        <v>18306.759300000002</v>
      </c>
      <c r="L126" s="35"/>
    </row>
    <row r="127" spans="1:12" ht="14.4" x14ac:dyDescent="0.3">
      <c r="A127" s="38">
        <v>1989</v>
      </c>
      <c r="B127" s="36">
        <v>16431.549516602412</v>
      </c>
      <c r="C127" s="39">
        <f t="shared" si="8"/>
        <v>14720.136486814668</v>
      </c>
      <c r="D127" s="36">
        <v>31353.031999999999</v>
      </c>
      <c r="E127" s="36">
        <v>28531.7287</v>
      </c>
      <c r="F127" s="36">
        <v>21442.963400000001</v>
      </c>
      <c r="G127" s="36">
        <f t="shared" si="9"/>
        <v>27109.241366666665</v>
      </c>
      <c r="H127" s="37">
        <f t="shared" si="10"/>
        <v>0.60612354637140575</v>
      </c>
      <c r="I127" s="37"/>
      <c r="J127" s="36">
        <v>19510.660899999999</v>
      </c>
      <c r="K127" s="36">
        <v>18569.905200000001</v>
      </c>
      <c r="L127" s="35"/>
    </row>
    <row r="128" spans="1:12" ht="14.4" x14ac:dyDescent="0.3">
      <c r="A128" s="38">
        <v>1990</v>
      </c>
      <c r="B128" s="36">
        <v>15991.692623971583</v>
      </c>
      <c r="C128" s="39">
        <f>B128*K128/J128</f>
        <v>14534.048200639016</v>
      </c>
      <c r="D128" s="36">
        <v>32271.812300000001</v>
      </c>
      <c r="E128" s="36">
        <v>28974.398499999999</v>
      </c>
      <c r="F128" s="36">
        <v>21577.4699</v>
      </c>
      <c r="G128" s="36">
        <f t="shared" si="9"/>
        <v>27607.893566666666</v>
      </c>
      <c r="H128" s="37">
        <f t="shared" si="10"/>
        <v>0.57924349010384846</v>
      </c>
      <c r="I128" s="37">
        <f>AVERAGE(H124:H132)</f>
        <v>0.57707037096637592</v>
      </c>
      <c r="J128" s="36">
        <v>20174.0124</v>
      </c>
      <c r="K128" s="36">
        <v>18335.149099999999</v>
      </c>
      <c r="L128" s="35"/>
    </row>
    <row r="129" spans="1:12" ht="13.8" x14ac:dyDescent="0.25">
      <c r="A129" s="38">
        <v>1991</v>
      </c>
      <c r="B129" s="36">
        <v>16787.694249985987</v>
      </c>
      <c r="C129" s="36"/>
      <c r="D129" s="36">
        <v>29283.787799999998</v>
      </c>
      <c r="E129" s="36">
        <v>28846.287799999998</v>
      </c>
      <c r="F129" s="36">
        <v>21660.150699999998</v>
      </c>
      <c r="G129" s="36">
        <f t="shared" si="9"/>
        <v>26596.742099999999</v>
      </c>
      <c r="H129" s="37">
        <f t="shared" si="10"/>
        <v>0.63119363216993363</v>
      </c>
      <c r="I129" s="37"/>
      <c r="J129" s="36">
        <v>17724.287199999999</v>
      </c>
      <c r="K129" s="35"/>
      <c r="L129" s="35"/>
    </row>
    <row r="130" spans="1:12" ht="13.8" x14ac:dyDescent="0.25">
      <c r="A130" s="38">
        <v>1992</v>
      </c>
      <c r="B130" s="36">
        <v>14373.060832312109</v>
      </c>
      <c r="C130" s="36"/>
      <c r="D130" s="36">
        <v>29520.629300000001</v>
      </c>
      <c r="E130" s="36">
        <v>29080.831399999999</v>
      </c>
      <c r="F130" s="36">
        <v>21898.576799999999</v>
      </c>
      <c r="G130" s="36">
        <f t="shared" si="9"/>
        <v>26833.345833333329</v>
      </c>
      <c r="H130" s="37">
        <f t="shared" si="10"/>
        <v>0.53564176907291916</v>
      </c>
      <c r="I130" s="37"/>
      <c r="J130" s="36">
        <v>14661.934999999999</v>
      </c>
      <c r="K130" s="35"/>
      <c r="L130" s="35"/>
    </row>
    <row r="131" spans="1:12" ht="13.8" x14ac:dyDescent="0.25">
      <c r="A131" s="38">
        <v>1993</v>
      </c>
      <c r="B131" s="36">
        <v>13634.628687494136</v>
      </c>
      <c r="C131" s="36"/>
      <c r="D131" s="36">
        <v>28750.038199999999</v>
      </c>
      <c r="E131" s="36">
        <v>28626.9918</v>
      </c>
      <c r="F131" s="36">
        <v>22297.9094</v>
      </c>
      <c r="G131" s="36">
        <f t="shared" si="9"/>
        <v>26558.313133333333</v>
      </c>
      <c r="H131" s="37">
        <f t="shared" si="10"/>
        <v>0.51338458956496436</v>
      </c>
      <c r="I131" s="37"/>
      <c r="J131" s="36">
        <v>12994.543100000001</v>
      </c>
      <c r="K131" s="35"/>
      <c r="L131" s="35"/>
    </row>
    <row r="132" spans="1:12" ht="13.8" x14ac:dyDescent="0.25">
      <c r="A132" s="38">
        <v>1994</v>
      </c>
      <c r="B132" s="36">
        <v>11981.563827368322</v>
      </c>
      <c r="C132" s="36"/>
      <c r="D132" s="36">
        <v>29237.6774</v>
      </c>
      <c r="E132" s="36">
        <v>28984.999199999998</v>
      </c>
      <c r="F132" s="36">
        <v>23134.5609</v>
      </c>
      <c r="G132" s="36">
        <f t="shared" si="9"/>
        <v>27119.079166666666</v>
      </c>
      <c r="H132" s="37">
        <f t="shared" si="10"/>
        <v>0.44181307756553267</v>
      </c>
      <c r="I132" s="37"/>
      <c r="J132" s="36">
        <v>10807.210999999999</v>
      </c>
      <c r="K132" s="35"/>
      <c r="L132" s="35"/>
    </row>
    <row r="133" spans="1:12" ht="13.8" x14ac:dyDescent="0.25">
      <c r="A133" s="38">
        <v>1995</v>
      </c>
      <c r="B133" s="36">
        <v>10897.724543718023</v>
      </c>
      <c r="C133" s="36"/>
      <c r="D133" s="36">
        <v>29546.658899999999</v>
      </c>
      <c r="E133" s="36">
        <v>29415.353899999998</v>
      </c>
      <c r="F133" s="36">
        <v>24197.331099999999</v>
      </c>
      <c r="G133" s="36">
        <f t="shared" si="9"/>
        <v>27719.781299999999</v>
      </c>
      <c r="H133" s="37">
        <f t="shared" si="10"/>
        <v>0.393138907763245</v>
      </c>
      <c r="I133" s="37">
        <f>1.15*AVERAGE(H129:H137)</f>
        <v>0.53542411204433216</v>
      </c>
      <c r="J133" s="36">
        <v>10861.9503</v>
      </c>
      <c r="K133" s="35"/>
      <c r="L133" s="35"/>
    </row>
    <row r="134" spans="1:12" ht="13.8" x14ac:dyDescent="0.25">
      <c r="A134" s="38">
        <v>1996</v>
      </c>
      <c r="B134" s="36">
        <v>12073.752181907166</v>
      </c>
      <c r="C134" s="36"/>
      <c r="D134" s="36">
        <v>29727.409199999998</v>
      </c>
      <c r="E134" s="36">
        <v>29743.4552</v>
      </c>
      <c r="F134" s="36">
        <v>24479.923900000002</v>
      </c>
      <c r="G134" s="36">
        <f t="shared" si="9"/>
        <v>27983.596099999999</v>
      </c>
      <c r="H134" s="37">
        <f t="shared" si="10"/>
        <v>0.43145820639925425</v>
      </c>
      <c r="I134" s="37"/>
      <c r="J134" s="36">
        <v>11170.820299999999</v>
      </c>
      <c r="K134" s="35"/>
      <c r="L134" s="35"/>
    </row>
    <row r="135" spans="1:12" ht="13.8" x14ac:dyDescent="0.25">
      <c r="A135" s="38">
        <v>1997</v>
      </c>
      <c r="B135" s="36">
        <v>12364.33064557388</v>
      </c>
      <c r="C135" s="36"/>
      <c r="D135" s="36">
        <v>30110.316900000002</v>
      </c>
      <c r="E135" s="36">
        <v>30400.957699999999</v>
      </c>
      <c r="F135" s="36">
        <v>25517.6162</v>
      </c>
      <c r="G135" s="36">
        <f t="shared" si="9"/>
        <v>28676.296933333335</v>
      </c>
      <c r="H135" s="37">
        <f t="shared" si="10"/>
        <v>0.43116901301163396</v>
      </c>
      <c r="I135" s="37"/>
      <c r="J135" s="36">
        <v>11344.4023</v>
      </c>
      <c r="K135" s="35"/>
      <c r="L135" s="35"/>
    </row>
    <row r="136" spans="1:12" ht="13.8" x14ac:dyDescent="0.25">
      <c r="A136" s="38">
        <v>1998</v>
      </c>
      <c r="B136" s="36">
        <v>11476.021198935261</v>
      </c>
      <c r="C136" s="36"/>
      <c r="D136" s="36">
        <v>30552.068899999998</v>
      </c>
      <c r="E136" s="36">
        <v>31363.734799999998</v>
      </c>
      <c r="F136" s="36">
        <v>26913.135399999999</v>
      </c>
      <c r="G136" s="36">
        <f t="shared" ref="G136:G154" si="11">AVERAGE(D136:F136)</f>
        <v>29609.646366666664</v>
      </c>
      <c r="H136" s="37">
        <f t="shared" si="10"/>
        <v>0.38757711108142445</v>
      </c>
      <c r="I136" s="37"/>
      <c r="J136" s="36">
        <v>10675.662899999999</v>
      </c>
      <c r="K136" s="35"/>
      <c r="L136" s="35"/>
    </row>
    <row r="137" spans="1:12" ht="13.8" x14ac:dyDescent="0.25">
      <c r="A137" s="38">
        <v>1999</v>
      </c>
      <c r="B137" s="36">
        <v>13027.963907280257</v>
      </c>
      <c r="C137" s="36"/>
      <c r="D137" s="36">
        <v>30979.478800000001</v>
      </c>
      <c r="E137" s="36">
        <v>32480.352699999999</v>
      </c>
      <c r="F137" s="36">
        <v>28524.05</v>
      </c>
      <c r="G137" s="36">
        <f t="shared" si="11"/>
        <v>30661.293833333333</v>
      </c>
      <c r="H137" s="37">
        <f t="shared" si="10"/>
        <v>0.42489935284847452</v>
      </c>
      <c r="I137" s="37"/>
      <c r="J137" s="36">
        <v>12109.638000000001</v>
      </c>
      <c r="K137" s="35"/>
      <c r="L137" s="35"/>
    </row>
    <row r="138" spans="1:12" ht="13.8" x14ac:dyDescent="0.25">
      <c r="A138" s="38">
        <v>2000</v>
      </c>
      <c r="B138" s="36">
        <v>14863.311362530201</v>
      </c>
      <c r="C138" s="36"/>
      <c r="D138" s="36">
        <v>31677.046300000002</v>
      </c>
      <c r="E138" s="36">
        <v>33298.804499999998</v>
      </c>
      <c r="F138" s="36">
        <v>28795.608100000001</v>
      </c>
      <c r="G138" s="36">
        <f t="shared" si="11"/>
        <v>31257.152966666665</v>
      </c>
      <c r="H138" s="37">
        <f t="shared" si="10"/>
        <v>0.47551712014145281</v>
      </c>
      <c r="I138" s="37">
        <f>1.15*AVERAGE(H134:H142)</f>
        <v>0.54978900036514144</v>
      </c>
      <c r="J138" s="36">
        <v>13392.0862</v>
      </c>
      <c r="K138" s="35"/>
      <c r="L138" s="35"/>
    </row>
    <row r="139" spans="1:12" ht="13.8" x14ac:dyDescent="0.25">
      <c r="A139" s="38">
        <v>2001</v>
      </c>
      <c r="B139" s="36">
        <v>15863.511998409725</v>
      </c>
      <c r="C139" s="36"/>
      <c r="D139" s="36">
        <v>31921.327600000001</v>
      </c>
      <c r="E139" s="36">
        <v>33458.944600000003</v>
      </c>
      <c r="F139" s="36">
        <v>29793.863399999998</v>
      </c>
      <c r="G139" s="36">
        <f t="shared" si="11"/>
        <v>31724.711866666668</v>
      </c>
      <c r="H139" s="37">
        <f t="shared" si="10"/>
        <v>0.50003644052249396</v>
      </c>
      <c r="I139" s="37"/>
      <c r="J139" s="36">
        <v>14212.311799999999</v>
      </c>
      <c r="K139" s="35"/>
      <c r="L139" s="35"/>
    </row>
    <row r="140" spans="1:12" ht="13.8" x14ac:dyDescent="0.25">
      <c r="A140" s="38">
        <v>2002</v>
      </c>
      <c r="B140" s="36">
        <v>16558.84537054698</v>
      </c>
      <c r="C140" s="36"/>
      <c r="D140" s="36">
        <v>31719.790700000001</v>
      </c>
      <c r="E140" s="36">
        <v>33062.399299999997</v>
      </c>
      <c r="F140" s="36">
        <v>30507.843499999999</v>
      </c>
      <c r="G140" s="36">
        <f t="shared" si="11"/>
        <v>31763.344500000003</v>
      </c>
      <c r="H140" s="37">
        <f t="shared" si="10"/>
        <v>0.52131932676506965</v>
      </c>
      <c r="I140" s="37"/>
      <c r="J140" s="36">
        <v>14795.121300000001</v>
      </c>
      <c r="K140" s="35"/>
      <c r="L140" s="35"/>
    </row>
    <row r="141" spans="1:12" ht="13.8" x14ac:dyDescent="0.25">
      <c r="A141" s="38">
        <v>2003</v>
      </c>
      <c r="B141" s="36">
        <v>17608.318383730359</v>
      </c>
      <c r="C141" s="36"/>
      <c r="D141" s="36">
        <v>31663.215100000001</v>
      </c>
      <c r="E141" s="36">
        <v>33158.095099999999</v>
      </c>
      <c r="F141" s="36">
        <v>31568.821899999999</v>
      </c>
      <c r="G141" s="36">
        <f t="shared" si="11"/>
        <v>32130.044033333335</v>
      </c>
      <c r="H141" s="37">
        <f t="shared" si="10"/>
        <v>0.54803281207652865</v>
      </c>
      <c r="I141" s="37"/>
      <c r="J141" s="36">
        <v>15562.1363</v>
      </c>
      <c r="K141" s="35"/>
      <c r="L141" s="35"/>
    </row>
    <row r="142" spans="1:12" ht="13.8" x14ac:dyDescent="0.25">
      <c r="A142" s="38">
        <v>2004</v>
      </c>
      <c r="B142" s="36">
        <v>19185.671696333113</v>
      </c>
      <c r="C142" s="36"/>
      <c r="D142" s="36">
        <v>32632.8285</v>
      </c>
      <c r="E142" s="36">
        <v>33801.459000000003</v>
      </c>
      <c r="F142" s="36">
        <v>32344.303899999999</v>
      </c>
      <c r="G142" s="36">
        <f t="shared" si="11"/>
        <v>32926.197133333335</v>
      </c>
      <c r="H142" s="37">
        <f t="shared" si="10"/>
        <v>0.58268714175042724</v>
      </c>
      <c r="I142" s="37"/>
      <c r="J142" s="36">
        <v>16930.100600000002</v>
      </c>
      <c r="K142" s="35"/>
      <c r="L142" s="35"/>
    </row>
    <row r="143" spans="1:12" ht="13.8" x14ac:dyDescent="0.25">
      <c r="A143" s="38">
        <v>2005</v>
      </c>
      <c r="B143" s="36">
        <v>20354.932899850726</v>
      </c>
      <c r="C143" s="36"/>
      <c r="D143" s="36">
        <v>32841.228000000003</v>
      </c>
      <c r="E143" s="36">
        <v>34145.856899999999</v>
      </c>
      <c r="F143" s="36">
        <v>32818.027399999999</v>
      </c>
      <c r="G143" s="36">
        <f t="shared" si="11"/>
        <v>33268.370766666667</v>
      </c>
      <c r="H143" s="37">
        <f t="shared" si="10"/>
        <v>0.61184038865664581</v>
      </c>
      <c r="I143" s="37">
        <f>AVERAGE(H139:H147)</f>
        <v>0.60961002567749989</v>
      </c>
      <c r="J143" s="36">
        <v>17911.974300000002</v>
      </c>
      <c r="K143" s="35"/>
      <c r="L143" s="35"/>
    </row>
    <row r="144" spans="1:12" ht="13.8" x14ac:dyDescent="0.25">
      <c r="A144" s="38">
        <v>2006</v>
      </c>
      <c r="B144" s="36">
        <v>22020.883958827879</v>
      </c>
      <c r="C144" s="36"/>
      <c r="D144" s="36">
        <v>34411.499400000001</v>
      </c>
      <c r="E144" s="36">
        <v>34785.617599999998</v>
      </c>
      <c r="F144" s="36">
        <v>33187.432000000001</v>
      </c>
      <c r="G144" s="36">
        <f t="shared" si="11"/>
        <v>34128.182999999997</v>
      </c>
      <c r="H144" s="37">
        <f t="shared" si="10"/>
        <v>0.64524044420495164</v>
      </c>
      <c r="I144" s="37"/>
      <c r="J144" s="36">
        <v>19106.062999999998</v>
      </c>
      <c r="K144" s="35"/>
      <c r="L144" s="35"/>
    </row>
    <row r="145" spans="1:12" ht="13.8" x14ac:dyDescent="0.25">
      <c r="A145" s="38">
        <v>2007</v>
      </c>
      <c r="B145" s="36">
        <v>23983.623343163632</v>
      </c>
      <c r="C145" s="36"/>
      <c r="D145" s="36">
        <v>35311.638700000003</v>
      </c>
      <c r="E145" s="36">
        <v>35251.719499999999</v>
      </c>
      <c r="F145" s="36">
        <v>33441.8586</v>
      </c>
      <c r="G145" s="36">
        <f t="shared" si="11"/>
        <v>34668.405599999998</v>
      </c>
      <c r="H145" s="37">
        <f t="shared" si="10"/>
        <v>0.69180058696335411</v>
      </c>
      <c r="I145" s="37"/>
      <c r="J145" s="36">
        <v>20792.417000000001</v>
      </c>
      <c r="K145" s="35"/>
      <c r="L145" s="35"/>
    </row>
    <row r="146" spans="1:12" ht="13.8" x14ac:dyDescent="0.25">
      <c r="A146" s="38">
        <v>2008</v>
      </c>
      <c r="B146" s="36">
        <v>24951.013639024139</v>
      </c>
      <c r="C146" s="36"/>
      <c r="D146" s="36">
        <v>35281.467299999997</v>
      </c>
      <c r="E146" s="36">
        <v>34761.089200000002</v>
      </c>
      <c r="F146" s="36">
        <v>34370.892800000001</v>
      </c>
      <c r="G146" s="36">
        <f t="shared" si="11"/>
        <v>34804.483100000005</v>
      </c>
      <c r="H146" s="37">
        <f t="shared" si="10"/>
        <v>0.71689079729571203</v>
      </c>
      <c r="I146" s="37"/>
      <c r="J146" s="36">
        <v>21749.783899999999</v>
      </c>
      <c r="K146" s="35"/>
      <c r="L146" s="35"/>
    </row>
    <row r="147" spans="1:12" ht="13.8" x14ac:dyDescent="0.25">
      <c r="A147" s="38">
        <v>2009</v>
      </c>
      <c r="B147" s="36">
        <v>22532.922315232587</v>
      </c>
      <c r="C147" s="36"/>
      <c r="D147" s="36">
        <v>33202.925300000003</v>
      </c>
      <c r="E147" s="36">
        <v>33334.557200000003</v>
      </c>
      <c r="F147" s="36">
        <v>34561.068500000001</v>
      </c>
      <c r="G147" s="36">
        <f t="shared" si="11"/>
        <v>33699.517</v>
      </c>
      <c r="H147" s="37">
        <f t="shared" si="10"/>
        <v>0.66864229286231569</v>
      </c>
      <c r="I147" s="37"/>
      <c r="J147" s="36">
        <v>19720.294999999998</v>
      </c>
      <c r="K147" s="35"/>
      <c r="L147" s="35"/>
    </row>
    <row r="148" spans="1:12" ht="13.8" x14ac:dyDescent="0.25">
      <c r="A148" s="38">
        <v>2010</v>
      </c>
      <c r="B148" s="36">
        <v>23605.245813873349</v>
      </c>
      <c r="C148" s="36"/>
      <c r="D148" s="36">
        <v>34402.553599999999</v>
      </c>
      <c r="E148" s="36">
        <v>33790.671000000002</v>
      </c>
      <c r="F148" s="36">
        <v>31682.6453</v>
      </c>
      <c r="G148" s="36">
        <f t="shared" si="11"/>
        <v>33291.956633333335</v>
      </c>
      <c r="H148" s="37">
        <f t="shared" ref="H148:H154" si="12">B148/G148</f>
        <v>0.70903750337818128</v>
      </c>
      <c r="I148" s="37">
        <f>AVERAGE(H144:H152)</f>
        <v>0.70514752945920067</v>
      </c>
      <c r="J148" s="36">
        <v>20727.6911</v>
      </c>
      <c r="K148" s="35"/>
      <c r="L148" s="35"/>
    </row>
    <row r="149" spans="1:12" ht="13.8" x14ac:dyDescent="0.25">
      <c r="A149" s="38">
        <v>2011</v>
      </c>
      <c r="B149" s="36">
        <v>23661.764395687474</v>
      </c>
      <c r="C149" s="36"/>
      <c r="D149" s="36">
        <v>35226.770499999999</v>
      </c>
      <c r="E149" s="36">
        <v>32702.6139</v>
      </c>
      <c r="F149" s="36">
        <v>32145.889800000001</v>
      </c>
      <c r="G149" s="36">
        <f t="shared" si="11"/>
        <v>33358.424733333333</v>
      </c>
      <c r="H149" s="37">
        <f t="shared" si="12"/>
        <v>0.70931899766968032</v>
      </c>
      <c r="I149" s="37"/>
      <c r="J149" s="36">
        <v>22199.8675</v>
      </c>
      <c r="K149" s="35"/>
      <c r="L149" s="35"/>
    </row>
    <row r="150" spans="1:12" ht="13.8" x14ac:dyDescent="0.25">
      <c r="A150" s="38">
        <v>2012</v>
      </c>
      <c r="B150" s="36">
        <v>24215.98126083842</v>
      </c>
      <c r="C150" s="36"/>
      <c r="D150" s="36">
        <v>34582.193200000002</v>
      </c>
      <c r="E150" s="36">
        <v>32092.573799999998</v>
      </c>
      <c r="F150" s="36">
        <v>31026.195</v>
      </c>
      <c r="G150" s="36">
        <f t="shared" si="11"/>
        <v>32566.987333333334</v>
      </c>
      <c r="H150" s="37">
        <f t="shared" si="12"/>
        <v>0.74357449809465803</v>
      </c>
      <c r="I150" s="37"/>
      <c r="J150" s="36">
        <v>22952.753100000002</v>
      </c>
      <c r="K150" s="35"/>
      <c r="L150" s="35"/>
    </row>
    <row r="151" spans="1:12" ht="13.8" x14ac:dyDescent="0.25">
      <c r="A151" s="38">
        <v>2013</v>
      </c>
      <c r="B151" s="36">
        <v>24202.460165842916</v>
      </c>
      <c r="C151" s="36"/>
      <c r="D151" s="36">
        <v>34550.598899999997</v>
      </c>
      <c r="E151" s="36">
        <v>32173.227500000001</v>
      </c>
      <c r="F151" s="36">
        <v>31286.1132</v>
      </c>
      <c r="G151" s="36">
        <f t="shared" si="11"/>
        <v>32669.979866666661</v>
      </c>
      <c r="H151" s="37">
        <f t="shared" si="12"/>
        <v>0.74081650079425987</v>
      </c>
      <c r="I151" s="37"/>
      <c r="J151" s="36">
        <v>22934.930199999999</v>
      </c>
      <c r="K151" s="35"/>
      <c r="L151" s="35"/>
    </row>
    <row r="152" spans="1:12" ht="13.8" x14ac:dyDescent="0.25">
      <c r="A152" s="38">
        <v>2014</v>
      </c>
      <c r="B152" s="36">
        <f>J152</f>
        <v>23754.6325</v>
      </c>
      <c r="C152" s="36"/>
      <c r="D152" s="36">
        <v>34939.735399999998</v>
      </c>
      <c r="E152" s="36">
        <v>32179.390500000001</v>
      </c>
      <c r="F152" s="36">
        <v>31720.388999999999</v>
      </c>
      <c r="G152" s="36">
        <f t="shared" si="11"/>
        <v>32946.504966666667</v>
      </c>
      <c r="H152" s="37">
        <f t="shared" si="12"/>
        <v>0.72100614386969231</v>
      </c>
      <c r="I152" s="37"/>
      <c r="J152" s="36">
        <v>23754.6325</v>
      </c>
      <c r="K152" s="35"/>
      <c r="L152" s="35"/>
    </row>
    <row r="153" spans="1:12" ht="13.8" x14ac:dyDescent="0.25">
      <c r="A153" s="38">
        <v>2015</v>
      </c>
      <c r="B153" s="36">
        <f>J153</f>
        <v>23118.6986</v>
      </c>
      <c r="C153" s="36"/>
      <c r="D153" s="36">
        <v>35663.489600000001</v>
      </c>
      <c r="E153" s="36">
        <v>32772.4323</v>
      </c>
      <c r="F153" s="36">
        <v>32273.423999999999</v>
      </c>
      <c r="G153" s="36">
        <f t="shared" si="11"/>
        <v>33569.781966666669</v>
      </c>
      <c r="H153" s="37">
        <f t="shared" si="12"/>
        <v>0.68867586399446568</v>
      </c>
      <c r="I153" s="37">
        <f>AVERAGE(H149:H157)</f>
        <v>0.71416384591078697</v>
      </c>
      <c r="J153" s="36">
        <v>23118.6986</v>
      </c>
      <c r="K153" s="35"/>
      <c r="L153" s="35"/>
    </row>
    <row r="154" spans="1:12" ht="13.8" x14ac:dyDescent="0.25">
      <c r="A154" s="38">
        <v>2016</v>
      </c>
      <c r="B154" s="36">
        <f>J154</f>
        <v>23181.099900000001</v>
      </c>
      <c r="C154" s="36"/>
      <c r="D154" s="36">
        <v>36193.670700000002</v>
      </c>
      <c r="E154" s="36">
        <v>33111.488899999997</v>
      </c>
      <c r="F154" s="36">
        <v>32725.666000000001</v>
      </c>
      <c r="G154" s="36">
        <f t="shared" si="11"/>
        <v>34010.275199999996</v>
      </c>
      <c r="H154" s="37">
        <f t="shared" si="12"/>
        <v>0.6815910710419657</v>
      </c>
      <c r="I154" s="37"/>
      <c r="J154" s="36">
        <v>23181.099900000001</v>
      </c>
      <c r="K154" s="35"/>
      <c r="L154" s="35"/>
    </row>
  </sheetData>
  <mergeCells count="12">
    <mergeCell ref="B3:L4"/>
    <mergeCell ref="B5:G5"/>
    <mergeCell ref="H5:H7"/>
    <mergeCell ref="J5:K5"/>
    <mergeCell ref="B6:B7"/>
    <mergeCell ref="C6:C7"/>
    <mergeCell ref="D6:D7"/>
    <mergeCell ref="E6:E7"/>
    <mergeCell ref="I5:I7"/>
    <mergeCell ref="F6:F7"/>
    <mergeCell ref="G6:G7"/>
    <mergeCell ref="L5:L6"/>
  </mergeCell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4"/>
  <sheetViews>
    <sheetView workbookViewId="0">
      <pane xSplit="1" ySplit="6" topLeftCell="B12" activePane="bottomRight" state="frozen"/>
      <selection pane="topRight"/>
      <selection pane="bottomLeft"/>
      <selection pane="bottomRight"/>
    </sheetView>
  </sheetViews>
  <sheetFormatPr baseColWidth="10" defaultColWidth="10.77734375" defaultRowHeight="13.2" x14ac:dyDescent="0.25"/>
  <cols>
    <col min="1" max="16384" width="10.77734375" style="34"/>
  </cols>
  <sheetData>
    <row r="1" spans="1:4" ht="17.399999999999999" x14ac:dyDescent="0.3">
      <c r="A1" s="46" t="s">
        <v>102</v>
      </c>
    </row>
    <row r="2" spans="1:4" ht="15" x14ac:dyDescent="0.25">
      <c r="A2" s="1" t="s">
        <v>3</v>
      </c>
    </row>
    <row r="3" spans="1:4" ht="13.8" customHeight="1" x14ac:dyDescent="0.25">
      <c r="A3" s="35"/>
      <c r="B3" s="92"/>
    </row>
    <row r="4" spans="1:4" ht="13.8" x14ac:dyDescent="0.25">
      <c r="A4" s="35"/>
      <c r="B4" s="95"/>
    </row>
    <row r="5" spans="1:4" ht="40.049999999999997" customHeight="1" x14ac:dyDescent="0.25">
      <c r="A5" s="38"/>
      <c r="B5" s="93" t="s">
        <v>76</v>
      </c>
      <c r="C5" s="93" t="s">
        <v>75</v>
      </c>
      <c r="D5" s="93" t="s">
        <v>74</v>
      </c>
    </row>
    <row r="6" spans="1:4" ht="46.95" customHeight="1" x14ac:dyDescent="0.25">
      <c r="A6" s="44" t="s">
        <v>5</v>
      </c>
      <c r="B6" s="94"/>
      <c r="C6" s="94"/>
      <c r="D6" s="94"/>
    </row>
    <row r="7" spans="1:4" ht="13.8" x14ac:dyDescent="0.25">
      <c r="A7" s="38">
        <v>1990</v>
      </c>
      <c r="B7" s="47">
        <v>0</v>
      </c>
      <c r="C7" s="47">
        <v>0</v>
      </c>
      <c r="D7" s="47">
        <v>0</v>
      </c>
    </row>
    <row r="8" spans="1:4" ht="13.8" x14ac:dyDescent="0.25">
      <c r="A8" s="38">
        <v>1991</v>
      </c>
      <c r="B8" s="47">
        <v>0</v>
      </c>
      <c r="C8" s="47">
        <v>0</v>
      </c>
      <c r="D8" s="47">
        <v>0</v>
      </c>
    </row>
    <row r="9" spans="1:4" ht="13.8" x14ac:dyDescent="0.25">
      <c r="A9" s="38">
        <v>1992</v>
      </c>
      <c r="B9" s="47">
        <v>1.4821968166142294E-2</v>
      </c>
      <c r="C9" s="47">
        <v>1.4821968166142294E-2</v>
      </c>
      <c r="D9" s="47">
        <v>1.4821968166142294E-2</v>
      </c>
    </row>
    <row r="10" spans="1:4" ht="13.8" x14ac:dyDescent="0.25">
      <c r="A10" s="38">
        <v>1993</v>
      </c>
      <c r="B10" s="47">
        <v>3.8243525441812067E-2</v>
      </c>
      <c r="C10" s="47">
        <v>3.8557139202307703E-2</v>
      </c>
      <c r="D10" s="47">
        <v>3.7929911681316424E-2</v>
      </c>
    </row>
    <row r="11" spans="1:4" ht="13.8" x14ac:dyDescent="0.25">
      <c r="A11" s="38">
        <v>1994</v>
      </c>
      <c r="B11" s="47">
        <v>5.1929790788095946E-2</v>
      </c>
      <c r="C11" s="47">
        <v>5.2749557358303605E-2</v>
      </c>
      <c r="D11" s="47">
        <v>5.1118256299242451E-2</v>
      </c>
    </row>
    <row r="12" spans="1:4" ht="13.8" x14ac:dyDescent="0.25">
      <c r="A12" s="38">
        <v>1995</v>
      </c>
      <c r="B12" s="47">
        <v>0.10728187628307155</v>
      </c>
      <c r="C12" s="47">
        <v>0.1091606885037575</v>
      </c>
      <c r="D12" s="47">
        <v>0.10544404384259755</v>
      </c>
    </row>
    <row r="13" spans="1:4" ht="13.8" x14ac:dyDescent="0.25">
      <c r="A13" s="38">
        <v>1996</v>
      </c>
      <c r="B13" s="47">
        <v>0.1415268856488755</v>
      </c>
      <c r="C13" s="47">
        <v>0.14492102362592391</v>
      </c>
      <c r="D13" s="47">
        <v>0.13822528699089029</v>
      </c>
    </row>
    <row r="14" spans="1:4" ht="13.8" x14ac:dyDescent="0.25">
      <c r="A14" s="38">
        <v>1997</v>
      </c>
      <c r="B14" s="47">
        <v>0.19823105803953409</v>
      </c>
      <c r="C14" s="47">
        <v>0.20440000063569241</v>
      </c>
      <c r="D14" s="47">
        <v>0.1922827517541584</v>
      </c>
    </row>
    <row r="15" spans="1:4" ht="13.8" x14ac:dyDescent="0.25">
      <c r="A15" s="38">
        <v>1998</v>
      </c>
      <c r="B15" s="47">
        <v>0.27691411716407449</v>
      </c>
      <c r="C15" s="47">
        <v>0.28930356179914185</v>
      </c>
      <c r="D15" s="47">
        <v>0.26511383259234245</v>
      </c>
    </row>
    <row r="16" spans="1:4" ht="13.8" x14ac:dyDescent="0.25">
      <c r="A16" s="38">
        <v>1999</v>
      </c>
      <c r="B16" s="47">
        <v>0.34764248607710835</v>
      </c>
      <c r="C16" s="47">
        <v>0.36755370620778444</v>
      </c>
      <c r="D16" s="47">
        <v>0.32894796531009257</v>
      </c>
    </row>
    <row r="17" spans="1:4" ht="13.8" x14ac:dyDescent="0.25">
      <c r="A17" s="38">
        <v>2000</v>
      </c>
      <c r="B17" s="47">
        <v>0.40478115569412182</v>
      </c>
      <c r="C17" s="47">
        <v>0.43012124689813569</v>
      </c>
      <c r="D17" s="47">
        <v>0.38122429478406011</v>
      </c>
    </row>
    <row r="18" spans="1:4" ht="13.8" x14ac:dyDescent="0.25">
      <c r="A18" s="38">
        <v>2001</v>
      </c>
      <c r="B18" s="47">
        <v>0.4575977545103776</v>
      </c>
      <c r="C18" s="47">
        <v>0.49026992404008124</v>
      </c>
      <c r="D18" s="47">
        <v>0.42753585104138597</v>
      </c>
    </row>
    <row r="19" spans="1:4" ht="13.8" x14ac:dyDescent="0.25">
      <c r="A19" s="38">
        <v>2002</v>
      </c>
      <c r="B19" s="47">
        <v>0.5124263114469626</v>
      </c>
      <c r="C19" s="47">
        <v>0.55397382971822517</v>
      </c>
      <c r="D19" s="47">
        <v>0.47461748007845533</v>
      </c>
    </row>
    <row r="20" spans="1:4" ht="13.8" x14ac:dyDescent="0.25">
      <c r="A20" s="38">
        <v>2003</v>
      </c>
      <c r="B20" s="47">
        <v>0.57197991097264844</v>
      </c>
      <c r="C20" s="47">
        <v>0.62262837982724639</v>
      </c>
      <c r="D20" s="47">
        <v>0.52636592625703271</v>
      </c>
    </row>
    <row r="21" spans="1:4" ht="13.8" x14ac:dyDescent="0.25">
      <c r="A21" s="38">
        <v>2004</v>
      </c>
      <c r="B21" s="47">
        <v>0.63081478277035363</v>
      </c>
      <c r="C21" s="47">
        <v>0.6905692439368496</v>
      </c>
      <c r="D21" s="47">
        <v>0.57749136233274789</v>
      </c>
    </row>
    <row r="22" spans="1:4" ht="13.8" x14ac:dyDescent="0.25">
      <c r="A22" s="38">
        <v>2005</v>
      </c>
      <c r="B22" s="47">
        <v>0.67931473431139167</v>
      </c>
      <c r="C22" s="47">
        <v>0.74992054474481751</v>
      </c>
      <c r="D22" s="47">
        <v>0.61690633704408715</v>
      </c>
    </row>
    <row r="23" spans="1:4" ht="13.8" x14ac:dyDescent="0.25">
      <c r="A23" s="38">
        <v>2006</v>
      </c>
      <c r="B23" s="47">
        <v>0.69258738647144491</v>
      </c>
      <c r="C23" s="47">
        <v>0.7749481622669413</v>
      </c>
      <c r="D23" s="47">
        <v>0.62049483138999961</v>
      </c>
    </row>
    <row r="24" spans="1:4" ht="13.8" x14ac:dyDescent="0.25">
      <c r="A24" s="38">
        <v>2007</v>
      </c>
      <c r="B24" s="47">
        <v>0.73045199812313044</v>
      </c>
      <c r="C24" s="47">
        <v>0.82465400359849994</v>
      </c>
      <c r="D24" s="47">
        <v>0.64886776182982131</v>
      </c>
    </row>
    <row r="25" spans="1:4" ht="13.8" x14ac:dyDescent="0.25">
      <c r="A25" s="38">
        <v>2008</v>
      </c>
      <c r="B25" s="47">
        <v>0.76587817519538681</v>
      </c>
      <c r="C25" s="47">
        <v>0.87310380749682592</v>
      </c>
      <c r="D25" s="47">
        <v>0.67404318197803126</v>
      </c>
    </row>
    <row r="26" spans="1:4" ht="13.8" x14ac:dyDescent="0.25">
      <c r="A26" s="38">
        <v>2009</v>
      </c>
      <c r="B26" s="47">
        <v>0.79340912114280326</v>
      </c>
      <c r="C26" s="47">
        <v>0.92463546466617619</v>
      </c>
      <c r="D26" s="47">
        <v>0.6830488415649425</v>
      </c>
    </row>
    <row r="27" spans="1:4" ht="13.8" x14ac:dyDescent="0.25">
      <c r="A27" s="38">
        <v>2010</v>
      </c>
      <c r="B27" s="47">
        <v>0.81810994096087786</v>
      </c>
      <c r="C27" s="47">
        <v>0.96399188064419394</v>
      </c>
      <c r="D27" s="47">
        <v>0.69692925780986859</v>
      </c>
    </row>
    <row r="28" spans="1:4" ht="13.8" x14ac:dyDescent="0.25">
      <c r="A28" s="38">
        <v>2011</v>
      </c>
      <c r="B28" s="47">
        <v>0.84080263300777991</v>
      </c>
      <c r="C28" s="47">
        <v>1.0015450657761471</v>
      </c>
      <c r="D28" s="47">
        <v>0.70888931838202374</v>
      </c>
    </row>
    <row r="29" spans="1:4" ht="13.8" x14ac:dyDescent="0.25">
      <c r="A29" s="38">
        <v>2012</v>
      </c>
      <c r="B29" s="47">
        <v>0.86497342779136055</v>
      </c>
      <c r="C29" s="47">
        <v>1.044220024338979</v>
      </c>
      <c r="D29" s="47">
        <v>0.71999347454795792</v>
      </c>
    </row>
    <row r="30" spans="1:4" ht="13.8" x14ac:dyDescent="0.25">
      <c r="A30" s="38">
        <v>2013</v>
      </c>
      <c r="B30" s="47">
        <v>0.88175838928295791</v>
      </c>
      <c r="C30" s="47">
        <v>1.0809590940437177</v>
      </c>
      <c r="D30" s="47">
        <v>0.72306553920147831</v>
      </c>
    </row>
    <row r="31" spans="1:4" ht="13.8" x14ac:dyDescent="0.25">
      <c r="A31" s="38">
        <v>2014</v>
      </c>
      <c r="B31" s="47">
        <v>0.87423119513897762</v>
      </c>
      <c r="C31" s="47">
        <v>1.0955503006039002</v>
      </c>
      <c r="D31" s="47">
        <v>0.70099936730075774</v>
      </c>
    </row>
    <row r="32" spans="1:4" ht="13.8" x14ac:dyDescent="0.25">
      <c r="A32" s="38">
        <v>2015</v>
      </c>
      <c r="B32" s="47">
        <v>0.86437252345167037</v>
      </c>
      <c r="C32" s="47">
        <v>1.1157136337821827</v>
      </c>
      <c r="D32" s="47">
        <v>0.67224157312360577</v>
      </c>
    </row>
    <row r="33" spans="1:1" ht="13.8" x14ac:dyDescent="0.25">
      <c r="A33" s="38">
        <v>2016</v>
      </c>
    </row>
    <row r="34" spans="1:1" ht="13.8" x14ac:dyDescent="0.25">
      <c r="A34" s="38">
        <v>2017</v>
      </c>
    </row>
  </sheetData>
  <mergeCells count="4">
    <mergeCell ref="B5:B6"/>
    <mergeCell ref="C5:C6"/>
    <mergeCell ref="B3:B4"/>
    <mergeCell ref="D5:D6"/>
  </mergeCells>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
  <sheetViews>
    <sheetView workbookViewId="0"/>
  </sheetViews>
  <sheetFormatPr baseColWidth="10" defaultRowHeight="14.4" x14ac:dyDescent="0.3"/>
  <cols>
    <col min="1" max="6" width="13.77734375" customWidth="1"/>
    <col min="7" max="7" width="14.33203125" customWidth="1"/>
    <col min="8" max="8" width="16.6640625" customWidth="1"/>
  </cols>
  <sheetData>
    <row r="1" spans="1:9" ht="15.6" x14ac:dyDescent="0.3">
      <c r="A1" s="2" t="s">
        <v>100</v>
      </c>
      <c r="B1" s="1"/>
      <c r="C1" s="1"/>
      <c r="D1" s="1"/>
      <c r="E1" s="1"/>
      <c r="F1" s="1"/>
      <c r="G1" s="1"/>
      <c r="H1" s="1"/>
      <c r="I1" s="1"/>
    </row>
    <row r="2" spans="1:9" ht="16.2" thickBot="1" x14ac:dyDescent="0.35">
      <c r="A2" s="1" t="s">
        <v>3</v>
      </c>
      <c r="B2" s="1"/>
      <c r="C2" s="1"/>
      <c r="D2" s="1"/>
      <c r="E2" s="1"/>
      <c r="F2" s="1"/>
      <c r="G2" s="1"/>
      <c r="H2" s="1"/>
      <c r="I2" s="1"/>
    </row>
    <row r="3" spans="1:9" ht="16.2" thickTop="1" x14ac:dyDescent="0.3">
      <c r="A3" s="10" t="s">
        <v>99</v>
      </c>
      <c r="B3" s="70"/>
      <c r="C3" s="70"/>
      <c r="D3" s="70"/>
      <c r="E3" s="70"/>
      <c r="F3" s="69"/>
      <c r="G3" s="1"/>
    </row>
    <row r="4" spans="1:9" ht="15.6" x14ac:dyDescent="0.3">
      <c r="A4" s="68" t="s">
        <v>18</v>
      </c>
      <c r="B4" s="66" t="s">
        <v>95</v>
      </c>
      <c r="C4" s="67" t="s">
        <v>98</v>
      </c>
      <c r="D4" s="9" t="s">
        <v>97</v>
      </c>
      <c r="E4" s="66" t="s">
        <v>93</v>
      </c>
      <c r="F4" s="65" t="s">
        <v>96</v>
      </c>
      <c r="G4" s="64"/>
    </row>
    <row r="5" spans="1:9" ht="16.2" thickBot="1" x14ac:dyDescent="0.35">
      <c r="A5" s="63">
        <v>0.04</v>
      </c>
      <c r="B5" s="62">
        <v>0.1</v>
      </c>
      <c r="C5" s="62">
        <v>0.22</v>
      </c>
      <c r="D5" s="62">
        <v>0.3</v>
      </c>
      <c r="E5" s="62">
        <v>0.5</v>
      </c>
      <c r="F5" s="61">
        <v>0.56999999999999995</v>
      </c>
    </row>
    <row r="6" spans="1:9" ht="16.2" thickTop="1" x14ac:dyDescent="0.3">
      <c r="B6" s="1"/>
      <c r="C6" s="1"/>
      <c r="D6" s="1"/>
      <c r="E6" s="1"/>
      <c r="F6" s="1"/>
      <c r="G6" s="1"/>
      <c r="H6" s="1"/>
      <c r="I6" s="1"/>
    </row>
    <row r="7" spans="1:9" ht="15.6" x14ac:dyDescent="0.3">
      <c r="A7" s="2" t="s">
        <v>15</v>
      </c>
      <c r="B7" s="1"/>
      <c r="C7" s="1"/>
      <c r="D7" s="1"/>
      <c r="E7" s="1"/>
      <c r="F7" s="1"/>
      <c r="G7" s="1"/>
      <c r="H7" s="1"/>
      <c r="I7" s="1"/>
    </row>
    <row r="8" spans="1:9" ht="15.6" x14ac:dyDescent="0.3">
      <c r="A8" s="1" t="s">
        <v>101</v>
      </c>
    </row>
    <row r="9" spans="1:9" ht="15.6" x14ac:dyDescent="0.3">
      <c r="A9" s="1"/>
    </row>
    <row r="10" spans="1:9" ht="15.6" x14ac:dyDescent="0.3">
      <c r="A10" s="1"/>
    </row>
    <row r="11" spans="1:9" ht="15.6" x14ac:dyDescent="0.3">
      <c r="A11"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heetViews>
  <sheetFormatPr baseColWidth="10" defaultColWidth="11.44140625" defaultRowHeight="14.4" x14ac:dyDescent="0.3"/>
  <cols>
    <col min="1" max="8" width="19.44140625" style="4" customWidth="1"/>
    <col min="9" max="16384" width="11.44140625" style="3"/>
  </cols>
  <sheetData>
    <row r="1" spans="1:9" ht="15.6" x14ac:dyDescent="0.3">
      <c r="A1" s="5" t="s">
        <v>112</v>
      </c>
      <c r="B1" s="71"/>
      <c r="C1" s="71"/>
      <c r="D1" s="71"/>
      <c r="E1" s="71"/>
      <c r="F1" s="71"/>
      <c r="G1" s="71"/>
      <c r="H1" s="71"/>
    </row>
    <row r="2" spans="1:9" ht="15.6" x14ac:dyDescent="0.3">
      <c r="A2" s="1" t="s">
        <v>3</v>
      </c>
      <c r="B2" s="71"/>
      <c r="C2" s="71"/>
      <c r="D2" s="71"/>
      <c r="E2" s="71"/>
      <c r="F2" s="71"/>
      <c r="G2" s="71"/>
      <c r="H2" s="71"/>
    </row>
    <row r="3" spans="1:9" ht="15.6" x14ac:dyDescent="0.3">
      <c r="A3" s="72"/>
      <c r="B3" s="72" t="s">
        <v>13</v>
      </c>
      <c r="C3" s="72" t="s">
        <v>6</v>
      </c>
      <c r="D3" s="72" t="s">
        <v>9</v>
      </c>
      <c r="E3" s="72" t="s">
        <v>8</v>
      </c>
      <c r="F3" s="72" t="s">
        <v>7</v>
      </c>
      <c r="G3" s="72" t="s">
        <v>10</v>
      </c>
      <c r="H3" s="72" t="s">
        <v>12</v>
      </c>
    </row>
    <row r="4" spans="1:9" ht="15.6" x14ac:dyDescent="0.3">
      <c r="A4" s="71">
        <v>1978</v>
      </c>
      <c r="B4" s="74">
        <v>0.69167331662905795</v>
      </c>
      <c r="C4" s="76">
        <v>0.13414190000000001</v>
      </c>
      <c r="D4" s="76">
        <v>0.15351619999999999</v>
      </c>
      <c r="E4" s="76">
        <v>0.25941110000000001</v>
      </c>
      <c r="F4" s="76">
        <v>0.18442119999999998</v>
      </c>
      <c r="G4" s="76">
        <v>0.28219559999999999</v>
      </c>
      <c r="H4" s="74">
        <v>0.3182516833664662</v>
      </c>
      <c r="I4" s="75">
        <v>0</v>
      </c>
    </row>
    <row r="5" spans="1:9" ht="15.6" x14ac:dyDescent="0.3">
      <c r="A5" s="71">
        <v>1979</v>
      </c>
      <c r="B5" s="76">
        <v>0.68491100000000005</v>
      </c>
      <c r="C5" s="76">
        <v>0.14115629999999998</v>
      </c>
      <c r="D5" s="76">
        <v>0.1591302</v>
      </c>
      <c r="E5" s="76">
        <v>0.26731529999999998</v>
      </c>
      <c r="F5" s="76">
        <v>0.1775301</v>
      </c>
      <c r="G5" s="76">
        <v>0.27966840000000004</v>
      </c>
      <c r="H5" s="74">
        <v>0.3182516833664662</v>
      </c>
      <c r="I5" s="75">
        <v>0</v>
      </c>
    </row>
    <row r="6" spans="1:9" ht="15.6" x14ac:dyDescent="0.3">
      <c r="A6" s="71">
        <v>1980</v>
      </c>
      <c r="B6" s="76">
        <v>0.66872569999999998</v>
      </c>
      <c r="C6" s="76">
        <v>0.15444720000000001</v>
      </c>
      <c r="D6" s="76">
        <v>0.17075460000000001</v>
      </c>
      <c r="E6" s="76">
        <v>0.27896569999999998</v>
      </c>
      <c r="F6" s="76">
        <v>0.1749617</v>
      </c>
      <c r="G6" s="76">
        <v>0.2779469</v>
      </c>
      <c r="H6" s="74">
        <v>0.3182516833664662</v>
      </c>
      <c r="I6" s="75">
        <v>0</v>
      </c>
    </row>
    <row r="7" spans="1:9" ht="15.6" x14ac:dyDescent="0.3">
      <c r="A7" s="71">
        <v>1981</v>
      </c>
      <c r="B7" s="76">
        <v>0.65619820000000006</v>
      </c>
      <c r="C7" s="76">
        <v>0.1599216</v>
      </c>
      <c r="D7" s="76">
        <v>0.17645520000000001</v>
      </c>
      <c r="E7" s="76">
        <v>0.28273360000000003</v>
      </c>
      <c r="F7" s="76">
        <v>0.17070489999999999</v>
      </c>
      <c r="G7" s="76">
        <v>0.26931640000000001</v>
      </c>
      <c r="H7" s="74">
        <v>0.30515558102590773</v>
      </c>
      <c r="I7" s="75">
        <v>0</v>
      </c>
    </row>
    <row r="8" spans="1:9" ht="15.6" x14ac:dyDescent="0.3">
      <c r="A8" s="71">
        <v>1982</v>
      </c>
      <c r="B8" s="76">
        <v>0.62182609999999994</v>
      </c>
      <c r="C8" s="76">
        <v>0.15417610000000001</v>
      </c>
      <c r="D8" s="76">
        <v>0.17615510000000001</v>
      </c>
      <c r="E8" s="76">
        <v>0.26912930000000002</v>
      </c>
      <c r="F8" s="76">
        <v>0.1633136</v>
      </c>
      <c r="G8" s="76">
        <v>0.25346229999999997</v>
      </c>
      <c r="H8" s="74">
        <v>0.2958127683414874</v>
      </c>
      <c r="I8" s="75">
        <v>0</v>
      </c>
    </row>
    <row r="9" spans="1:9" ht="15.6" x14ac:dyDescent="0.3">
      <c r="A9" s="71">
        <v>1983</v>
      </c>
      <c r="B9" s="76">
        <v>0.59036820000000001</v>
      </c>
      <c r="C9" s="76">
        <v>0.1410419</v>
      </c>
      <c r="D9" s="76">
        <v>0.17438310000000001</v>
      </c>
      <c r="E9" s="76">
        <v>0.24903110000000001</v>
      </c>
      <c r="F9" s="76">
        <v>0.1541344</v>
      </c>
      <c r="G9" s="76">
        <v>0.23907029999999999</v>
      </c>
      <c r="H9" s="74">
        <v>0.30367210173847453</v>
      </c>
      <c r="I9" s="75">
        <v>0</v>
      </c>
    </row>
    <row r="10" spans="1:9" ht="15.6" x14ac:dyDescent="0.3">
      <c r="A10" s="71">
        <v>1984</v>
      </c>
      <c r="B10" s="76">
        <v>0.57974649999999994</v>
      </c>
      <c r="C10" s="76">
        <v>0.126613</v>
      </c>
      <c r="D10" s="76">
        <v>0.17109929999999998</v>
      </c>
      <c r="E10" s="76">
        <v>0.23306740000000001</v>
      </c>
      <c r="F10" s="76">
        <v>0.1460957</v>
      </c>
      <c r="G10" s="76">
        <v>0.2289388</v>
      </c>
      <c r="H10" s="74">
        <v>0.31780447960313485</v>
      </c>
      <c r="I10" s="75">
        <v>0</v>
      </c>
    </row>
    <row r="11" spans="1:9" ht="15.6" x14ac:dyDescent="0.3">
      <c r="A11" s="71">
        <v>1985</v>
      </c>
      <c r="B11" s="76">
        <v>0.56805590000000006</v>
      </c>
      <c r="C11" s="76">
        <v>0.1125013</v>
      </c>
      <c r="D11" s="76">
        <v>0.16537759999999999</v>
      </c>
      <c r="E11" s="76">
        <v>0.22401389999999999</v>
      </c>
      <c r="F11" s="76">
        <v>0.1400903</v>
      </c>
      <c r="G11" s="76">
        <v>0.21939150000000002</v>
      </c>
      <c r="H11" s="74">
        <v>0.3308839990624235</v>
      </c>
      <c r="I11" s="75">
        <v>0</v>
      </c>
    </row>
    <row r="12" spans="1:9" ht="15.6" x14ac:dyDescent="0.3">
      <c r="A12" s="71">
        <v>1986</v>
      </c>
      <c r="B12" s="76">
        <v>0.56363359999999996</v>
      </c>
      <c r="C12" s="76">
        <v>9.9119470000000001E-2</v>
      </c>
      <c r="D12" s="76">
        <v>0.15443460000000001</v>
      </c>
      <c r="E12" s="76">
        <v>0.20898309999999998</v>
      </c>
      <c r="F12" s="76">
        <v>0.12975820000000002</v>
      </c>
      <c r="G12" s="76">
        <v>0.21137329999999999</v>
      </c>
      <c r="H12" s="74">
        <v>0.32261665334977235</v>
      </c>
      <c r="I12" s="75">
        <v>0</v>
      </c>
    </row>
    <row r="13" spans="1:9" ht="15.6" x14ac:dyDescent="0.3">
      <c r="A13" s="71">
        <v>1987</v>
      </c>
      <c r="B13" s="76">
        <v>0.55836770000000002</v>
      </c>
      <c r="C13" s="76">
        <v>9.0742229999999993E-2</v>
      </c>
      <c r="D13" s="76">
        <v>0.1486874</v>
      </c>
      <c r="E13" s="76">
        <v>0.1918861</v>
      </c>
      <c r="F13" s="76">
        <v>0.1262711</v>
      </c>
      <c r="G13" s="76">
        <v>0.20535309999999998</v>
      </c>
      <c r="H13" s="74">
        <v>0.31245535130107144</v>
      </c>
      <c r="I13" s="75">
        <v>0</v>
      </c>
    </row>
    <row r="14" spans="1:9" ht="15.6" x14ac:dyDescent="0.3">
      <c r="A14" s="71">
        <v>1988</v>
      </c>
      <c r="B14" s="76">
        <v>0.55413840000000003</v>
      </c>
      <c r="C14" s="76">
        <v>8.362617E-2</v>
      </c>
      <c r="D14" s="76">
        <v>0.1457476</v>
      </c>
      <c r="E14" s="76">
        <v>0.18575</v>
      </c>
      <c r="F14" s="76">
        <v>0.13170190000000001</v>
      </c>
      <c r="G14" s="76">
        <v>0.19919720000000002</v>
      </c>
      <c r="H14" s="74">
        <v>0.33059848003640746</v>
      </c>
      <c r="I14" s="75">
        <v>0</v>
      </c>
    </row>
    <row r="15" spans="1:9" ht="15.6" x14ac:dyDescent="0.3">
      <c r="A15" s="71">
        <v>1989</v>
      </c>
      <c r="B15" s="76">
        <v>0.55630180000000007</v>
      </c>
      <c r="C15" s="76">
        <v>7.6287450000000007E-2</v>
      </c>
      <c r="D15" s="76">
        <v>0.1394773</v>
      </c>
      <c r="E15" s="76">
        <v>0.17624099999999998</v>
      </c>
      <c r="F15" s="76">
        <v>0.1398905</v>
      </c>
      <c r="G15" s="76">
        <v>0.1969033</v>
      </c>
      <c r="H15" s="74">
        <v>0.3645074532535903</v>
      </c>
      <c r="I15" s="75">
        <v>0</v>
      </c>
    </row>
    <row r="16" spans="1:9" ht="15.6" x14ac:dyDescent="0.3">
      <c r="A16" s="71">
        <v>1990</v>
      </c>
      <c r="B16" s="76">
        <v>0.55425730000000006</v>
      </c>
      <c r="C16" s="76">
        <v>7.1083010000000002E-2</v>
      </c>
      <c r="D16" s="76">
        <v>0.13656689999999999</v>
      </c>
      <c r="E16" s="76">
        <v>0.15925409999999998</v>
      </c>
      <c r="F16" s="76">
        <v>0.149454</v>
      </c>
      <c r="G16" s="76">
        <v>0.2005883</v>
      </c>
      <c r="H16" s="74">
        <v>0.39026468677939552</v>
      </c>
      <c r="I16" s="75">
        <v>0</v>
      </c>
    </row>
    <row r="17" spans="1:9" ht="15.6" x14ac:dyDescent="0.3">
      <c r="A17" s="71">
        <v>1991</v>
      </c>
      <c r="B17" s="76">
        <v>0.55419949999999996</v>
      </c>
      <c r="C17" s="76">
        <v>6.301103000000001E-2</v>
      </c>
      <c r="D17" s="76">
        <v>0.13506959999999998</v>
      </c>
      <c r="E17" s="76">
        <v>0.14070489999999999</v>
      </c>
      <c r="F17" s="76">
        <v>0.15782119999999999</v>
      </c>
      <c r="G17" s="76">
        <v>0.1989351</v>
      </c>
      <c r="H17" s="74">
        <v>0.40039809845410829</v>
      </c>
      <c r="I17" s="75">
        <v>0</v>
      </c>
    </row>
    <row r="18" spans="1:9" ht="15.6" x14ac:dyDescent="0.3">
      <c r="A18" s="71">
        <v>1992</v>
      </c>
      <c r="B18" s="76">
        <v>0.54381380000000001</v>
      </c>
      <c r="C18" s="76">
        <v>4.7777029999999998E-2</v>
      </c>
      <c r="D18" s="76">
        <v>0.13102249999999999</v>
      </c>
      <c r="E18" s="76">
        <v>0.116065</v>
      </c>
      <c r="F18" s="76">
        <v>0.1640885</v>
      </c>
      <c r="G18" s="76">
        <v>0.18685949999999998</v>
      </c>
      <c r="H18" s="74">
        <v>0.40740846517379814</v>
      </c>
      <c r="I18" s="75">
        <v>0</v>
      </c>
    </row>
    <row r="19" spans="1:9" ht="15.6" x14ac:dyDescent="0.3">
      <c r="A19" s="71">
        <v>1993</v>
      </c>
      <c r="B19" s="76">
        <v>0.52989540000000002</v>
      </c>
      <c r="C19" s="76">
        <v>3.3352300000000001E-2</v>
      </c>
      <c r="D19" s="76">
        <v>0.1173752</v>
      </c>
      <c r="E19" s="76">
        <v>8.7145810000000004E-2</v>
      </c>
      <c r="F19" s="76">
        <v>0.16658650000000003</v>
      </c>
      <c r="G19" s="76">
        <v>0.1723518</v>
      </c>
      <c r="H19" s="74">
        <v>0.39475338107525298</v>
      </c>
      <c r="I19" s="75">
        <v>0</v>
      </c>
    </row>
    <row r="20" spans="1:9" ht="15.6" x14ac:dyDescent="0.3">
      <c r="A20" s="71">
        <v>1994</v>
      </c>
      <c r="B20" s="76">
        <v>0.51652779999999998</v>
      </c>
      <c r="C20" s="76">
        <v>2.698219E-2</v>
      </c>
      <c r="D20" s="76">
        <v>0.10533670000000001</v>
      </c>
      <c r="E20" s="76">
        <v>7.6079739999999993E-2</v>
      </c>
      <c r="F20" s="76">
        <v>0.16718699999999997</v>
      </c>
      <c r="G20" s="76">
        <v>0.16398370000000001</v>
      </c>
      <c r="H20" s="74">
        <v>0.37276252406231403</v>
      </c>
      <c r="I20" s="75">
        <v>0</v>
      </c>
    </row>
    <row r="21" spans="1:9" ht="15.6" x14ac:dyDescent="0.3">
      <c r="A21" s="71">
        <v>1995</v>
      </c>
      <c r="B21" s="76">
        <v>0.49937300000000001</v>
      </c>
      <c r="C21" s="76">
        <v>2.6440730000000003E-2</v>
      </c>
      <c r="D21" s="76">
        <v>9.719042E-2</v>
      </c>
      <c r="E21" s="76">
        <v>6.6375240000000002E-2</v>
      </c>
      <c r="F21" s="76">
        <v>0.16712589999999999</v>
      </c>
      <c r="G21" s="76">
        <v>0.14657600000000001</v>
      </c>
      <c r="H21" s="74">
        <v>0.36520404017609404</v>
      </c>
      <c r="I21" s="75">
        <v>0</v>
      </c>
    </row>
    <row r="22" spans="1:9" ht="15.6" x14ac:dyDescent="0.3">
      <c r="A22" s="71">
        <v>1996</v>
      </c>
      <c r="B22" s="76">
        <v>0.48298769999999996</v>
      </c>
      <c r="C22" s="76">
        <v>3.204303E-2</v>
      </c>
      <c r="D22" s="76">
        <v>8.2431110000000002E-2</v>
      </c>
      <c r="E22" s="76">
        <v>5.2988510000000003E-2</v>
      </c>
      <c r="F22" s="76">
        <v>0.16435159999999999</v>
      </c>
      <c r="G22" s="76">
        <v>0.12404680000000001</v>
      </c>
      <c r="H22" s="74">
        <v>0.36455669271213559</v>
      </c>
      <c r="I22" s="75">
        <v>0</v>
      </c>
    </row>
    <row r="23" spans="1:9" ht="15.6" x14ac:dyDescent="0.3">
      <c r="A23" s="71">
        <v>1997</v>
      </c>
      <c r="B23" s="76">
        <v>0.46160420000000002</v>
      </c>
      <c r="C23" s="76">
        <v>4.2364689999999997E-2</v>
      </c>
      <c r="D23" s="76">
        <v>7.1862269999999992E-2</v>
      </c>
      <c r="E23" s="76">
        <v>4.734257E-2</v>
      </c>
      <c r="F23" s="76">
        <v>0.15796640000000001</v>
      </c>
      <c r="G23" s="76">
        <v>0.11383689999999999</v>
      </c>
      <c r="H23" s="74">
        <v>0.36936134372895391</v>
      </c>
      <c r="I23" s="75">
        <v>0</v>
      </c>
    </row>
    <row r="24" spans="1:9" ht="15.6" x14ac:dyDescent="0.3">
      <c r="A24" s="71">
        <v>1998</v>
      </c>
      <c r="B24" s="76">
        <v>0.4425212</v>
      </c>
      <c r="C24" s="76">
        <v>5.2506760000000006E-2</v>
      </c>
      <c r="D24" s="76">
        <v>6.5302119999999991E-2</v>
      </c>
      <c r="E24" s="76">
        <v>4.1678300000000001E-2</v>
      </c>
      <c r="F24" s="76">
        <v>0.14986730000000001</v>
      </c>
      <c r="G24" s="76">
        <v>0.10314809999999999</v>
      </c>
      <c r="H24" s="74">
        <v>0.37725283859488812</v>
      </c>
      <c r="I24" s="75">
        <v>0</v>
      </c>
    </row>
    <row r="25" spans="1:9" ht="15.6" x14ac:dyDescent="0.3">
      <c r="A25" s="71">
        <v>1999</v>
      </c>
      <c r="B25" s="76">
        <v>0.42769869999999999</v>
      </c>
      <c r="C25" s="76">
        <v>6.2652440000000004E-2</v>
      </c>
      <c r="D25" s="76">
        <v>7.3213529999999999E-2</v>
      </c>
      <c r="E25" s="76">
        <v>4.0761190000000003E-2</v>
      </c>
      <c r="F25" s="76">
        <v>0.14152219999999999</v>
      </c>
      <c r="G25" s="76">
        <v>9.4562380000000001E-2</v>
      </c>
      <c r="H25" s="74">
        <v>0.37394907140580885</v>
      </c>
      <c r="I25" s="75">
        <v>0</v>
      </c>
    </row>
    <row r="26" spans="1:9" ht="15.6" x14ac:dyDescent="0.3">
      <c r="A26" s="71">
        <v>2000</v>
      </c>
      <c r="B26" s="76">
        <v>0.41395899999999997</v>
      </c>
      <c r="C26" s="76">
        <v>7.2765579999999996E-2</v>
      </c>
      <c r="D26" s="76">
        <v>8.1379990000000013E-2</v>
      </c>
      <c r="E26" s="76">
        <v>4.4571959999999994E-2</v>
      </c>
      <c r="F26" s="76">
        <v>0.1337526</v>
      </c>
      <c r="G26" s="76">
        <v>9.3443660000000012E-2</v>
      </c>
      <c r="H26" s="74">
        <v>0.38265795260284752</v>
      </c>
      <c r="I26" s="75">
        <v>0</v>
      </c>
    </row>
    <row r="27" spans="1:9" ht="15.6" x14ac:dyDescent="0.3">
      <c r="A27" s="71">
        <v>2001</v>
      </c>
      <c r="B27" s="76">
        <v>0.39949979999999996</v>
      </c>
      <c r="C27" s="76">
        <v>8.099242999999999E-2</v>
      </c>
      <c r="D27" s="76">
        <v>7.9067990000000005E-2</v>
      </c>
      <c r="E27" s="76">
        <v>5.4380100000000001E-2</v>
      </c>
      <c r="F27" s="76">
        <v>0.12613849999999999</v>
      </c>
      <c r="G27" s="76">
        <v>8.8752929999999994E-2</v>
      </c>
      <c r="H27" s="74">
        <v>0.41002791844147507</v>
      </c>
      <c r="I27" s="75">
        <v>0</v>
      </c>
    </row>
    <row r="28" spans="1:9" ht="15.6" x14ac:dyDescent="0.3">
      <c r="A28" s="71">
        <v>2002</v>
      </c>
      <c r="B28" s="76">
        <v>0.36686560000000001</v>
      </c>
      <c r="C28" s="76">
        <v>8.2482399999999997E-2</v>
      </c>
      <c r="D28" s="76">
        <v>7.5281609999999999E-2</v>
      </c>
      <c r="E28" s="76">
        <v>5.8736150000000001E-2</v>
      </c>
      <c r="F28" s="76">
        <v>0.11628280000000001</v>
      </c>
      <c r="G28" s="76">
        <v>7.8989119999999996E-2</v>
      </c>
      <c r="H28" s="74">
        <v>0.41606353964128706</v>
      </c>
      <c r="I28" s="75">
        <v>0</v>
      </c>
    </row>
    <row r="29" spans="1:9" ht="15.6" x14ac:dyDescent="0.3">
      <c r="A29" s="71">
        <v>2003</v>
      </c>
      <c r="B29" s="76">
        <v>0.34006999999999998</v>
      </c>
      <c r="C29" s="76">
        <v>7.8006450000000005E-2</v>
      </c>
      <c r="D29" s="76">
        <v>7.3230139999999999E-2</v>
      </c>
      <c r="E29" s="76">
        <v>5.6498929999999996E-2</v>
      </c>
      <c r="F29" s="76">
        <v>0.1085407</v>
      </c>
      <c r="G29" s="76">
        <v>6.8071610000000005E-2</v>
      </c>
      <c r="H29" s="74">
        <v>0.42250081183978172</v>
      </c>
      <c r="I29" s="75">
        <v>0</v>
      </c>
    </row>
    <row r="30" spans="1:9" ht="15.6" x14ac:dyDescent="0.3">
      <c r="A30" s="71">
        <v>2004</v>
      </c>
      <c r="B30" s="76">
        <v>0.33327640000000003</v>
      </c>
      <c r="C30" s="76">
        <v>6.7865000000000009E-2</v>
      </c>
      <c r="D30" s="76">
        <v>7.6147939999999997E-2</v>
      </c>
      <c r="E30" s="76">
        <v>5.8882480000000001E-2</v>
      </c>
      <c r="F30" s="76">
        <v>0.10412470000000001</v>
      </c>
      <c r="G30" s="76">
        <v>5.5911099999999998E-2</v>
      </c>
      <c r="H30" s="74">
        <v>0.439751742151542</v>
      </c>
      <c r="I30" s="75">
        <v>0</v>
      </c>
    </row>
    <row r="31" spans="1:9" ht="15.6" x14ac:dyDescent="0.3">
      <c r="A31" s="71">
        <v>2005</v>
      </c>
      <c r="B31" s="76">
        <v>0.31633099999999997</v>
      </c>
      <c r="C31" s="76">
        <v>6.3403330000000008E-2</v>
      </c>
      <c r="D31" s="76">
        <v>8.3674149999999989E-2</v>
      </c>
      <c r="E31" s="76">
        <v>6.0107519999999998E-2</v>
      </c>
      <c r="F31" s="76">
        <v>0.10374180000000001</v>
      </c>
      <c r="G31" s="76">
        <v>4.467728E-2</v>
      </c>
      <c r="H31" s="74">
        <v>0.46117464890134363</v>
      </c>
      <c r="I31" s="75">
        <v>0</v>
      </c>
    </row>
    <row r="32" spans="1:9" ht="15.6" x14ac:dyDescent="0.3">
      <c r="A32" s="71">
        <v>2006</v>
      </c>
      <c r="B32" s="76">
        <v>0.31052730000000001</v>
      </c>
      <c r="C32" s="76">
        <v>7.0451819999999998E-2</v>
      </c>
      <c r="D32" s="76">
        <v>9.4490119999999997E-2</v>
      </c>
      <c r="E32" s="76">
        <v>6.0576579999999998E-2</v>
      </c>
      <c r="F32" s="76">
        <v>0.10577159999999999</v>
      </c>
      <c r="G32" s="76">
        <v>4.1772049999999998E-2</v>
      </c>
      <c r="H32" s="74">
        <v>0.47990586429223553</v>
      </c>
      <c r="I32" s="75">
        <v>0</v>
      </c>
    </row>
    <row r="33" spans="1:9" ht="15.6" x14ac:dyDescent="0.3">
      <c r="A33" s="71">
        <v>2007</v>
      </c>
      <c r="B33" s="76">
        <v>0.33961809999999998</v>
      </c>
      <c r="C33" s="76">
        <v>7.7349420000000002E-2</v>
      </c>
      <c r="D33" s="76">
        <v>0.1026859</v>
      </c>
      <c r="E33" s="76">
        <v>6.1114639999999998E-2</v>
      </c>
      <c r="F33" s="76">
        <v>0.1069876</v>
      </c>
      <c r="G33" s="76">
        <v>4.925388E-2</v>
      </c>
      <c r="H33" s="74">
        <v>0.48492120559609864</v>
      </c>
      <c r="I33" s="75">
        <v>0</v>
      </c>
    </row>
    <row r="34" spans="1:9" ht="15.6" x14ac:dyDescent="0.3">
      <c r="A34" s="71">
        <v>2008</v>
      </c>
      <c r="B34" s="76">
        <v>0.32786209999999999</v>
      </c>
      <c r="C34" s="76">
        <v>6.875524999999999E-2</v>
      </c>
      <c r="D34" s="76">
        <v>9.7083450000000002E-2</v>
      </c>
      <c r="E34" s="76">
        <v>5.5676410000000003E-2</v>
      </c>
      <c r="F34" s="76">
        <v>9.9268469999999998E-2</v>
      </c>
      <c r="G34" s="76">
        <v>5.376032E-2</v>
      </c>
      <c r="H34" s="74">
        <v>0.49551269885670574</v>
      </c>
      <c r="I34" s="75">
        <v>0</v>
      </c>
    </row>
    <row r="35" spans="1:9" ht="15.6" x14ac:dyDescent="0.3">
      <c r="A35" s="71">
        <v>2009</v>
      </c>
      <c r="B35" s="76">
        <v>0.29950880000000002</v>
      </c>
      <c r="C35" s="76">
        <v>3.4236269999999999E-2</v>
      </c>
      <c r="D35" s="76">
        <v>8.3475730000000012E-2</v>
      </c>
      <c r="E35" s="76">
        <v>3.6343390000000003E-2</v>
      </c>
      <c r="F35" s="76">
        <v>8.2198639999999989E-2</v>
      </c>
      <c r="G35" s="76">
        <v>4.9454130000000006E-2</v>
      </c>
      <c r="H35" s="74">
        <v>0.5049926448182811</v>
      </c>
      <c r="I35" s="75">
        <v>0</v>
      </c>
    </row>
    <row r="36" spans="1:9" ht="15.6" x14ac:dyDescent="0.3">
      <c r="A36" s="71">
        <v>2010</v>
      </c>
      <c r="B36" s="76">
        <v>0.3118049</v>
      </c>
      <c r="C36" s="76">
        <v>-4.3847999999999999E-4</v>
      </c>
      <c r="D36" s="76">
        <v>7.7785430000000003E-2</v>
      </c>
      <c r="E36" s="76">
        <v>1.7277499999999998E-2</v>
      </c>
      <c r="F36" s="76">
        <v>6.3346410000000006E-2</v>
      </c>
      <c r="G36" s="76">
        <v>4.1575300000000003E-2</v>
      </c>
      <c r="H36" s="74">
        <v>0.50890252704069094</v>
      </c>
      <c r="I36" s="75">
        <v>0</v>
      </c>
    </row>
    <row r="37" spans="1:9" ht="15.6" x14ac:dyDescent="0.3">
      <c r="A37" s="71">
        <v>2011</v>
      </c>
      <c r="B37" s="76">
        <v>0.31553730000000002</v>
      </c>
      <c r="C37" s="76">
        <v>-2.3485849999999999E-2</v>
      </c>
      <c r="D37" s="76">
        <v>7.3115970000000002E-2</v>
      </c>
      <c r="E37" s="76">
        <v>-3.6244920000000004E-3</v>
      </c>
      <c r="F37" s="76">
        <v>4.3260500000000007E-2</v>
      </c>
      <c r="G37" s="76">
        <v>3.3954529999999997E-2</v>
      </c>
      <c r="H37" s="74">
        <v>0.51080200536042208</v>
      </c>
      <c r="I37" s="75">
        <v>0</v>
      </c>
    </row>
    <row r="38" spans="1:9" ht="15.6" x14ac:dyDescent="0.3">
      <c r="A38" s="71">
        <v>2012</v>
      </c>
      <c r="B38" s="76">
        <v>0.31204300000000001</v>
      </c>
      <c r="C38" s="76">
        <v>-3.7101200000000001E-2</v>
      </c>
      <c r="D38" s="76">
        <v>6.1807090000000002E-2</v>
      </c>
      <c r="E38" s="76">
        <v>-2.0027300000000001E-2</v>
      </c>
      <c r="F38" s="76">
        <v>2.95628E-2</v>
      </c>
      <c r="G38" s="76">
        <v>3.0522859999999999E-2</v>
      </c>
      <c r="H38" s="74">
        <v>0.50946907696728738</v>
      </c>
      <c r="I38" s="75">
        <v>0</v>
      </c>
    </row>
    <row r="39" spans="1:9" ht="15.6" x14ac:dyDescent="0.3">
      <c r="A39" s="71">
        <v>2013</v>
      </c>
      <c r="B39" s="76">
        <v>0.3188551</v>
      </c>
      <c r="C39" s="76">
        <v>-3.6235400000000001E-2</v>
      </c>
      <c r="D39" s="76">
        <v>5.3214689999999995E-2</v>
      </c>
      <c r="E39" s="76">
        <v>-2.0585450000000002E-2</v>
      </c>
      <c r="F39" s="76">
        <v>2.8356349999999999E-2</v>
      </c>
      <c r="G39" s="76">
        <v>3.5434170000000001E-2</v>
      </c>
      <c r="H39" s="74">
        <v>0.52983607228101981</v>
      </c>
      <c r="I39" s="75">
        <v>0</v>
      </c>
    </row>
    <row r="40" spans="1:9" ht="15.6" x14ac:dyDescent="0.3">
      <c r="A40" s="71">
        <v>2014</v>
      </c>
      <c r="B40" s="76">
        <v>0.32219479999999995</v>
      </c>
      <c r="C40" s="76">
        <v>-3.2221150000000004E-2</v>
      </c>
      <c r="D40" s="76">
        <v>4.211082E-2</v>
      </c>
      <c r="E40" s="76">
        <v>-3.1104940000000001E-2</v>
      </c>
      <c r="F40" s="76">
        <v>3.0132099999999998E-2</v>
      </c>
      <c r="G40" s="76">
        <v>3.9306689999999998E-2</v>
      </c>
      <c r="H40" s="74">
        <v>0.56407938466647922</v>
      </c>
      <c r="I40" s="75">
        <v>0</v>
      </c>
    </row>
    <row r="41" spans="1:9" ht="15.6" x14ac:dyDescent="0.3">
      <c r="A41" s="71">
        <v>2015</v>
      </c>
      <c r="B41" s="76">
        <v>0.31404609999999999</v>
      </c>
      <c r="C41" s="76">
        <v>-3.5358350000000004E-2</v>
      </c>
      <c r="D41" s="76">
        <v>2.7902730000000001E-2</v>
      </c>
      <c r="E41" s="76">
        <v>-4.0142890000000001E-2</v>
      </c>
      <c r="F41" s="76">
        <v>2.6322420000000003E-2</v>
      </c>
      <c r="G41" s="76">
        <v>4.1143669999999993E-2</v>
      </c>
      <c r="H41" s="74">
        <v>0.58604073423450087</v>
      </c>
      <c r="I41" s="75">
        <v>0</v>
      </c>
    </row>
    <row r="42" spans="1:9" ht="15.6" x14ac:dyDescent="0.3">
      <c r="A42" s="71">
        <v>2016</v>
      </c>
      <c r="B42" s="76">
        <f>AVERAGE(B40:B41)</f>
        <v>0.31812045</v>
      </c>
      <c r="C42" s="76">
        <f>C41+(C41-C40)</f>
        <v>-3.8495550000000003E-2</v>
      </c>
      <c r="D42" s="76">
        <f t="shared" ref="D42:H44" si="0">D41+(D41-D40)</f>
        <v>1.3694640000000001E-2</v>
      </c>
      <c r="E42" s="76">
        <f t="shared" si="0"/>
        <v>-4.9180840000000003E-2</v>
      </c>
      <c r="F42" s="76">
        <f t="shared" si="0"/>
        <v>2.2512740000000007E-2</v>
      </c>
      <c r="G42" s="76">
        <f t="shared" si="0"/>
        <v>4.2980649999999988E-2</v>
      </c>
      <c r="H42" s="76">
        <f t="shared" si="0"/>
        <v>0.60800208380252252</v>
      </c>
      <c r="I42" s="75">
        <v>0</v>
      </c>
    </row>
    <row r="43" spans="1:9" ht="15.6" x14ac:dyDescent="0.3">
      <c r="A43" s="71">
        <v>2017</v>
      </c>
      <c r="B43" s="76">
        <f>AVERAGE(B41:B42)</f>
        <v>0.316083275</v>
      </c>
      <c r="C43" s="76">
        <f t="shared" ref="C43:G44" si="1">C42+(C42-C41)</f>
        <v>-4.1632750000000003E-2</v>
      </c>
      <c r="D43" s="76">
        <f>AVERAGE(D41:D42)</f>
        <v>2.0798685000000001E-2</v>
      </c>
      <c r="E43" s="76">
        <f t="shared" si="1"/>
        <v>-5.8218790000000006E-2</v>
      </c>
      <c r="F43" s="76">
        <f>AVERAGE(F41:F42)</f>
        <v>2.4417580000000005E-2</v>
      </c>
      <c r="G43" s="76">
        <f t="shared" si="1"/>
        <v>4.4817629999999983E-2</v>
      </c>
      <c r="H43" s="76">
        <f t="shared" si="0"/>
        <v>0.62996343337054417</v>
      </c>
      <c r="I43" s="75">
        <v>0</v>
      </c>
    </row>
    <row r="44" spans="1:9" ht="15.6" x14ac:dyDescent="0.3">
      <c r="A44" s="71">
        <v>2018</v>
      </c>
      <c r="B44" s="76">
        <f>AVERAGE(B42:B43)</f>
        <v>0.3171018625</v>
      </c>
      <c r="C44" s="76">
        <f t="shared" si="1"/>
        <v>-4.4769950000000003E-2</v>
      </c>
      <c r="D44" s="76">
        <f>AVERAGE(D42:D43)</f>
        <v>1.7246662500000003E-2</v>
      </c>
      <c r="E44" s="76">
        <f t="shared" si="1"/>
        <v>-6.7256740000000009E-2</v>
      </c>
      <c r="F44" s="76">
        <f>AVERAGE(F42:F43)</f>
        <v>2.3465160000000006E-2</v>
      </c>
      <c r="G44" s="76">
        <f t="shared" si="1"/>
        <v>4.6654609999999978E-2</v>
      </c>
      <c r="H44" s="76">
        <f t="shared" si="0"/>
        <v>0.65192478293856582</v>
      </c>
      <c r="I44" s="75">
        <v>0</v>
      </c>
    </row>
    <row r="45" spans="1:9" ht="15.6" x14ac:dyDescent="0.3">
      <c r="A45" s="71"/>
      <c r="B45" s="71"/>
      <c r="C45" s="71"/>
      <c r="D45" s="71"/>
      <c r="E45" s="71"/>
      <c r="F45" s="71"/>
      <c r="G45" s="71"/>
      <c r="H45" s="71"/>
    </row>
    <row r="46" spans="1:9" ht="15.6" x14ac:dyDescent="0.3">
      <c r="A46" s="73" t="s">
        <v>105</v>
      </c>
      <c r="B46" s="71"/>
      <c r="C46" s="71"/>
      <c r="D46" s="71"/>
      <c r="E46" s="71"/>
      <c r="F46" s="71"/>
      <c r="G46" s="71"/>
      <c r="H46" s="71"/>
    </row>
    <row r="47" spans="1:9" ht="15.6" x14ac:dyDescent="0.3">
      <c r="A47" s="71"/>
      <c r="B47" s="71"/>
      <c r="C47" s="71"/>
      <c r="D47" s="71"/>
      <c r="E47" s="71"/>
      <c r="F47" s="71"/>
      <c r="G47" s="71"/>
      <c r="H47" s="71"/>
    </row>
    <row r="48" spans="1:9" ht="15.6" x14ac:dyDescent="0.3">
      <c r="A48" s="71"/>
      <c r="B48" s="71"/>
      <c r="C48" s="71"/>
      <c r="D48" s="71"/>
      <c r="E48" s="71"/>
      <c r="F48" s="71"/>
      <c r="G48" s="71"/>
      <c r="H48" s="7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heetViews>
  <sheetFormatPr baseColWidth="10" defaultColWidth="11.44140625" defaultRowHeight="14.4" x14ac:dyDescent="0.3"/>
  <cols>
    <col min="1" max="4" width="19.44140625" style="4" customWidth="1"/>
    <col min="5" max="16384" width="11.44140625" style="3"/>
  </cols>
  <sheetData>
    <row r="1" spans="1:4" ht="15.6" x14ac:dyDescent="0.3">
      <c r="A1" s="5" t="s">
        <v>111</v>
      </c>
      <c r="B1" s="71"/>
      <c r="C1" s="71"/>
      <c r="D1" s="71"/>
    </row>
    <row r="2" spans="1:4" ht="15.6" x14ac:dyDescent="0.3">
      <c r="A2" s="1" t="s">
        <v>3</v>
      </c>
      <c r="B2" s="71"/>
      <c r="C2" s="71"/>
      <c r="D2" s="71"/>
    </row>
    <row r="3" spans="1:4" ht="15.6" x14ac:dyDescent="0.3">
      <c r="A3" s="72"/>
      <c r="B3" s="72" t="s">
        <v>108</v>
      </c>
      <c r="C3" s="72" t="s">
        <v>109</v>
      </c>
      <c r="D3" s="72" t="s">
        <v>110</v>
      </c>
    </row>
    <row r="4" spans="1:4" ht="15.6" x14ac:dyDescent="0.3">
      <c r="A4" s="71">
        <v>1978</v>
      </c>
      <c r="B4" s="74">
        <v>0</v>
      </c>
      <c r="C4" s="76">
        <v>0</v>
      </c>
      <c r="D4" s="76">
        <v>1</v>
      </c>
    </row>
    <row r="5" spans="1:4" ht="15.6" x14ac:dyDescent="0.3">
      <c r="A5" s="71">
        <v>1979</v>
      </c>
      <c r="B5" s="76">
        <v>8.65246957632413E-4</v>
      </c>
      <c r="C5" s="76">
        <v>1.9657704596910035E-3</v>
      </c>
      <c r="D5" s="76">
        <v>0.99716898258267661</v>
      </c>
    </row>
    <row r="6" spans="1:4" ht="15.6" x14ac:dyDescent="0.3">
      <c r="A6" s="71">
        <v>1980</v>
      </c>
      <c r="B6" s="76">
        <v>2.9027415940422866E-3</v>
      </c>
      <c r="C6" s="76">
        <v>6.1038429492060514E-3</v>
      </c>
      <c r="D6" s="76">
        <v>0.99099341545675179</v>
      </c>
    </row>
    <row r="7" spans="1:4" ht="15.6" x14ac:dyDescent="0.3">
      <c r="A7" s="71">
        <v>1981</v>
      </c>
      <c r="B7" s="76">
        <v>4.8654742194868903E-3</v>
      </c>
      <c r="C7" s="76">
        <v>1.0489241830302082E-2</v>
      </c>
      <c r="D7" s="76">
        <v>0.984645283950211</v>
      </c>
    </row>
    <row r="8" spans="1:4" ht="15.6" x14ac:dyDescent="0.3">
      <c r="A8" s="71">
        <v>1982</v>
      </c>
      <c r="B8" s="76">
        <v>6.4480594708581102E-3</v>
      </c>
      <c r="C8" s="76">
        <v>1.4629457738922042E-2</v>
      </c>
      <c r="D8" s="76">
        <v>0.97892248279021987</v>
      </c>
    </row>
    <row r="9" spans="1:4" ht="15.6" x14ac:dyDescent="0.3">
      <c r="A9" s="71">
        <v>1983</v>
      </c>
      <c r="B9" s="76">
        <v>8.5889662629757037E-3</v>
      </c>
      <c r="C9" s="76">
        <v>1.8771592092442869E-2</v>
      </c>
      <c r="D9" s="76">
        <v>0.97263944164458138</v>
      </c>
    </row>
    <row r="10" spans="1:4" ht="15.6" x14ac:dyDescent="0.3">
      <c r="A10" s="71">
        <v>1984</v>
      </c>
      <c r="B10" s="76">
        <v>1.4709609170783559E-2</v>
      </c>
      <c r="C10" s="76">
        <v>2.2915176911839519E-2</v>
      </c>
      <c r="D10" s="76">
        <v>0.9623752139173769</v>
      </c>
    </row>
    <row r="11" spans="1:4" ht="15.6" x14ac:dyDescent="0.3">
      <c r="A11" s="71">
        <v>1985</v>
      </c>
      <c r="B11" s="76">
        <v>2.4881209712843484E-2</v>
      </c>
      <c r="C11" s="76">
        <v>2.7059884981916291E-2</v>
      </c>
      <c r="D11" s="76">
        <v>0.94805890530524017</v>
      </c>
    </row>
    <row r="12" spans="1:4" ht="15.6" x14ac:dyDescent="0.3">
      <c r="A12" s="71">
        <v>1986</v>
      </c>
      <c r="B12" s="76">
        <v>3.8155683977989782E-2</v>
      </c>
      <c r="C12" s="76">
        <v>3.1311600155217438E-2</v>
      </c>
      <c r="D12" s="76">
        <v>0.93053271586679276</v>
      </c>
    </row>
    <row r="13" spans="1:4" ht="15.6" x14ac:dyDescent="0.3">
      <c r="A13" s="71">
        <v>1987</v>
      </c>
      <c r="B13" s="76">
        <v>4.9745824671943502E-2</v>
      </c>
      <c r="C13" s="76">
        <v>3.5342028289703245E-2</v>
      </c>
      <c r="D13" s="76">
        <v>0.91491214703835322</v>
      </c>
    </row>
    <row r="14" spans="1:4" ht="15.6" x14ac:dyDescent="0.3">
      <c r="A14" s="71">
        <v>1988</v>
      </c>
      <c r="B14" s="76">
        <v>5.9050719682600783E-2</v>
      </c>
      <c r="C14" s="76">
        <v>3.9490004139454075E-2</v>
      </c>
      <c r="D14" s="76">
        <v>0.90145927617794508</v>
      </c>
    </row>
    <row r="15" spans="1:4" ht="15.6" x14ac:dyDescent="0.3">
      <c r="A15" s="71">
        <v>1989</v>
      </c>
      <c r="B15" s="76">
        <v>5.8060782858296384E-2</v>
      </c>
      <c r="C15" s="76">
        <v>4.3638289768744565E-2</v>
      </c>
      <c r="D15" s="76">
        <v>0.89830092737295908</v>
      </c>
    </row>
    <row r="16" spans="1:4" ht="15.6" x14ac:dyDescent="0.3">
      <c r="A16" s="71">
        <v>1990</v>
      </c>
      <c r="B16" s="76">
        <v>5.7527000456261551E-2</v>
      </c>
      <c r="C16" s="76">
        <v>4.7786840647116254E-2</v>
      </c>
      <c r="D16" s="76">
        <v>0.89468615889662229</v>
      </c>
    </row>
    <row r="17" spans="1:4" ht="15.6" x14ac:dyDescent="0.3">
      <c r="A17" s="71">
        <v>1991</v>
      </c>
      <c r="B17" s="76">
        <v>5.5125430630763493E-2</v>
      </c>
      <c r="C17" s="76">
        <v>5.2348797850682346E-2</v>
      </c>
      <c r="D17" s="76">
        <v>0.89252577151855428</v>
      </c>
    </row>
    <row r="18" spans="1:4" ht="15.6" x14ac:dyDescent="0.3">
      <c r="A18" s="71">
        <v>1992</v>
      </c>
      <c r="B18" s="76">
        <v>5.1808157179933437E-2</v>
      </c>
      <c r="C18" s="76">
        <v>5.5386043409051275E-2</v>
      </c>
      <c r="D18" s="76">
        <v>0.89280579941101534</v>
      </c>
    </row>
    <row r="19" spans="1:4" ht="15.6" x14ac:dyDescent="0.3">
      <c r="A19" s="71">
        <v>1993</v>
      </c>
      <c r="B19" s="76">
        <v>6.7403771662362971E-2</v>
      </c>
      <c r="C19" s="76">
        <v>5.5547929020344139E-2</v>
      </c>
      <c r="D19" s="76">
        <v>0.87704829931729311</v>
      </c>
    </row>
    <row r="20" spans="1:4" ht="15.6" x14ac:dyDescent="0.3">
      <c r="A20" s="71">
        <v>1994</v>
      </c>
      <c r="B20" s="76">
        <v>0.10330516216142729</v>
      </c>
      <c r="C20" s="76">
        <v>5.3979163539135643E-2</v>
      </c>
      <c r="D20" s="76">
        <v>0.84271567429943717</v>
      </c>
    </row>
    <row r="21" spans="1:4" ht="15.6" x14ac:dyDescent="0.3">
      <c r="A21" s="71">
        <v>1995</v>
      </c>
      <c r="B21" s="76">
        <v>0.12820483257073856</v>
      </c>
      <c r="C21" s="76">
        <v>5.359131077780243E-2</v>
      </c>
      <c r="D21" s="76">
        <v>0.81820385665145901</v>
      </c>
    </row>
    <row r="22" spans="1:4" ht="15.6" x14ac:dyDescent="0.3">
      <c r="A22" s="71">
        <v>1996</v>
      </c>
      <c r="B22" s="76">
        <v>0.13749834606072769</v>
      </c>
      <c r="C22" s="76">
        <v>5.4272120299410712E-2</v>
      </c>
      <c r="D22" s="76">
        <v>0.80822953363986161</v>
      </c>
    </row>
    <row r="23" spans="1:4" ht="15.6" x14ac:dyDescent="0.3">
      <c r="A23" s="71">
        <v>1997</v>
      </c>
      <c r="B23" s="76">
        <v>0.14211291986420382</v>
      </c>
      <c r="C23" s="76">
        <v>6.7181261575641818E-2</v>
      </c>
      <c r="D23" s="76">
        <v>0.79070581856015454</v>
      </c>
    </row>
    <row r="24" spans="1:4" ht="15.6" x14ac:dyDescent="0.3">
      <c r="A24" s="71">
        <v>1998</v>
      </c>
      <c r="B24" s="76">
        <v>0.14028209866149263</v>
      </c>
      <c r="C24" s="76">
        <v>8.94008795215918E-2</v>
      </c>
      <c r="D24" s="76">
        <v>0.77031702181691553</v>
      </c>
    </row>
    <row r="25" spans="1:4" ht="15.6" x14ac:dyDescent="0.3">
      <c r="A25" s="71">
        <v>1999</v>
      </c>
      <c r="B25" s="76">
        <v>0.1373301428650382</v>
      </c>
      <c r="C25" s="76">
        <v>0.11363311232395114</v>
      </c>
      <c r="D25" s="76">
        <v>0.74903674481101079</v>
      </c>
    </row>
    <row r="26" spans="1:4" ht="15.6" x14ac:dyDescent="0.3">
      <c r="A26" s="71">
        <v>2000</v>
      </c>
      <c r="B26" s="76">
        <v>0.1283121897345077</v>
      </c>
      <c r="C26" s="76">
        <v>0.14254267019092534</v>
      </c>
      <c r="D26" s="76">
        <v>0.72914514007456688</v>
      </c>
    </row>
    <row r="27" spans="1:4" ht="15.6" x14ac:dyDescent="0.3">
      <c r="A27" s="71">
        <v>2001</v>
      </c>
      <c r="B27" s="76">
        <v>0.12517532774784909</v>
      </c>
      <c r="C27" s="76">
        <v>0.16943066729789807</v>
      </c>
      <c r="D27" s="76">
        <v>0.70539400495425297</v>
      </c>
    </row>
    <row r="28" spans="1:4" ht="15.6" x14ac:dyDescent="0.3">
      <c r="A28" s="71">
        <v>2002</v>
      </c>
      <c r="B28" s="76">
        <v>0.13205870259689717</v>
      </c>
      <c r="C28" s="76">
        <v>0.18990248457877415</v>
      </c>
      <c r="D28" s="76">
        <v>0.67803881282432843</v>
      </c>
    </row>
    <row r="29" spans="1:4" ht="15.6" x14ac:dyDescent="0.3">
      <c r="A29" s="71">
        <v>2003</v>
      </c>
      <c r="B29" s="76">
        <v>0.14183669638451601</v>
      </c>
      <c r="C29" s="76">
        <v>0.20644665334452292</v>
      </c>
      <c r="D29" s="76">
        <v>0.65171665027096093</v>
      </c>
    </row>
    <row r="30" spans="1:4" ht="15.6" x14ac:dyDescent="0.3">
      <c r="A30" s="71">
        <v>2004</v>
      </c>
      <c r="B30" s="76">
        <v>0.14013413368099653</v>
      </c>
      <c r="C30" s="76">
        <v>0.22914488826637847</v>
      </c>
      <c r="D30" s="76">
        <v>0.63072097805262506</v>
      </c>
    </row>
    <row r="31" spans="1:4" ht="15.6" x14ac:dyDescent="0.3">
      <c r="A31" s="71">
        <v>2005</v>
      </c>
      <c r="B31" s="76">
        <v>0.14637476381219339</v>
      </c>
      <c r="C31" s="76">
        <v>0.247176660972586</v>
      </c>
      <c r="D31" s="76">
        <v>0.60644857521522078</v>
      </c>
    </row>
    <row r="32" spans="1:4" ht="15.6" x14ac:dyDescent="0.3">
      <c r="A32" s="71">
        <v>2006</v>
      </c>
      <c r="B32" s="76">
        <v>0.16699178677694929</v>
      </c>
      <c r="C32" s="76">
        <v>0.25200056580260743</v>
      </c>
      <c r="D32" s="76">
        <v>0.58100764742044331</v>
      </c>
    </row>
    <row r="33" spans="1:4" ht="15.6" x14ac:dyDescent="0.3">
      <c r="A33" s="71">
        <v>2007</v>
      </c>
      <c r="B33" s="76">
        <v>0.14500762866363967</v>
      </c>
      <c r="C33" s="76">
        <v>0.24701190337972143</v>
      </c>
      <c r="D33" s="76">
        <v>0.60798046795663907</v>
      </c>
    </row>
    <row r="34" spans="1:4" ht="15.6" x14ac:dyDescent="0.3">
      <c r="A34" s="71">
        <v>2008</v>
      </c>
      <c r="B34" s="76">
        <v>0.13159096742709575</v>
      </c>
      <c r="C34" s="76">
        <v>0.27020607287452902</v>
      </c>
      <c r="D34" s="76">
        <v>0.59820295969837523</v>
      </c>
    </row>
    <row r="35" spans="1:4" ht="15.6" x14ac:dyDescent="0.3">
      <c r="A35" s="71">
        <v>2009</v>
      </c>
      <c r="B35" s="76">
        <v>0.14460740083133142</v>
      </c>
      <c r="C35" s="76">
        <v>0.30189505461650784</v>
      </c>
      <c r="D35" s="76">
        <v>0.5534975445521606</v>
      </c>
    </row>
    <row r="36" spans="1:4" ht="15.6" x14ac:dyDescent="0.3">
      <c r="A36" s="71">
        <v>2010</v>
      </c>
      <c r="B36" s="76">
        <v>0.1485734654287704</v>
      </c>
      <c r="C36" s="76">
        <v>0.3035807347491315</v>
      </c>
      <c r="D36" s="76">
        <v>0.54784579982209813</v>
      </c>
    </row>
    <row r="37" spans="1:4" ht="15.6" x14ac:dyDescent="0.3">
      <c r="A37" s="71">
        <v>2011</v>
      </c>
      <c r="B37" s="76">
        <v>0.14736491351792125</v>
      </c>
      <c r="C37" s="76">
        <v>0.30537647181651301</v>
      </c>
      <c r="D37" s="76">
        <v>0.54725861466556569</v>
      </c>
    </row>
    <row r="38" spans="1:4" ht="15.6" x14ac:dyDescent="0.3">
      <c r="A38" s="71">
        <v>2012</v>
      </c>
      <c r="B38" s="76">
        <v>0.13161845556494436</v>
      </c>
      <c r="C38" s="76">
        <v>0.31070524967528534</v>
      </c>
      <c r="D38" s="76">
        <v>0.55767629475977032</v>
      </c>
    </row>
    <row r="39" spans="1:4" ht="15.6" x14ac:dyDescent="0.3">
      <c r="A39" s="71">
        <v>2013</v>
      </c>
      <c r="B39" s="76">
        <v>0.1144310376310483</v>
      </c>
      <c r="C39" s="76">
        <v>0.31896690954247919</v>
      </c>
      <c r="D39" s="76">
        <v>0.56660205282647258</v>
      </c>
    </row>
    <row r="40" spans="1:4" ht="15.6" x14ac:dyDescent="0.3">
      <c r="A40" s="71">
        <v>2014</v>
      </c>
      <c r="B40" s="76">
        <v>0.11692323660604534</v>
      </c>
      <c r="C40" s="76">
        <v>0.32576159142906558</v>
      </c>
      <c r="D40" s="76">
        <v>0.55731517196488911</v>
      </c>
    </row>
    <row r="41" spans="1:4" ht="15.6" x14ac:dyDescent="0.3">
      <c r="A41" s="71">
        <v>2015</v>
      </c>
      <c r="B41" s="76">
        <v>0.1201064756511452</v>
      </c>
      <c r="C41" s="76">
        <v>0.33532615143465411</v>
      </c>
      <c r="D41" s="76">
        <v>0.54456737291420088</v>
      </c>
    </row>
    <row r="42" spans="1:4" ht="15.6" x14ac:dyDescent="0.3">
      <c r="A42" s="71">
        <v>2016</v>
      </c>
      <c r="B42" s="76">
        <f t="shared" ref="B42:D42" si="0">AVERAGE(B40:B41)</f>
        <v>0.11851485612859528</v>
      </c>
      <c r="C42" s="76">
        <f t="shared" si="0"/>
        <v>0.33054387143185981</v>
      </c>
      <c r="D42" s="76">
        <f t="shared" si="0"/>
        <v>0.55094127243954505</v>
      </c>
    </row>
    <row r="43" spans="1:4" ht="15.6" x14ac:dyDescent="0.3">
      <c r="A43" s="71">
        <v>2017</v>
      </c>
      <c r="B43" s="76">
        <f t="shared" ref="B43:C44" si="1">AVERAGE(B41:B42)</f>
        <v>0.11931066588987024</v>
      </c>
      <c r="C43" s="76">
        <f t="shared" si="1"/>
        <v>0.33293501143325699</v>
      </c>
      <c r="D43" s="76">
        <f>AVERAGE(D41:D42)</f>
        <v>0.54775432267687296</v>
      </c>
    </row>
    <row r="44" spans="1:4" ht="15.6" x14ac:dyDescent="0.3">
      <c r="A44" s="71">
        <v>2018</v>
      </c>
      <c r="B44" s="76">
        <f t="shared" si="1"/>
        <v>0.11891276100923276</v>
      </c>
      <c r="C44" s="76">
        <f t="shared" si="1"/>
        <v>0.3317394414325584</v>
      </c>
      <c r="D44" s="76">
        <f>AVERAGE(D42:D43)</f>
        <v>0.54934779755820906</v>
      </c>
    </row>
    <row r="45" spans="1:4" ht="15.6" x14ac:dyDescent="0.3">
      <c r="A45" s="71"/>
      <c r="B45" s="71"/>
      <c r="C45" s="71"/>
      <c r="D45" s="71"/>
    </row>
    <row r="46" spans="1:4" ht="15.6" x14ac:dyDescent="0.3">
      <c r="A46" s="73" t="s">
        <v>107</v>
      </c>
      <c r="B46" s="71"/>
      <c r="C46" s="71"/>
      <c r="D46" s="71"/>
    </row>
    <row r="47" spans="1:4" ht="15.6" x14ac:dyDescent="0.3">
      <c r="A47" s="71"/>
      <c r="B47" s="71"/>
      <c r="C47" s="71"/>
      <c r="D47" s="71"/>
    </row>
    <row r="48" spans="1:4" ht="15.6" x14ac:dyDescent="0.3">
      <c r="A48" s="71"/>
      <c r="B48" s="71"/>
      <c r="C48" s="71"/>
      <c r="D48" s="7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workbookViewId="0"/>
  </sheetViews>
  <sheetFormatPr baseColWidth="10" defaultRowHeight="14.4" x14ac:dyDescent="0.3"/>
  <cols>
    <col min="3" max="3" width="13" customWidth="1"/>
    <col min="4" max="4" width="15.109375" customWidth="1"/>
    <col min="5" max="5" width="11.109375" customWidth="1"/>
    <col min="6" max="6" width="12.5546875" customWidth="1"/>
    <col min="8" max="8" width="14.44140625" customWidth="1"/>
    <col min="9" max="9" width="14.6640625" customWidth="1"/>
  </cols>
  <sheetData>
    <row r="1" spans="1:11" ht="15.6" x14ac:dyDescent="0.3">
      <c r="A1" s="2" t="s">
        <v>104</v>
      </c>
    </row>
    <row r="2" spans="1:11" ht="16.2" thickBot="1" x14ac:dyDescent="0.35">
      <c r="A2" s="1" t="s">
        <v>3</v>
      </c>
    </row>
    <row r="3" spans="1:11" ht="16.2" thickTop="1" x14ac:dyDescent="0.3">
      <c r="B3" s="10" t="s">
        <v>20</v>
      </c>
      <c r="C3" s="1"/>
      <c r="D3" s="1"/>
      <c r="E3" s="1"/>
      <c r="F3" s="1"/>
      <c r="G3" s="10" t="s">
        <v>19</v>
      </c>
    </row>
    <row r="4" spans="1:11" ht="33.6" customHeight="1" x14ac:dyDescent="0.3">
      <c r="A4" s="1" t="s">
        <v>5</v>
      </c>
      <c r="B4" s="9" t="s">
        <v>18</v>
      </c>
      <c r="C4" s="8" t="s">
        <v>17</v>
      </c>
      <c r="D4" s="8" t="s">
        <v>16</v>
      </c>
      <c r="E4" s="68" t="s">
        <v>94</v>
      </c>
      <c r="F4" s="66" t="s">
        <v>93</v>
      </c>
      <c r="G4" s="9" t="s">
        <v>18</v>
      </c>
      <c r="H4" s="8" t="s">
        <v>17</v>
      </c>
      <c r="I4" s="8" t="s">
        <v>16</v>
      </c>
      <c r="J4" s="68" t="s">
        <v>94</v>
      </c>
      <c r="K4" s="66" t="s">
        <v>93</v>
      </c>
    </row>
    <row r="5" spans="1:11" ht="15.6" x14ac:dyDescent="0.3">
      <c r="A5" s="1">
        <v>1980</v>
      </c>
      <c r="B5" s="6">
        <v>0.34230327000000005</v>
      </c>
      <c r="C5" s="6">
        <v>0.27817705273628235</v>
      </c>
      <c r="D5" s="6">
        <v>0.28392085433006287</v>
      </c>
      <c r="E5" s="6">
        <v>0.27241647000000002</v>
      </c>
      <c r="F5" s="6">
        <v>0.26021998000000002</v>
      </c>
      <c r="G5" s="7">
        <v>0.19892790991992329</v>
      </c>
      <c r="H5" s="7">
        <v>0.2558847963809967</v>
      </c>
      <c r="I5" s="6">
        <v>0.24468965828418732</v>
      </c>
      <c r="J5" s="7">
        <v>0.26730006933212563</v>
      </c>
      <c r="K5" s="7">
        <v>0.26003222414435656</v>
      </c>
    </row>
    <row r="6" spans="1:11" ht="15.6" x14ac:dyDescent="0.3">
      <c r="A6" s="1">
        <f t="shared" ref="A6:A43" si="0">A5+1</f>
        <v>1981</v>
      </c>
      <c r="B6" s="6">
        <v>0.34708415000000004</v>
      </c>
      <c r="C6" s="6">
        <v>0.27663770318031311</v>
      </c>
      <c r="D6" s="6">
        <v>0.28313007950782776</v>
      </c>
      <c r="E6" s="6">
        <v>0.27675474</v>
      </c>
      <c r="F6" s="6">
        <v>0.26297056000000002</v>
      </c>
      <c r="G6" s="7">
        <v>0.19511958727477041</v>
      </c>
      <c r="H6" s="7">
        <v>0.25569123029708862</v>
      </c>
      <c r="I6" s="6">
        <v>0.2430739551782608</v>
      </c>
      <c r="J6" s="7">
        <v>0.26394122721176599</v>
      </c>
      <c r="K6" s="7">
        <v>0.2597787090332041</v>
      </c>
    </row>
    <row r="7" spans="1:11" ht="15.6" x14ac:dyDescent="0.3">
      <c r="A7" s="1">
        <f t="shared" si="0"/>
        <v>1982</v>
      </c>
      <c r="B7" s="6">
        <v>0.34879646000000003</v>
      </c>
      <c r="C7" s="6">
        <v>0.27493482828140259</v>
      </c>
      <c r="D7" s="6">
        <v>0.28197428584098816</v>
      </c>
      <c r="E7" s="6">
        <v>0.28091764999999996</v>
      </c>
      <c r="F7" s="6">
        <v>0.26569364000000001</v>
      </c>
      <c r="G7" s="7">
        <v>0.18960688880513443</v>
      </c>
      <c r="H7" s="7">
        <v>0.25663799047470093</v>
      </c>
      <c r="I7" s="6">
        <v>0.2433754950761795</v>
      </c>
      <c r="J7" s="7">
        <v>0.2581366296968079</v>
      </c>
      <c r="K7" s="7">
        <v>0.25952772967623899</v>
      </c>
    </row>
    <row r="8" spans="1:11" ht="15.6" x14ac:dyDescent="0.3">
      <c r="A8" s="1">
        <f t="shared" si="0"/>
        <v>1983</v>
      </c>
      <c r="B8" s="6">
        <v>0.35396901999999997</v>
      </c>
      <c r="C8" s="6">
        <v>0.27583128213882446</v>
      </c>
      <c r="D8" s="6">
        <v>0.28231874108314514</v>
      </c>
      <c r="E8" s="6">
        <v>0.28187736999999996</v>
      </c>
      <c r="F8" s="6">
        <v>0.26838961</v>
      </c>
      <c r="G8" s="7">
        <v>0.18317288460879444</v>
      </c>
      <c r="H8" s="7">
        <v>0.25348281860351563</v>
      </c>
      <c r="I8" s="6">
        <v>0.24294771254062653</v>
      </c>
      <c r="J8" s="7">
        <v>0.2605516322960969</v>
      </c>
      <c r="K8" s="7">
        <v>0.25927924821742565</v>
      </c>
    </row>
    <row r="9" spans="1:11" ht="15.6" x14ac:dyDescent="0.3">
      <c r="A9" s="1">
        <f t="shared" si="0"/>
        <v>1984</v>
      </c>
      <c r="B9" s="6">
        <v>0.36683356000000006</v>
      </c>
      <c r="C9" s="6">
        <v>0.27888596057891846</v>
      </c>
      <c r="D9" s="6">
        <v>0.28464338183403015</v>
      </c>
      <c r="E9" s="6">
        <v>0.28667543000000001</v>
      </c>
      <c r="F9" s="6">
        <v>0.27105888</v>
      </c>
      <c r="G9" s="7">
        <v>0.17862812965808794</v>
      </c>
      <c r="H9" s="7">
        <v>0.25204494595527649</v>
      </c>
      <c r="I9" s="6">
        <v>0.24277609586715698</v>
      </c>
      <c r="J9" s="7">
        <v>0.25761645863959953</v>
      </c>
      <c r="K9" s="7">
        <v>0.25903322755052816</v>
      </c>
    </row>
    <row r="10" spans="1:11" ht="15.6" x14ac:dyDescent="0.3">
      <c r="A10" s="1">
        <f t="shared" si="0"/>
        <v>1985</v>
      </c>
      <c r="B10" s="6">
        <v>0.36629707000000006</v>
      </c>
      <c r="C10" s="6">
        <v>0.28126999735832214</v>
      </c>
      <c r="D10" s="6">
        <v>0.28717720508575439</v>
      </c>
      <c r="E10" s="6">
        <v>0.29516234000000002</v>
      </c>
      <c r="F10" s="6">
        <v>0.27370184999999997</v>
      </c>
      <c r="G10" s="7">
        <v>0.17883839590655537</v>
      </c>
      <c r="H10" s="7">
        <v>0.25079572200775146</v>
      </c>
      <c r="I10" s="6">
        <v>0.24126461148262024</v>
      </c>
      <c r="J10" s="7">
        <v>0.25405724340223768</v>
      </c>
      <c r="K10" s="7">
        <v>0.25878963130064236</v>
      </c>
    </row>
    <row r="11" spans="1:11" ht="15.6" x14ac:dyDescent="0.3">
      <c r="A11" s="1">
        <f t="shared" si="0"/>
        <v>1986</v>
      </c>
      <c r="B11" s="6">
        <v>0.36452976999999998</v>
      </c>
      <c r="C11" s="6">
        <v>0.28546485304832458</v>
      </c>
      <c r="D11" s="6">
        <v>0.29005500674247742</v>
      </c>
      <c r="E11" s="6">
        <v>0.29866811999999998</v>
      </c>
      <c r="F11" s="6">
        <v>0.27372848</v>
      </c>
      <c r="G11" s="7">
        <v>0.17668010719245644</v>
      </c>
      <c r="H11" s="7">
        <v>0.249803826212883</v>
      </c>
      <c r="I11" s="6">
        <v>0.2411591112613678</v>
      </c>
      <c r="J11" s="7">
        <v>0.23858934768754494</v>
      </c>
      <c r="K11" s="7">
        <v>0.25904869134396125</v>
      </c>
    </row>
    <row r="12" spans="1:11" ht="15.6" x14ac:dyDescent="0.3">
      <c r="A12" s="1">
        <f t="shared" si="0"/>
        <v>1987</v>
      </c>
      <c r="B12" s="6">
        <v>0.37583454000000005</v>
      </c>
      <c r="C12" s="6">
        <v>0.29034429788589478</v>
      </c>
      <c r="D12" s="6">
        <v>0.29430243372917175</v>
      </c>
      <c r="E12" s="6">
        <v>0.29735096</v>
      </c>
      <c r="F12" s="6">
        <v>0.27375476999999998</v>
      </c>
      <c r="G12" s="7">
        <v>0.17261338484284128</v>
      </c>
      <c r="H12" s="7">
        <v>0.24791756272315979</v>
      </c>
      <c r="I12" s="6">
        <v>0.23990073800086975</v>
      </c>
      <c r="J12" s="7">
        <v>0.23316164268702266</v>
      </c>
      <c r="K12" s="7">
        <v>0.25930450046564291</v>
      </c>
    </row>
    <row r="13" spans="1:11" ht="15.6" x14ac:dyDescent="0.3">
      <c r="A13" s="1">
        <f t="shared" si="0"/>
        <v>1988</v>
      </c>
      <c r="B13" s="6">
        <v>0.38926569</v>
      </c>
      <c r="C13" s="6">
        <v>0.29616796970367432</v>
      </c>
      <c r="D13" s="6">
        <v>0.29921236634254456</v>
      </c>
      <c r="E13" s="6">
        <v>0.30097942</v>
      </c>
      <c r="F13" s="6">
        <v>0.27378074000000002</v>
      </c>
      <c r="G13" s="7">
        <v>0.16934778926289654</v>
      </c>
      <c r="H13" s="7">
        <v>0.24522924423217773</v>
      </c>
      <c r="I13" s="6">
        <v>0.23819439113140106</v>
      </c>
      <c r="J13" s="7">
        <v>0.2306428681150284</v>
      </c>
      <c r="K13" s="7">
        <v>0.25955711947741777</v>
      </c>
    </row>
    <row r="14" spans="1:11" ht="15.6" x14ac:dyDescent="0.3">
      <c r="A14" s="1">
        <f t="shared" si="0"/>
        <v>1989</v>
      </c>
      <c r="B14" s="6">
        <v>0.38647846999999996</v>
      </c>
      <c r="C14" s="6">
        <v>0.29876214265823364</v>
      </c>
      <c r="D14" s="6">
        <v>0.30257627367973328</v>
      </c>
      <c r="E14" s="6">
        <v>0.30666798000000001</v>
      </c>
      <c r="F14" s="6">
        <v>0.28724319999999998</v>
      </c>
      <c r="G14" s="7">
        <v>0.16914764558590967</v>
      </c>
      <c r="H14" s="7">
        <v>0.2443263828754425</v>
      </c>
      <c r="I14" s="6">
        <v>0.23429393768310547</v>
      </c>
      <c r="J14" s="7">
        <v>0.22390446328113228</v>
      </c>
      <c r="K14" s="7">
        <v>0.25132729580497343</v>
      </c>
    </row>
    <row r="15" spans="1:11" ht="15.6" x14ac:dyDescent="0.3">
      <c r="A15" s="1">
        <f t="shared" si="0"/>
        <v>1990</v>
      </c>
      <c r="B15" s="6">
        <v>0.38677180999999999</v>
      </c>
      <c r="C15" s="6">
        <v>0.29610210657119751</v>
      </c>
      <c r="D15" s="6">
        <v>0.3059004545211792</v>
      </c>
      <c r="E15" s="6">
        <v>0.30409032000000003</v>
      </c>
      <c r="F15" s="6">
        <v>0.28579780999999999</v>
      </c>
      <c r="G15" s="7">
        <v>0.1680565746410132</v>
      </c>
      <c r="H15" s="7">
        <v>0.24480937421321869</v>
      </c>
      <c r="I15" s="6">
        <v>0.2272862046957016</v>
      </c>
      <c r="J15" s="7">
        <v>0.22576594355461424</v>
      </c>
      <c r="K15" s="7">
        <v>0.24471152049094475</v>
      </c>
    </row>
    <row r="16" spans="1:11" ht="15.6" x14ac:dyDescent="0.3">
      <c r="A16" s="1">
        <f t="shared" si="0"/>
        <v>1991</v>
      </c>
      <c r="B16" s="6">
        <v>0.38522073000000001</v>
      </c>
      <c r="C16" s="6">
        <v>0.29542067646980286</v>
      </c>
      <c r="D16" s="6">
        <v>0.31117528676986694</v>
      </c>
      <c r="E16" s="6">
        <v>0.31111296999999999</v>
      </c>
      <c r="F16" s="6">
        <v>0.29627768999999998</v>
      </c>
      <c r="G16" s="7">
        <v>0.16611695698576079</v>
      </c>
      <c r="H16" s="7">
        <v>0.24625572562217712</v>
      </c>
      <c r="I16" s="6">
        <v>0.2183995246887207</v>
      </c>
      <c r="J16" s="7">
        <v>0.2126354588373664</v>
      </c>
      <c r="K16" s="7">
        <v>0.24000214573743606</v>
      </c>
    </row>
    <row r="17" spans="1:11" ht="15.6" x14ac:dyDescent="0.3">
      <c r="A17" s="1">
        <f t="shared" si="0"/>
        <v>1992</v>
      </c>
      <c r="B17" s="6">
        <v>0.39740434000000002</v>
      </c>
      <c r="C17" s="6">
        <v>0.29315903782844543</v>
      </c>
      <c r="D17" s="6">
        <v>0.31270706653594971</v>
      </c>
      <c r="E17" s="6">
        <v>0.32338470000000002</v>
      </c>
      <c r="F17" s="6">
        <v>0.32368319999999995</v>
      </c>
      <c r="G17" s="7">
        <v>0.15811306818032367</v>
      </c>
      <c r="H17" s="7">
        <v>0.24659010767936707</v>
      </c>
      <c r="I17" s="6">
        <v>0.21184536814689636</v>
      </c>
      <c r="J17" s="7">
        <v>0.20307505261313863</v>
      </c>
      <c r="K17" s="7">
        <v>0.218736528347592</v>
      </c>
    </row>
    <row r="18" spans="1:11" ht="15.6" x14ac:dyDescent="0.3">
      <c r="A18" s="1">
        <f t="shared" si="0"/>
        <v>1993</v>
      </c>
      <c r="B18" s="6">
        <v>0.39527653000000001</v>
      </c>
      <c r="C18" s="6">
        <v>0.2953045666217804</v>
      </c>
      <c r="D18" s="6">
        <v>0.3160458505153656</v>
      </c>
      <c r="E18" s="6">
        <v>0.33542495999999999</v>
      </c>
      <c r="F18" s="6">
        <v>0.34287424</v>
      </c>
      <c r="G18" s="7">
        <v>0.15867035595886503</v>
      </c>
      <c r="H18" s="7">
        <v>0.24439349770545959</v>
      </c>
      <c r="I18" s="6">
        <v>0.20927383005619049</v>
      </c>
      <c r="J18" s="7">
        <v>0.19360071414865301</v>
      </c>
      <c r="K18" s="7">
        <v>0.20115855917770203</v>
      </c>
    </row>
    <row r="19" spans="1:11" ht="15.6" x14ac:dyDescent="0.3">
      <c r="A19" s="1">
        <f t="shared" si="0"/>
        <v>1994</v>
      </c>
      <c r="B19" s="6">
        <v>0.39830210999999999</v>
      </c>
      <c r="C19" s="6">
        <v>0.29700067639350891</v>
      </c>
      <c r="D19" s="6">
        <v>0.31756964325904846</v>
      </c>
      <c r="E19" s="6">
        <v>0.33972352</v>
      </c>
      <c r="F19" s="6">
        <v>0.40578766999999999</v>
      </c>
      <c r="G19" s="7">
        <v>0.15746106631243229</v>
      </c>
      <c r="H19" s="7">
        <v>0.24317729473114014</v>
      </c>
      <c r="I19" s="6">
        <v>0.2085302472114563</v>
      </c>
      <c r="J19" s="7">
        <v>0.18962094916407493</v>
      </c>
      <c r="K19" s="7">
        <v>0.15291477518091184</v>
      </c>
    </row>
    <row r="20" spans="1:11" ht="15.6" x14ac:dyDescent="0.3">
      <c r="A20" s="1">
        <f t="shared" si="0"/>
        <v>1995</v>
      </c>
      <c r="B20" s="6">
        <v>0.40629629</v>
      </c>
      <c r="C20" s="6">
        <v>0.29786276817321777</v>
      </c>
      <c r="D20" s="6">
        <v>0.31805551052093506</v>
      </c>
      <c r="E20" s="6">
        <v>0.33552218000000006</v>
      </c>
      <c r="F20" s="6">
        <v>0.42447378999999996</v>
      </c>
      <c r="G20" s="7">
        <v>0.15348983922291115</v>
      </c>
      <c r="H20" s="7">
        <v>0.2421138733625412</v>
      </c>
      <c r="I20" s="6">
        <v>0.20843714475631714</v>
      </c>
      <c r="J20" s="7">
        <v>0.19323134372703848</v>
      </c>
      <c r="K20" s="7">
        <v>0.13832806897207134</v>
      </c>
    </row>
    <row r="21" spans="1:11" ht="15.6" x14ac:dyDescent="0.3">
      <c r="A21" s="1">
        <f t="shared" si="0"/>
        <v>1996</v>
      </c>
      <c r="B21" s="6">
        <v>0.41524059000000002</v>
      </c>
      <c r="C21" s="6">
        <v>0.30216643214225769</v>
      </c>
      <c r="D21" s="6">
        <v>0.32129806280136108</v>
      </c>
      <c r="E21" s="6">
        <v>0.33547231999999999</v>
      </c>
      <c r="F21" s="6">
        <v>0.4831918</v>
      </c>
      <c r="G21" s="7">
        <v>0.15028377860333153</v>
      </c>
      <c r="H21" s="7">
        <v>0.24074938893318176</v>
      </c>
      <c r="I21" s="6">
        <v>0.20878984034061432</v>
      </c>
      <c r="J21" s="7">
        <v>0.19916087252100481</v>
      </c>
      <c r="K21" s="7">
        <v>9.6067649476207329E-2</v>
      </c>
    </row>
    <row r="22" spans="1:11" ht="15.6" x14ac:dyDescent="0.3">
      <c r="A22" s="1">
        <f t="shared" si="0"/>
        <v>1997</v>
      </c>
      <c r="B22" s="6">
        <v>0.42246581999999999</v>
      </c>
      <c r="C22" s="6">
        <v>0.30458298325538635</v>
      </c>
      <c r="D22" s="6">
        <v>0.32432901859283447</v>
      </c>
      <c r="E22" s="6">
        <v>0.33575021999999999</v>
      </c>
      <c r="F22" s="6">
        <v>0.45170994999999997</v>
      </c>
      <c r="G22" s="7">
        <v>0.14799718260944783</v>
      </c>
      <c r="H22" s="7">
        <v>0.24044257402420044</v>
      </c>
      <c r="I22" s="6">
        <v>0.2083539217710495</v>
      </c>
      <c r="J22" s="7">
        <v>0.19901561745141777</v>
      </c>
      <c r="K22" s="7">
        <v>0.1243436887704064</v>
      </c>
    </row>
    <row r="23" spans="1:11" ht="15.6" x14ac:dyDescent="0.3">
      <c r="A23" s="1">
        <f t="shared" si="0"/>
        <v>1998</v>
      </c>
      <c r="B23" s="6">
        <v>0.42611945000000001</v>
      </c>
      <c r="C23" s="6">
        <v>0.30775874853134155</v>
      </c>
      <c r="D23" s="6">
        <v>0.32746925950050354</v>
      </c>
      <c r="E23" s="6">
        <v>0.33906640999999998</v>
      </c>
      <c r="F23" s="6">
        <v>0.43241422000000002</v>
      </c>
      <c r="G23" s="7">
        <v>0.14826957840800337</v>
      </c>
      <c r="H23" s="7">
        <v>0.23997683823108673</v>
      </c>
      <c r="I23" s="6">
        <v>0.20745658874511719</v>
      </c>
      <c r="J23" s="7">
        <v>0.19963337101633699</v>
      </c>
      <c r="K23" s="7">
        <v>0.14402225202621438</v>
      </c>
    </row>
    <row r="24" spans="1:11" ht="15.6" x14ac:dyDescent="0.3">
      <c r="A24" s="1">
        <f t="shared" si="0"/>
        <v>1999</v>
      </c>
      <c r="B24" s="6">
        <v>0.43332341000000002</v>
      </c>
      <c r="C24" s="6">
        <v>0.310373455286026</v>
      </c>
      <c r="D24" s="6">
        <v>0.33011236786842346</v>
      </c>
      <c r="E24" s="6">
        <v>0.34466064000000002</v>
      </c>
      <c r="F24" s="6">
        <v>0.45951684999999998</v>
      </c>
      <c r="G24" s="7">
        <v>0.14684353543782613</v>
      </c>
      <c r="H24" s="7">
        <v>0.23769789934158325</v>
      </c>
      <c r="I24" s="6">
        <v>0.20532980561256409</v>
      </c>
      <c r="J24" s="7">
        <v>0.19264936418618148</v>
      </c>
      <c r="K24" s="7">
        <v>0.14039695891521162</v>
      </c>
    </row>
    <row r="25" spans="1:11" ht="15.6" x14ac:dyDescent="0.3">
      <c r="A25" s="1">
        <f t="shared" si="0"/>
        <v>2000</v>
      </c>
      <c r="B25" s="6">
        <v>0.43867862000000002</v>
      </c>
      <c r="C25" s="6">
        <v>0.31073793768882751</v>
      </c>
      <c r="D25" s="6">
        <v>0.33036181330680847</v>
      </c>
      <c r="E25" s="6">
        <v>0.35564709</v>
      </c>
      <c r="F25" s="6">
        <v>0.48190829999999996</v>
      </c>
      <c r="G25" s="7">
        <v>0.14535725449721959</v>
      </c>
      <c r="H25" s="7">
        <v>0.23801304399967194</v>
      </c>
      <c r="I25" s="6">
        <v>0.20581111311912537</v>
      </c>
      <c r="J25" s="7">
        <v>0.18068456657289317</v>
      </c>
      <c r="K25" s="7">
        <v>0.13566405514552871</v>
      </c>
    </row>
    <row r="26" spans="1:11" ht="15.6" x14ac:dyDescent="0.3">
      <c r="A26" s="1">
        <f t="shared" si="0"/>
        <v>2001</v>
      </c>
      <c r="B26" s="6">
        <v>0.42779721999999998</v>
      </c>
      <c r="C26" s="6">
        <v>0.31214615702629089</v>
      </c>
      <c r="D26" s="6">
        <v>0.3305225670337677</v>
      </c>
      <c r="E26" s="6">
        <v>0.36323136</v>
      </c>
      <c r="F26" s="6">
        <v>0.49526009999999998</v>
      </c>
      <c r="G26" s="7">
        <v>0.14890387485680245</v>
      </c>
      <c r="H26" s="7">
        <v>0.23738259077072144</v>
      </c>
      <c r="I26" s="6">
        <v>0.20674125850200653</v>
      </c>
      <c r="J26" s="7">
        <v>0.1747885942984243</v>
      </c>
      <c r="K26" s="7">
        <v>0.13456973546955964</v>
      </c>
    </row>
    <row r="27" spans="1:11" ht="15.6" x14ac:dyDescent="0.3">
      <c r="A27" s="1">
        <f t="shared" si="0"/>
        <v>2002</v>
      </c>
      <c r="B27" s="6">
        <v>0.42704051999999998</v>
      </c>
      <c r="C27" s="6">
        <v>0.31059679388999939</v>
      </c>
      <c r="D27" s="6">
        <v>0.3284991979598999</v>
      </c>
      <c r="E27" s="6">
        <v>0.39382317999999999</v>
      </c>
      <c r="F27" s="6">
        <v>0.47940382999999998</v>
      </c>
      <c r="G27" s="7">
        <v>0.14773360800851898</v>
      </c>
      <c r="H27" s="7">
        <v>0.23782652616500854</v>
      </c>
      <c r="I27" s="6">
        <v>0.20848654210567474</v>
      </c>
      <c r="J27" s="7">
        <v>0.16210168442797737</v>
      </c>
      <c r="K27" s="7">
        <v>0.13838900291831507</v>
      </c>
    </row>
    <row r="28" spans="1:11" ht="15.6" x14ac:dyDescent="0.3">
      <c r="A28" s="1">
        <f t="shared" si="0"/>
        <v>2003</v>
      </c>
      <c r="B28" s="6">
        <v>0.42838299999999996</v>
      </c>
      <c r="C28" s="6">
        <v>0.31132906675338745</v>
      </c>
      <c r="D28" s="6">
        <v>0.32853507995605469</v>
      </c>
      <c r="E28" s="6">
        <v>0.40214561999999998</v>
      </c>
      <c r="F28" s="6">
        <v>0.48178662999999999</v>
      </c>
      <c r="G28" s="7">
        <v>0.14483873071511699</v>
      </c>
      <c r="H28" s="7">
        <v>0.23768866062164307</v>
      </c>
      <c r="I28" s="6">
        <v>0.20962664484977722</v>
      </c>
      <c r="J28" s="7">
        <v>0.15778435202136748</v>
      </c>
      <c r="K28" s="7">
        <v>0.13494999249813047</v>
      </c>
    </row>
    <row r="29" spans="1:11" ht="15.6" x14ac:dyDescent="0.3">
      <c r="A29" s="1">
        <f t="shared" si="0"/>
        <v>2004</v>
      </c>
      <c r="B29" s="6">
        <v>0.43879247999999998</v>
      </c>
      <c r="C29" s="6">
        <v>0.31424075365066528</v>
      </c>
      <c r="D29" s="6">
        <v>0.33140826225280762</v>
      </c>
      <c r="E29" s="6">
        <v>0.40895691000000001</v>
      </c>
      <c r="F29" s="6">
        <v>0.48240707999999999</v>
      </c>
      <c r="G29" s="7">
        <v>0.14144944518466562</v>
      </c>
      <c r="H29" s="7">
        <v>0.23622913658618927</v>
      </c>
      <c r="I29" s="6">
        <v>0.20875026285648346</v>
      </c>
      <c r="J29" s="7">
        <v>0.15798510126488055</v>
      </c>
      <c r="K29" s="7">
        <v>0.14008823108141313</v>
      </c>
    </row>
    <row r="30" spans="1:11" ht="15.6" x14ac:dyDescent="0.3">
      <c r="A30" s="1">
        <f t="shared" si="0"/>
        <v>2005</v>
      </c>
      <c r="B30" s="6">
        <v>0.45033926999999996</v>
      </c>
      <c r="C30" s="6">
        <v>0.31953078508377075</v>
      </c>
      <c r="D30" s="6">
        <v>0.33601281046867371</v>
      </c>
      <c r="E30" s="6">
        <v>0.41857740999999998</v>
      </c>
      <c r="F30" s="6">
        <v>0.47395052999999998</v>
      </c>
      <c r="G30" s="7">
        <v>0.13806796706083446</v>
      </c>
      <c r="H30" s="7">
        <v>0.23277287185192108</v>
      </c>
      <c r="I30" s="6">
        <v>0.20758678019046783</v>
      </c>
      <c r="J30" s="7">
        <v>0.15030026460507401</v>
      </c>
      <c r="K30" s="7">
        <v>0.14440334405583413</v>
      </c>
    </row>
    <row r="31" spans="1:11" ht="15.6" x14ac:dyDescent="0.3">
      <c r="A31" s="1">
        <f t="shared" si="0"/>
        <v>2006</v>
      </c>
      <c r="B31" s="6">
        <v>0.46000425</v>
      </c>
      <c r="C31" s="6">
        <v>0.3210635781288147</v>
      </c>
      <c r="D31" s="6">
        <v>0.33670470118522644</v>
      </c>
      <c r="E31" s="6">
        <v>0.42065164999999999</v>
      </c>
      <c r="F31" s="6">
        <v>0.49235179000000001</v>
      </c>
      <c r="G31" s="7">
        <v>0.13500021636117343</v>
      </c>
      <c r="H31" s="7">
        <v>0.23247841000556946</v>
      </c>
      <c r="I31" s="6">
        <v>0.20773455500602722</v>
      </c>
      <c r="J31" s="7">
        <v>0.15014320587223523</v>
      </c>
      <c r="K31" s="7">
        <v>0.1398989811027998</v>
      </c>
    </row>
    <row r="32" spans="1:11" ht="15.6" x14ac:dyDescent="0.3">
      <c r="A32" s="1">
        <f t="shared" si="0"/>
        <v>2007</v>
      </c>
      <c r="B32" s="6">
        <v>0.45770717</v>
      </c>
      <c r="C32" s="6">
        <v>0.32836902141571045</v>
      </c>
      <c r="D32" s="6">
        <v>0.34224176406860352</v>
      </c>
      <c r="E32" s="6">
        <v>0.42393093999999998</v>
      </c>
      <c r="F32" s="6">
        <v>0.48998170000000002</v>
      </c>
      <c r="G32" s="7">
        <v>0.13698889986341978</v>
      </c>
      <c r="H32" s="7">
        <v>0.23088312149047852</v>
      </c>
      <c r="I32" s="6">
        <v>0.20838633179664612</v>
      </c>
      <c r="J32" s="7">
        <v>0.14847320329459252</v>
      </c>
      <c r="K32" s="7">
        <v>0.13724864829803579</v>
      </c>
    </row>
    <row r="33" spans="1:11" ht="15.6" x14ac:dyDescent="0.3">
      <c r="A33" s="1">
        <f t="shared" si="0"/>
        <v>2008</v>
      </c>
      <c r="B33" s="6">
        <v>0.45275157999999999</v>
      </c>
      <c r="C33" s="6">
        <v>0.32354199886322021</v>
      </c>
      <c r="D33" s="6">
        <v>0.3364417552947998</v>
      </c>
      <c r="E33" s="6">
        <v>0.42394032999999998</v>
      </c>
      <c r="F33" s="6">
        <v>0.52131196000000002</v>
      </c>
      <c r="G33" s="7">
        <v>0.13683072110263195</v>
      </c>
      <c r="H33" s="7">
        <v>0.2318754643201828</v>
      </c>
      <c r="I33" s="6">
        <v>0.21251066029071808</v>
      </c>
      <c r="J33" s="7">
        <v>0.14805877146541463</v>
      </c>
      <c r="K33" s="7">
        <v>0.13468431064949329</v>
      </c>
    </row>
    <row r="34" spans="1:11" ht="15.6" x14ac:dyDescent="0.3">
      <c r="A34" s="1">
        <f t="shared" si="0"/>
        <v>2009</v>
      </c>
      <c r="B34" s="6">
        <v>0.44286757999999998</v>
      </c>
      <c r="C34" s="6">
        <v>0.31913089752197266</v>
      </c>
      <c r="D34" s="6">
        <v>0.33240365982055664</v>
      </c>
      <c r="E34" s="6">
        <v>0.42340933999999997</v>
      </c>
      <c r="F34" s="6">
        <v>0.49636282999999998</v>
      </c>
      <c r="G34" s="7">
        <v>0.13620555821341063</v>
      </c>
      <c r="H34" s="7">
        <v>0.23370546102523804</v>
      </c>
      <c r="I34" s="6">
        <v>0.21460923552513123</v>
      </c>
      <c r="J34" s="7">
        <v>0.14712160750876394</v>
      </c>
      <c r="K34" s="7">
        <v>0.14532266616645401</v>
      </c>
    </row>
    <row r="35" spans="1:11" ht="15.6" x14ac:dyDescent="0.3">
      <c r="A35" s="1">
        <f t="shared" si="0"/>
        <v>2010</v>
      </c>
      <c r="B35" s="6">
        <v>0.45696330000000002</v>
      </c>
      <c r="C35" s="6">
        <v>0.31628218293190002</v>
      </c>
      <c r="D35" s="6">
        <v>0.33029067516326904</v>
      </c>
      <c r="E35" s="6">
        <v>0.42602477</v>
      </c>
      <c r="F35" s="6">
        <v>0.46836146999999995</v>
      </c>
      <c r="G35" s="7">
        <v>0.13044417154304377</v>
      </c>
      <c r="H35" s="7">
        <v>0.23313958942890167</v>
      </c>
      <c r="I35" s="6">
        <v>0.21374092996120453</v>
      </c>
      <c r="J35" s="7">
        <v>0.14280684914135533</v>
      </c>
      <c r="K35" s="7">
        <v>0.15880376116938252</v>
      </c>
    </row>
    <row r="36" spans="1:11" ht="15.6" x14ac:dyDescent="0.3">
      <c r="A36" s="1">
        <f t="shared" si="0"/>
        <v>2011</v>
      </c>
      <c r="B36" s="6">
        <v>0.45868397</v>
      </c>
      <c r="C36" s="6">
        <v>0.32164543867111206</v>
      </c>
      <c r="D36" s="6">
        <v>0.33423429727554321</v>
      </c>
      <c r="E36" s="6">
        <v>0.42872672000000001</v>
      </c>
      <c r="F36" s="6">
        <v>0.48060626999999995</v>
      </c>
      <c r="G36" s="7">
        <v>0.12743646817886911</v>
      </c>
      <c r="H36" s="7">
        <v>0.22922709584236145</v>
      </c>
      <c r="I36" s="6">
        <v>0.21201509237289429</v>
      </c>
      <c r="J36" s="7">
        <v>0.14555641969255603</v>
      </c>
      <c r="K36" s="7">
        <v>0.15993708627297351</v>
      </c>
    </row>
    <row r="37" spans="1:11" ht="15.6" x14ac:dyDescent="0.3">
      <c r="A37" s="1">
        <f t="shared" si="0"/>
        <v>2012</v>
      </c>
      <c r="B37" s="6">
        <v>0.47086920999999998</v>
      </c>
      <c r="C37" s="6">
        <v>0.32096931338310242</v>
      </c>
      <c r="D37" s="6">
        <v>0.33350685238838196</v>
      </c>
      <c r="E37" s="6">
        <v>0.41461830999999999</v>
      </c>
      <c r="F37" s="6">
        <v>0.45527670999999997</v>
      </c>
      <c r="G37" s="7">
        <v>0.12390592993533467</v>
      </c>
      <c r="H37" s="7">
        <v>0.23026128113269806</v>
      </c>
      <c r="I37" s="6">
        <v>0.21337571740150452</v>
      </c>
      <c r="J37" s="7">
        <v>0.1501464796777158</v>
      </c>
      <c r="K37" s="7">
        <v>0.16635449657562332</v>
      </c>
    </row>
    <row r="38" spans="1:11" ht="15.6" x14ac:dyDescent="0.3">
      <c r="A38" s="1">
        <f t="shared" si="0"/>
        <v>2013</v>
      </c>
      <c r="B38" s="6">
        <v>0.46270552999999998</v>
      </c>
      <c r="C38" s="6">
        <v>0.32741022109985352</v>
      </c>
      <c r="D38" s="6">
        <v>0.33854648470878601</v>
      </c>
      <c r="E38" s="6">
        <v>0.42115437</v>
      </c>
      <c r="F38" s="6">
        <v>0.47265967000000003</v>
      </c>
      <c r="G38" s="7">
        <v>0.12754773468193215</v>
      </c>
      <c r="H38" s="7">
        <v>0.22600176930427551</v>
      </c>
      <c r="I38" s="6">
        <v>0.21141299605369568</v>
      </c>
      <c r="J38" s="7">
        <v>0.14510153565359218</v>
      </c>
      <c r="K38" s="7">
        <v>0.16132413635340953</v>
      </c>
    </row>
    <row r="39" spans="1:11" ht="15.6" x14ac:dyDescent="0.3">
      <c r="A39" s="1">
        <f t="shared" si="0"/>
        <v>2014</v>
      </c>
      <c r="B39" s="6">
        <v>0.46962419</v>
      </c>
      <c r="C39" s="6">
        <v>0.32492461800575256</v>
      </c>
      <c r="D39" s="6">
        <v>0.33697167038917542</v>
      </c>
      <c r="E39" s="6">
        <v>0.41319252000000001</v>
      </c>
      <c r="F39" s="6">
        <v>0.45666486000000001</v>
      </c>
      <c r="G39" s="7">
        <v>0.1254022875993146</v>
      </c>
      <c r="H39" s="7">
        <v>0.22638633847236633</v>
      </c>
      <c r="I39" s="6">
        <v>0.21113213896751404</v>
      </c>
      <c r="J39" s="7">
        <v>0.14867633704930655</v>
      </c>
      <c r="K39" s="7">
        <v>0.16818523705124847</v>
      </c>
    </row>
    <row r="40" spans="1:11" ht="15.6" x14ac:dyDescent="0.3">
      <c r="A40" s="1">
        <f t="shared" si="0"/>
        <v>2015</v>
      </c>
      <c r="B40" s="6">
        <v>0.46962419999999999</v>
      </c>
      <c r="C40" s="6">
        <v>0.32834124565124512</v>
      </c>
      <c r="D40" s="6">
        <v>0.33942344784736633</v>
      </c>
      <c r="E40" s="6">
        <v>0.41422612000000003</v>
      </c>
      <c r="F40" s="6">
        <v>0.45513779999999998</v>
      </c>
      <c r="G40" s="7">
        <v>0.125384171511429</v>
      </c>
      <c r="H40" s="7">
        <v>0.22536455094814301</v>
      </c>
      <c r="I40" s="6">
        <v>0.21119333803653717</v>
      </c>
      <c r="J40" s="7">
        <v>0.14843003033386082</v>
      </c>
      <c r="K40" s="7">
        <v>0.16997661885774107</v>
      </c>
    </row>
    <row r="41" spans="1:11" ht="15.6" x14ac:dyDescent="0.3">
      <c r="A41" s="1">
        <f t="shared" si="0"/>
        <v>2016</v>
      </c>
      <c r="B41" s="6">
        <v>0.46962419999999999</v>
      </c>
      <c r="C41" s="6">
        <v>0.32836589217185974</v>
      </c>
      <c r="D41" s="6">
        <v>0.33812814950942993</v>
      </c>
      <c r="E41" s="6">
        <v>0.41422614000000002</v>
      </c>
      <c r="F41" s="6">
        <v>0.45513779999999998</v>
      </c>
      <c r="G41" s="7">
        <v>0.12536434895940596</v>
      </c>
      <c r="H41" s="7">
        <v>0.22609244287014008</v>
      </c>
      <c r="I41" s="6">
        <v>0.21319271624088287</v>
      </c>
      <c r="J41" s="7">
        <v>0.14842999250134128</v>
      </c>
      <c r="K41" s="7">
        <v>0.16997661769337796</v>
      </c>
    </row>
    <row r="42" spans="1:11" ht="15.6" x14ac:dyDescent="0.3">
      <c r="A42" s="1">
        <f t="shared" si="0"/>
        <v>2017</v>
      </c>
      <c r="B42" s="6">
        <v>0.4796242</v>
      </c>
      <c r="C42" s="6">
        <v>0.32912689447402954</v>
      </c>
      <c r="D42" s="6">
        <v>0.33828935027122498</v>
      </c>
      <c r="E42" s="6">
        <v>0.42422614000000003</v>
      </c>
      <c r="F42" s="6">
        <v>0.46513779999999999</v>
      </c>
      <c r="G42" s="7">
        <v>0.13536434895940599</v>
      </c>
      <c r="H42" s="7">
        <v>0.22572974860668182</v>
      </c>
      <c r="I42" s="6">
        <v>0.21377323567867279</v>
      </c>
      <c r="J42" s="7">
        <v>0.138429992501341</v>
      </c>
      <c r="K42" s="7">
        <v>0.16997661769337796</v>
      </c>
    </row>
    <row r="43" spans="1:11" ht="15.6" x14ac:dyDescent="0.3">
      <c r="A43" s="1">
        <f t="shared" si="0"/>
        <v>2018</v>
      </c>
      <c r="B43" s="6">
        <v>0.4796242</v>
      </c>
      <c r="C43" s="77">
        <f>AVERAGE(C40:C42)</f>
        <v>0.3286113440990448</v>
      </c>
      <c r="D43" s="77">
        <f>AVERAGE(D40:D42)</f>
        <v>0.33861364920934039</v>
      </c>
      <c r="E43" s="6">
        <v>0.41422614000000002</v>
      </c>
      <c r="F43" s="6">
        <v>0.45513779999999998</v>
      </c>
      <c r="G43" s="7">
        <v>0.12536434895940596</v>
      </c>
      <c r="H43" s="7">
        <f>AVERAGE(H40:H42)</f>
        <v>0.22572891414165497</v>
      </c>
      <c r="I43" s="77">
        <f>AVERAGE(I40:I42)</f>
        <v>0.2127197633186976</v>
      </c>
      <c r="J43" s="7">
        <v>0.14842999250134128</v>
      </c>
      <c r="K43" s="7">
        <v>0.16997661769337796</v>
      </c>
    </row>
    <row r="45" spans="1:11" ht="15.6" x14ac:dyDescent="0.3">
      <c r="A45" s="2" t="s">
        <v>15</v>
      </c>
    </row>
    <row r="46" spans="1:11" ht="15.6" x14ac:dyDescent="0.3">
      <c r="A46" s="1" t="s">
        <v>14</v>
      </c>
    </row>
    <row r="47" spans="1:11" ht="15.6" x14ac:dyDescent="0.3">
      <c r="A47" s="1" t="s">
        <v>106</v>
      </c>
    </row>
    <row r="48" spans="1:11" ht="15.6" x14ac:dyDescent="0.3">
      <c r="A48" s="1" t="s">
        <v>103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
  <sheetViews>
    <sheetView workbookViewId="0">
      <pane xSplit="1" ySplit="7" topLeftCell="B8" activePane="bottomRight" state="frozen"/>
      <selection activeCell="K4" sqref="K4:K43"/>
      <selection pane="topRight" activeCell="K4" sqref="K4:K43"/>
      <selection pane="bottomLeft" activeCell="K4" sqref="K4:K43"/>
      <selection pane="bottomRight"/>
    </sheetView>
  </sheetViews>
  <sheetFormatPr baseColWidth="10" defaultRowHeight="15.6" x14ac:dyDescent="0.3"/>
  <cols>
    <col min="1" max="1" width="16.5546875" style="11" customWidth="1"/>
    <col min="2" max="16384" width="11.5546875" style="11"/>
  </cols>
  <sheetData>
    <row r="1" spans="1:36" x14ac:dyDescent="0.3">
      <c r="A1" s="33" t="s">
        <v>62</v>
      </c>
    </row>
    <row r="2" spans="1:36" x14ac:dyDescent="0.3">
      <c r="A2" s="1" t="s">
        <v>3</v>
      </c>
      <c r="O2" s="96" t="s">
        <v>60</v>
      </c>
      <c r="P2" s="97"/>
      <c r="Q2" s="97"/>
      <c r="R2" s="97"/>
      <c r="S2" s="97"/>
      <c r="T2" s="14"/>
      <c r="U2" s="14"/>
      <c r="V2" s="14"/>
      <c r="W2" s="14"/>
      <c r="X2" s="14"/>
      <c r="Y2" s="14"/>
      <c r="Z2" s="14"/>
      <c r="AA2" s="14"/>
      <c r="AB2" s="14"/>
      <c r="AC2" s="14"/>
      <c r="AD2" s="14"/>
      <c r="AE2" s="14"/>
      <c r="AF2" s="14"/>
      <c r="AG2" s="14"/>
      <c r="AH2" s="14"/>
      <c r="AI2" s="14"/>
      <c r="AJ2" s="14"/>
    </row>
    <row r="3" spans="1:36" ht="17.399999999999999" x14ac:dyDescent="0.3">
      <c r="A3" s="32" t="s">
        <v>61</v>
      </c>
      <c r="O3" s="31"/>
      <c r="P3" s="30"/>
      <c r="Q3" s="30"/>
      <c r="R3" s="30"/>
      <c r="S3" s="30"/>
      <c r="T3" s="14"/>
      <c r="U3" s="14"/>
      <c r="V3" s="14"/>
      <c r="W3" s="14"/>
      <c r="X3" s="14"/>
      <c r="Y3" s="14"/>
      <c r="Z3" s="14"/>
      <c r="AA3" s="14"/>
      <c r="AB3" s="14"/>
      <c r="AC3" s="14"/>
      <c r="AD3" s="14"/>
      <c r="AE3" s="14"/>
      <c r="AF3" s="14"/>
      <c r="AG3" s="14"/>
      <c r="AH3" s="14"/>
      <c r="AI3" s="14"/>
      <c r="AJ3" s="14"/>
    </row>
    <row r="4" spans="1:36" ht="26.4" x14ac:dyDescent="0.3">
      <c r="B4" s="28" t="s">
        <v>58</v>
      </c>
      <c r="C4" s="28" t="s">
        <v>57</v>
      </c>
      <c r="D4" s="29" t="s">
        <v>56</v>
      </c>
      <c r="E4" s="29" t="s">
        <v>55</v>
      </c>
      <c r="F4" s="29" t="s">
        <v>54</v>
      </c>
      <c r="G4" s="28" t="s">
        <v>53</v>
      </c>
      <c r="H4" s="28" t="s">
        <v>52</v>
      </c>
      <c r="I4" s="28" t="s">
        <v>51</v>
      </c>
      <c r="J4" s="28" t="s">
        <v>50</v>
      </c>
      <c r="K4" s="28" t="s">
        <v>49</v>
      </c>
      <c r="L4" s="28" t="s">
        <v>48</v>
      </c>
      <c r="M4" s="28" t="s">
        <v>59</v>
      </c>
      <c r="N4" s="29"/>
      <c r="O4" s="14"/>
      <c r="P4" s="28" t="s">
        <v>58</v>
      </c>
      <c r="Q4" s="28" t="s">
        <v>57</v>
      </c>
      <c r="R4" s="29" t="s">
        <v>56</v>
      </c>
      <c r="S4" s="29" t="s">
        <v>55</v>
      </c>
      <c r="T4" s="29" t="s">
        <v>54</v>
      </c>
      <c r="U4" s="28" t="s">
        <v>53</v>
      </c>
      <c r="V4" s="28" t="s">
        <v>52</v>
      </c>
      <c r="W4" s="28" t="s">
        <v>51</v>
      </c>
      <c r="X4" s="28" t="s">
        <v>50</v>
      </c>
      <c r="Y4" s="28" t="s">
        <v>49</v>
      </c>
      <c r="Z4" s="28" t="s">
        <v>48</v>
      </c>
      <c r="AA4" s="28"/>
      <c r="AB4" s="14"/>
      <c r="AC4" s="14"/>
      <c r="AD4" s="14"/>
      <c r="AE4" s="14"/>
      <c r="AF4" s="14"/>
      <c r="AG4" s="14"/>
      <c r="AH4" s="14"/>
      <c r="AI4" s="14"/>
      <c r="AJ4" s="14"/>
    </row>
    <row r="5" spans="1:36" ht="42" customHeight="1" x14ac:dyDescent="0.3">
      <c r="B5" s="27" t="s">
        <v>47</v>
      </c>
      <c r="C5" s="27" t="s">
        <v>47</v>
      </c>
      <c r="D5" s="27" t="s">
        <v>47</v>
      </c>
      <c r="E5" s="27" t="s">
        <v>47</v>
      </c>
      <c r="F5" s="27" t="s">
        <v>47</v>
      </c>
      <c r="G5" s="27" t="s">
        <v>47</v>
      </c>
      <c r="H5" s="27" t="s">
        <v>47</v>
      </c>
      <c r="I5" s="27" t="s">
        <v>47</v>
      </c>
      <c r="J5" s="27" t="s">
        <v>47</v>
      </c>
      <c r="K5" s="27" t="s">
        <v>47</v>
      </c>
      <c r="L5" s="27" t="s">
        <v>47</v>
      </c>
      <c r="M5" s="27" t="s">
        <v>47</v>
      </c>
      <c r="N5" s="27"/>
      <c r="O5" s="14"/>
      <c r="P5" s="26" t="s">
        <v>46</v>
      </c>
      <c r="Q5" s="26" t="s">
        <v>45</v>
      </c>
      <c r="R5" s="26" t="s">
        <v>44</v>
      </c>
      <c r="S5" s="26" t="s">
        <v>43</v>
      </c>
      <c r="T5" s="26" t="s">
        <v>42</v>
      </c>
      <c r="U5" s="26" t="s">
        <v>41</v>
      </c>
      <c r="V5" s="26" t="s">
        <v>40</v>
      </c>
      <c r="W5" s="26" t="s">
        <v>39</v>
      </c>
      <c r="X5" s="26" t="s">
        <v>38</v>
      </c>
      <c r="Y5" s="26" t="s">
        <v>37</v>
      </c>
      <c r="Z5" s="26" t="s">
        <v>36</v>
      </c>
      <c r="AA5" s="25" t="s">
        <v>35</v>
      </c>
      <c r="AB5" s="16" t="s">
        <v>34</v>
      </c>
      <c r="AC5" s="16" t="s">
        <v>8</v>
      </c>
      <c r="AD5" s="14"/>
      <c r="AE5" s="14"/>
      <c r="AF5" s="14"/>
      <c r="AG5" s="14"/>
      <c r="AH5" s="14"/>
      <c r="AI5" s="14"/>
      <c r="AJ5" s="14"/>
    </row>
    <row r="6" spans="1:36" x14ac:dyDescent="0.3">
      <c r="B6" s="14"/>
      <c r="C6" s="14"/>
      <c r="D6" s="14"/>
      <c r="E6" s="14"/>
      <c r="F6" s="14"/>
      <c r="G6" s="14"/>
      <c r="H6" s="14"/>
      <c r="I6" s="14"/>
      <c r="J6" s="14"/>
      <c r="K6" s="14"/>
      <c r="L6" s="14"/>
      <c r="M6" s="14"/>
      <c r="N6" s="14"/>
      <c r="O6" s="14"/>
      <c r="P6" s="24" t="s">
        <v>33</v>
      </c>
      <c r="Q6" s="24" t="s">
        <v>33</v>
      </c>
      <c r="R6" s="24" t="s">
        <v>33</v>
      </c>
      <c r="S6" s="24" t="s">
        <v>33</v>
      </c>
      <c r="T6" s="24" t="s">
        <v>33</v>
      </c>
      <c r="U6" s="24" t="s">
        <v>33</v>
      </c>
      <c r="V6" s="24" t="s">
        <v>33</v>
      </c>
      <c r="W6" s="24" t="s">
        <v>33</v>
      </c>
      <c r="X6" s="24" t="s">
        <v>33</v>
      </c>
      <c r="Y6" s="24" t="s">
        <v>33</v>
      </c>
      <c r="Z6" s="24" t="s">
        <v>33</v>
      </c>
      <c r="AA6" s="24"/>
      <c r="AB6" s="14"/>
      <c r="AC6" s="14"/>
      <c r="AD6" s="14"/>
      <c r="AE6" s="14"/>
      <c r="AF6" s="14"/>
      <c r="AG6" s="14"/>
      <c r="AH6" s="14"/>
      <c r="AI6" s="14"/>
      <c r="AJ6" s="14"/>
    </row>
    <row r="7" spans="1:36" x14ac:dyDescent="0.3">
      <c r="B7" s="23" t="s">
        <v>32</v>
      </c>
      <c r="C7" s="23" t="s">
        <v>32</v>
      </c>
      <c r="D7" s="23" t="s">
        <v>32</v>
      </c>
      <c r="E7" s="23" t="s">
        <v>32</v>
      </c>
      <c r="F7" s="23" t="s">
        <v>32</v>
      </c>
      <c r="G7" s="23" t="s">
        <v>32</v>
      </c>
      <c r="H7" s="23" t="s">
        <v>32</v>
      </c>
      <c r="I7" s="23" t="s">
        <v>32</v>
      </c>
      <c r="J7" s="23" t="s">
        <v>32</v>
      </c>
      <c r="K7" s="23" t="s">
        <v>32</v>
      </c>
      <c r="L7" s="23" t="s">
        <v>32</v>
      </c>
      <c r="M7" s="23" t="s">
        <v>32</v>
      </c>
      <c r="N7" s="23"/>
      <c r="O7" s="14"/>
      <c r="P7" s="14"/>
      <c r="Q7" s="14"/>
      <c r="R7" s="14"/>
      <c r="S7" s="14"/>
      <c r="T7" s="14"/>
      <c r="U7" s="14"/>
      <c r="V7" s="14"/>
      <c r="W7" s="14"/>
      <c r="X7" s="14"/>
      <c r="Y7" s="14"/>
      <c r="Z7" s="14"/>
      <c r="AA7" s="14"/>
      <c r="AB7" s="14"/>
      <c r="AC7" s="14"/>
      <c r="AD7" s="14"/>
      <c r="AE7" s="14"/>
      <c r="AF7" s="14"/>
      <c r="AG7" s="14"/>
      <c r="AH7" s="14"/>
      <c r="AI7" s="14"/>
      <c r="AJ7" s="14"/>
    </row>
    <row r="8" spans="1:36" x14ac:dyDescent="0.3">
      <c r="O8" s="13">
        <v>2000</v>
      </c>
      <c r="P8" s="14"/>
      <c r="Q8" s="14"/>
      <c r="R8" s="14"/>
      <c r="S8" s="14"/>
      <c r="T8" s="14"/>
      <c r="U8" s="14"/>
      <c r="V8" s="14"/>
      <c r="W8" s="14"/>
      <c r="X8" s="14"/>
      <c r="Y8" s="14"/>
      <c r="Z8" s="14"/>
      <c r="AA8" s="14"/>
      <c r="AB8" s="14"/>
      <c r="AC8" s="14"/>
      <c r="AD8" s="14"/>
      <c r="AE8" s="14"/>
      <c r="AF8" s="14"/>
      <c r="AG8" s="14"/>
      <c r="AH8" s="14"/>
      <c r="AI8" s="14"/>
      <c r="AJ8" s="14"/>
    </row>
    <row r="9" spans="1:36" x14ac:dyDescent="0.3">
      <c r="A9" s="13">
        <v>1990</v>
      </c>
      <c r="O9" s="13">
        <v>2001</v>
      </c>
      <c r="P9" s="14"/>
      <c r="Q9" s="14"/>
      <c r="R9" s="14"/>
      <c r="S9" s="14"/>
      <c r="T9" s="14"/>
      <c r="U9" s="14"/>
      <c r="V9" s="14"/>
      <c r="W9" s="14"/>
      <c r="X9" s="14"/>
      <c r="Y9" s="14"/>
      <c r="Z9" s="14"/>
      <c r="AA9" s="14"/>
      <c r="AB9" s="14"/>
      <c r="AC9" s="14"/>
      <c r="AD9" s="14"/>
      <c r="AE9" s="14"/>
      <c r="AF9" s="14"/>
      <c r="AG9" s="14"/>
      <c r="AH9" s="14"/>
      <c r="AI9" s="14"/>
      <c r="AJ9" s="14"/>
    </row>
    <row r="10" spans="1:36" x14ac:dyDescent="0.3">
      <c r="A10" s="13">
        <v>1991</v>
      </c>
      <c r="O10" s="13">
        <v>2002</v>
      </c>
      <c r="P10" s="14"/>
      <c r="Q10" s="14"/>
      <c r="R10" s="14"/>
      <c r="S10" s="14"/>
      <c r="T10" s="14"/>
      <c r="U10" s="14"/>
      <c r="V10" s="14"/>
      <c r="W10" s="14"/>
      <c r="X10" s="14"/>
      <c r="Y10" s="14"/>
      <c r="Z10" s="14"/>
      <c r="AA10" s="14"/>
      <c r="AB10" s="14"/>
      <c r="AC10" s="14"/>
      <c r="AD10" s="14"/>
      <c r="AE10" s="14"/>
      <c r="AF10" s="14"/>
      <c r="AG10" s="14"/>
      <c r="AH10" s="14"/>
      <c r="AI10" s="14"/>
      <c r="AJ10" s="14"/>
    </row>
    <row r="11" spans="1:36" x14ac:dyDescent="0.3">
      <c r="A11" s="13">
        <v>1992</v>
      </c>
      <c r="O11" s="13">
        <v>2003</v>
      </c>
      <c r="P11" s="14"/>
      <c r="Q11" s="14"/>
      <c r="R11" s="14"/>
      <c r="S11" s="14"/>
      <c r="T11" s="14"/>
      <c r="U11" s="14"/>
      <c r="V11" s="14"/>
      <c r="W11" s="14"/>
      <c r="X11" s="14"/>
      <c r="Y11" s="14"/>
      <c r="Z11" s="14"/>
      <c r="AA11" s="14"/>
      <c r="AB11" s="14"/>
      <c r="AC11" s="14"/>
      <c r="AD11" s="14"/>
      <c r="AE11" s="14"/>
      <c r="AF11" s="14"/>
      <c r="AG11" s="14"/>
      <c r="AH11" s="14"/>
      <c r="AI11" s="14"/>
      <c r="AJ11" s="14"/>
    </row>
    <row r="12" spans="1:36" x14ac:dyDescent="0.3">
      <c r="A12" s="13">
        <v>1993</v>
      </c>
      <c r="O12" s="13">
        <v>2004</v>
      </c>
      <c r="P12" s="14">
        <v>1438.3422002424229</v>
      </c>
      <c r="Q12" s="14">
        <v>193.40499058553672</v>
      </c>
      <c r="R12" s="14">
        <v>272.21582929759768</v>
      </c>
      <c r="S12" s="14">
        <v>169.17169682986236</v>
      </c>
      <c r="T12" s="14">
        <v>109.70778724418136</v>
      </c>
      <c r="U12" s="14">
        <v>144.99647381941998</v>
      </c>
      <c r="V12" s="14">
        <v>369.25570112656305</v>
      </c>
      <c r="W12" s="14">
        <v>197.65976519059816</v>
      </c>
      <c r="X12" s="14" t="s">
        <v>30</v>
      </c>
      <c r="Y12" s="14" t="s">
        <v>30</v>
      </c>
      <c r="Z12" s="14">
        <v>23.2938236</v>
      </c>
      <c r="AA12" s="14"/>
      <c r="AB12" s="14"/>
      <c r="AC12" s="14"/>
      <c r="AD12" s="14"/>
      <c r="AE12" s="14"/>
      <c r="AF12" s="14"/>
      <c r="AG12" s="14"/>
      <c r="AH12" s="14"/>
      <c r="AI12" s="14"/>
      <c r="AJ12" s="14"/>
    </row>
    <row r="13" spans="1:36" x14ac:dyDescent="0.3">
      <c r="A13" s="13">
        <v>1994</v>
      </c>
      <c r="O13" s="13">
        <v>2005</v>
      </c>
      <c r="P13" s="14">
        <v>1853.2041125598384</v>
      </c>
      <c r="Q13" s="14">
        <v>590.09331744480573</v>
      </c>
      <c r="R13" s="14">
        <v>178.01252905429681</v>
      </c>
      <c r="S13" s="14">
        <v>270.87494179451022</v>
      </c>
      <c r="T13" s="14">
        <v>101.52801421059132</v>
      </c>
      <c r="U13" s="14">
        <v>154.2501655971069</v>
      </c>
      <c r="V13" s="14">
        <v>476.42358851949859</v>
      </c>
      <c r="W13" s="14">
        <v>263.88370437102685</v>
      </c>
      <c r="X13" s="14" t="s">
        <v>30</v>
      </c>
      <c r="Y13" s="14" t="s">
        <v>30</v>
      </c>
      <c r="Z13" s="14">
        <v>44.044235180000001</v>
      </c>
      <c r="AA13" s="14"/>
      <c r="AB13" s="14"/>
      <c r="AC13" s="14"/>
      <c r="AD13" s="14"/>
      <c r="AE13" s="14"/>
      <c r="AF13" s="14"/>
      <c r="AG13" s="14"/>
      <c r="AH13" s="14"/>
      <c r="AI13" s="14"/>
      <c r="AJ13" s="14"/>
    </row>
    <row r="14" spans="1:36" x14ac:dyDescent="0.3">
      <c r="A14" s="13">
        <v>1995</v>
      </c>
      <c r="B14" s="17">
        <v>-1.2457823565420981E-2</v>
      </c>
      <c r="C14" s="17">
        <v>-3.8305356077052821E-2</v>
      </c>
      <c r="D14" s="17">
        <v>-6.4370256302290589E-3</v>
      </c>
      <c r="E14" s="17">
        <v>-4.2670351217628955E-3</v>
      </c>
      <c r="F14" s="17">
        <v>1.9958751912713723E-3</v>
      </c>
      <c r="G14" s="17">
        <v>7.1955387659651017E-4</v>
      </c>
      <c r="H14" s="17">
        <v>-1.674286818211089E-3</v>
      </c>
      <c r="I14" s="17">
        <v>7.6377254360894846E-3</v>
      </c>
      <c r="J14" s="17">
        <v>-9.2729243668943535E-3</v>
      </c>
      <c r="K14" s="17">
        <v>-8.2516761217122231E-3</v>
      </c>
      <c r="L14" s="17"/>
      <c r="O14" s="13">
        <v>2006</v>
      </c>
      <c r="P14" s="14">
        <v>2997.5556554748418</v>
      </c>
      <c r="Q14" s="14">
        <v>1115.0381276145781</v>
      </c>
      <c r="R14" s="14">
        <v>386.23900262950121</v>
      </c>
      <c r="S14" s="14">
        <v>323.22440452655127</v>
      </c>
      <c r="T14" s="14">
        <v>142.82825391500458</v>
      </c>
      <c r="U14" s="14">
        <v>176.4185611839747</v>
      </c>
      <c r="V14" s="14">
        <v>585.33131425067609</v>
      </c>
      <c r="W14" s="14">
        <v>255.54018471895827</v>
      </c>
      <c r="X14" s="14" t="s">
        <v>30</v>
      </c>
      <c r="Y14" s="14" t="s">
        <v>30</v>
      </c>
      <c r="Z14" s="14">
        <v>102.39164692999998</v>
      </c>
      <c r="AA14" s="14"/>
      <c r="AB14" s="14"/>
      <c r="AC14" s="14"/>
      <c r="AD14" s="14"/>
      <c r="AE14" s="14"/>
      <c r="AF14" s="14"/>
      <c r="AG14" s="14"/>
      <c r="AH14" s="14"/>
      <c r="AI14" s="14"/>
      <c r="AJ14" s="14"/>
    </row>
    <row r="15" spans="1:36" x14ac:dyDescent="0.3">
      <c r="A15" s="13">
        <v>1996</v>
      </c>
      <c r="B15" s="17">
        <v>-5.6073075879533325E-3</v>
      </c>
      <c r="C15" s="17">
        <v>-4.2401056712957762E-2</v>
      </c>
      <c r="D15" s="17">
        <v>-1.1720017466461204E-2</v>
      </c>
      <c r="E15" s="17">
        <v>-4.5554973464227953E-3</v>
      </c>
      <c r="F15" s="17">
        <v>-8.2427319710844961E-4</v>
      </c>
      <c r="G15" s="17">
        <v>-5.4805031101855153E-4</v>
      </c>
      <c r="H15" s="17">
        <v>-6.5883612480826838E-3</v>
      </c>
      <c r="I15" s="17">
        <v>0</v>
      </c>
      <c r="J15" s="17">
        <v>-1.0380773760195403E-2</v>
      </c>
      <c r="K15" s="17">
        <v>-0.13122046149569086</v>
      </c>
      <c r="L15" s="17"/>
      <c r="O15" s="13">
        <v>2007</v>
      </c>
      <c r="P15" s="14">
        <v>5136.4031440587041</v>
      </c>
      <c r="Q15" s="14">
        <v>1605.9204223332304</v>
      </c>
      <c r="R15" s="14">
        <v>656.71153271893081</v>
      </c>
      <c r="S15" s="14">
        <v>617.80721928145476</v>
      </c>
      <c r="T15" s="14">
        <v>88.61767819726424</v>
      </c>
      <c r="U15" s="14">
        <v>226.20350970281154</v>
      </c>
      <c r="V15" s="14">
        <v>793.19977412284948</v>
      </c>
      <c r="W15" s="14">
        <v>488.77016135917734</v>
      </c>
      <c r="X15" s="14">
        <v>595.84614185852899</v>
      </c>
      <c r="Y15" s="14">
        <v>335.08835017644333</v>
      </c>
      <c r="Z15" s="14">
        <v>76.297685010000009</v>
      </c>
      <c r="AA15" s="14"/>
      <c r="AB15" s="14"/>
      <c r="AC15" s="14"/>
      <c r="AD15" s="14"/>
      <c r="AE15" s="14"/>
      <c r="AF15" s="14"/>
      <c r="AG15" s="14"/>
      <c r="AH15" s="14"/>
      <c r="AI15" s="14"/>
      <c r="AJ15" s="14"/>
    </row>
    <row r="16" spans="1:36" x14ac:dyDescent="0.3">
      <c r="A16" s="13">
        <v>1997</v>
      </c>
      <c r="B16" s="17">
        <v>-6.2898385186491218E-3</v>
      </c>
      <c r="C16" s="17">
        <v>-5.8001912083769418E-2</v>
      </c>
      <c r="D16" s="17">
        <v>-1.246780431147813E-2</v>
      </c>
      <c r="E16" s="17">
        <v>-9.9116958010452335E-3</v>
      </c>
      <c r="F16" s="17">
        <v>-3.2544549872714646E-3</v>
      </c>
      <c r="G16" s="17">
        <v>-2.9589748153421729E-2</v>
      </c>
      <c r="H16" s="17">
        <v>-1.3476284298422934E-2</v>
      </c>
      <c r="I16" s="17">
        <v>1.2977141691848501E-3</v>
      </c>
      <c r="J16" s="17">
        <v>-1.0237805139144619E-2</v>
      </c>
      <c r="K16" s="17">
        <v>-3.4838209443491468E-2</v>
      </c>
      <c r="L16" s="17"/>
      <c r="O16" s="13">
        <v>2008</v>
      </c>
      <c r="P16" s="14">
        <v>4441.7201078569342</v>
      </c>
      <c r="Q16" s="14">
        <v>1111.6978009953309</v>
      </c>
      <c r="R16" s="14">
        <v>1178.0070852602805</v>
      </c>
      <c r="S16" s="14">
        <v>725.55558596030005</v>
      </c>
      <c r="T16" s="14">
        <v>113.79009503470479</v>
      </c>
      <c r="U16" s="14">
        <v>227.35732803744</v>
      </c>
      <c r="V16" s="14">
        <v>842.5784660468446</v>
      </c>
      <c r="W16" s="14">
        <v>406.98789738195251</v>
      </c>
      <c r="X16" s="14">
        <v>1580.9757620326993</v>
      </c>
      <c r="Y16" s="14">
        <v>669.64549100090699</v>
      </c>
      <c r="Z16" s="14">
        <v>133.86162412000002</v>
      </c>
      <c r="AA16" s="14"/>
      <c r="AB16" s="14"/>
      <c r="AC16" s="14"/>
      <c r="AD16" s="14"/>
      <c r="AE16" s="14"/>
      <c r="AF16" s="14"/>
      <c r="AG16" s="14"/>
      <c r="AH16" s="14"/>
      <c r="AI16" s="14"/>
      <c r="AJ16" s="14"/>
    </row>
    <row r="17" spans="1:36" x14ac:dyDescent="0.3">
      <c r="A17" s="13">
        <v>1998</v>
      </c>
      <c r="B17" s="17">
        <v>-6.6279472668173646E-3</v>
      </c>
      <c r="C17" s="17">
        <v>-6.1398248032247207E-2</v>
      </c>
      <c r="D17" s="17">
        <v>-1.4377170214718767E-2</v>
      </c>
      <c r="E17" s="17">
        <v>-1.0125974625057663E-2</v>
      </c>
      <c r="F17" s="17">
        <v>-4.1076062435614902E-3</v>
      </c>
      <c r="G17" s="17">
        <v>-1.5447991761071062E-2</v>
      </c>
      <c r="H17" s="17">
        <v>-1.7048072492704652E-2</v>
      </c>
      <c r="I17" s="17">
        <v>6.6423115244104952E-4</v>
      </c>
      <c r="J17" s="17">
        <v>-1.3178413168750788E-2</v>
      </c>
      <c r="K17" s="17">
        <v>-2.7488313584196549E-2</v>
      </c>
      <c r="L17" s="17"/>
      <c r="O17" s="13">
        <v>2009</v>
      </c>
      <c r="P17" s="14">
        <v>6337.1303152600431</v>
      </c>
      <c r="Q17" s="14">
        <v>2719.3840368386909</v>
      </c>
      <c r="R17" s="14">
        <v>1702.4809209375178</v>
      </c>
      <c r="S17" s="14">
        <v>542.05839141680212</v>
      </c>
      <c r="T17" s="14">
        <v>241.87884729322411</v>
      </c>
      <c r="U17" s="14">
        <v>573.01883174951558</v>
      </c>
      <c r="V17" s="14">
        <v>1493.3472778320208</v>
      </c>
      <c r="W17" s="14">
        <v>501.49124892467171</v>
      </c>
      <c r="X17" s="14">
        <v>1692.5406883492535</v>
      </c>
      <c r="Y17" s="14">
        <v>624.16595989528105</v>
      </c>
      <c r="Z17" s="14">
        <v>105.30932119375819</v>
      </c>
      <c r="AA17" s="14"/>
      <c r="AB17" s="14"/>
      <c r="AC17" s="14"/>
      <c r="AD17" s="14"/>
      <c r="AE17" s="14"/>
      <c r="AF17" s="14"/>
      <c r="AG17" s="14"/>
      <c r="AH17" s="14"/>
      <c r="AI17" s="14"/>
      <c r="AJ17" s="14"/>
    </row>
    <row r="18" spans="1:36" x14ac:dyDescent="0.3">
      <c r="A18" s="13">
        <v>1999</v>
      </c>
      <c r="B18" s="17">
        <v>-5.7820810441906647E-3</v>
      </c>
      <c r="C18" s="17">
        <v>-6.4186271639394402E-2</v>
      </c>
      <c r="D18" s="17">
        <v>-1.9600279519821691E-2</v>
      </c>
      <c r="E18" s="17">
        <v>-1.6954139752553631E-2</v>
      </c>
      <c r="F18" s="17">
        <v>-3.544368521359178E-3</v>
      </c>
      <c r="G18" s="17">
        <v>-1.8591853049993494E-2</v>
      </c>
      <c r="H18" s="17">
        <v>-1.982363260200911E-2</v>
      </c>
      <c r="I18" s="17">
        <v>-1.4987005946971508E-2</v>
      </c>
      <c r="J18" s="17">
        <v>-1.5284952613041957E-2</v>
      </c>
      <c r="K18" s="17">
        <v>-1.5201674200299194E-2</v>
      </c>
      <c r="L18" s="17"/>
      <c r="O18" s="13">
        <v>2010</v>
      </c>
      <c r="P18" s="14">
        <v>8427.5390038060286</v>
      </c>
      <c r="Q18" s="14">
        <v>2748.4322250468358</v>
      </c>
      <c r="R18" s="14">
        <v>2079.2537048658205</v>
      </c>
      <c r="S18" s="14">
        <v>1349.6472503083198</v>
      </c>
      <c r="T18" s="14">
        <v>424.08272815336022</v>
      </c>
      <c r="U18" s="14">
        <v>672.73062614608079</v>
      </c>
      <c r="V18" s="14">
        <v>1358.4272674693443</v>
      </c>
      <c r="W18" s="14">
        <v>674.24857145421174</v>
      </c>
      <c r="X18" s="14">
        <v>1245.2427287716876</v>
      </c>
      <c r="Y18" s="14">
        <v>895.50902610066078</v>
      </c>
      <c r="Z18" s="14">
        <v>86.183024495404624</v>
      </c>
      <c r="AA18" s="14"/>
      <c r="AB18" s="14"/>
      <c r="AC18" s="14"/>
      <c r="AD18" s="14"/>
      <c r="AE18" s="14"/>
      <c r="AF18" s="14"/>
      <c r="AG18" s="14"/>
      <c r="AH18" s="14"/>
      <c r="AI18" s="14"/>
      <c r="AJ18" s="14"/>
    </row>
    <row r="19" spans="1:36" x14ac:dyDescent="0.3">
      <c r="A19" s="13">
        <v>2000</v>
      </c>
      <c r="B19" s="17">
        <v>-8.3891763962550565E-3</v>
      </c>
      <c r="C19" s="17">
        <v>-5.818177487255876E-2</v>
      </c>
      <c r="D19" s="17">
        <v>-2.1291564697382904E-2</v>
      </c>
      <c r="E19" s="17">
        <v>-1.6961327540322708E-2</v>
      </c>
      <c r="F19" s="17">
        <v>-5.5549677282827215E-3</v>
      </c>
      <c r="G19" s="17">
        <v>-3.7110261230310491E-2</v>
      </c>
      <c r="H19" s="17">
        <v>-1.885070540536497E-2</v>
      </c>
      <c r="I19" s="17">
        <v>-9.6346145424287977E-3</v>
      </c>
      <c r="J19" s="17">
        <v>-1.0692055273865492E-2</v>
      </c>
      <c r="K19" s="17">
        <v>-2.581656986944908E-2</v>
      </c>
      <c r="L19" s="17"/>
      <c r="O19" s="13">
        <v>2011</v>
      </c>
      <c r="P19" s="14">
        <v>10975.075247567273</v>
      </c>
      <c r="Q19" s="14">
        <v>4418.3208617845257</v>
      </c>
      <c r="R19" s="14">
        <v>1455.1610341123665</v>
      </c>
      <c r="S19" s="14">
        <v>1160.5618427744148</v>
      </c>
      <c r="T19" s="14">
        <v>490.07892756981994</v>
      </c>
      <c r="U19" s="14">
        <v>350.42869500150567</v>
      </c>
      <c r="V19" s="14">
        <v>1368.0318179519606</v>
      </c>
      <c r="W19" s="14">
        <v>731.28943256182663</v>
      </c>
      <c r="X19" s="14">
        <v>1451.4747058892392</v>
      </c>
      <c r="Y19" s="14">
        <v>725.44595434852067</v>
      </c>
      <c r="Z19" s="14">
        <v>111.89187731000001</v>
      </c>
      <c r="AA19" s="14"/>
      <c r="AB19" s="14"/>
      <c r="AC19" s="14"/>
      <c r="AD19" s="14"/>
      <c r="AE19" s="14"/>
      <c r="AF19" s="14"/>
      <c r="AG19" s="14"/>
      <c r="AH19" s="14"/>
      <c r="AI19" s="14"/>
      <c r="AJ19" s="14"/>
    </row>
    <row r="20" spans="1:36" x14ac:dyDescent="0.3">
      <c r="A20" s="13">
        <v>2001</v>
      </c>
      <c r="B20" s="17">
        <v>-6.9976691530743334E-3</v>
      </c>
      <c r="C20" s="17">
        <v>-5.8424941374787973E-2</v>
      </c>
      <c r="D20" s="17">
        <v>-3.0273226469244938E-2</v>
      </c>
      <c r="E20" s="17">
        <v>-1.3669245072951216E-2</v>
      </c>
      <c r="F20" s="17">
        <v>-3.5466358976299016E-3</v>
      </c>
      <c r="G20" s="17">
        <v>-4.6442291153030217E-2</v>
      </c>
      <c r="H20" s="17">
        <v>-1.7401106062207194E-2</v>
      </c>
      <c r="I20" s="17">
        <v>-9.65134515623115E-3</v>
      </c>
      <c r="J20" s="17">
        <v>-1.0234333272485109E-2</v>
      </c>
      <c r="K20" s="17">
        <v>-2.5852817794543268E-2</v>
      </c>
      <c r="L20" s="17"/>
      <c r="O20" s="13">
        <v>2012</v>
      </c>
      <c r="P20" s="14">
        <v>11997.1769791646</v>
      </c>
      <c r="Q20" s="14">
        <v>3280.4427926812559</v>
      </c>
      <c r="R20" s="14">
        <v>3045.1770748454037</v>
      </c>
      <c r="S20" s="14">
        <v>1597.0144204018579</v>
      </c>
      <c r="T20" s="14">
        <v>572.1849917480065</v>
      </c>
      <c r="U20" s="14">
        <v>785.30066173075659</v>
      </c>
      <c r="V20" s="14">
        <v>1513.97637051932</v>
      </c>
      <c r="W20" s="14">
        <v>955.92611806564628</v>
      </c>
      <c r="X20" s="14">
        <v>2031.6303658063916</v>
      </c>
      <c r="Y20" s="14">
        <v>1329.6857387201667</v>
      </c>
      <c r="Z20" s="14">
        <v>102.04623487029437</v>
      </c>
      <c r="AA20" s="14"/>
      <c r="AB20" s="14"/>
      <c r="AC20" s="14"/>
      <c r="AD20" s="14"/>
      <c r="AE20" s="14"/>
      <c r="AF20" s="14"/>
      <c r="AG20" s="14"/>
      <c r="AH20" s="14"/>
      <c r="AI20" s="14"/>
      <c r="AJ20" s="14"/>
    </row>
    <row r="21" spans="1:36" x14ac:dyDescent="0.3">
      <c r="A21" s="13">
        <v>2002</v>
      </c>
      <c r="B21" s="17">
        <v>-7.5226555541574452E-3</v>
      </c>
      <c r="C21" s="17">
        <v>-5.6779809525991168E-2</v>
      </c>
      <c r="D21" s="17">
        <v>-3.7230519785624042E-2</v>
      </c>
      <c r="E21" s="17">
        <v>-1.9554825937907392E-2</v>
      </c>
      <c r="F21" s="17">
        <v>-1.130278336331887E-2</v>
      </c>
      <c r="G21" s="17">
        <v>-4.6438035452417092E-2</v>
      </c>
      <c r="H21" s="17">
        <v>-1.4274249779637158E-2</v>
      </c>
      <c r="I21" s="17">
        <v>-1.2027962034511914E-2</v>
      </c>
      <c r="J21" s="17">
        <v>-1.3339448339120749E-2</v>
      </c>
      <c r="K21" s="17">
        <v>-2.0262555389248128E-2</v>
      </c>
      <c r="L21" s="17">
        <v>-2.4052424738691604E-2</v>
      </c>
      <c r="O21" s="13">
        <v>2013</v>
      </c>
      <c r="P21" s="14">
        <v>12237.126396811434</v>
      </c>
      <c r="Q21" s="14">
        <v>4954.4949147984116</v>
      </c>
      <c r="R21" s="14">
        <v>3401.1360659021702</v>
      </c>
      <c r="S21" s="14">
        <v>1287.3923680815201</v>
      </c>
      <c r="T21" s="14">
        <v>429.21202161749926</v>
      </c>
      <c r="U21" s="14">
        <v>771.3994636001064</v>
      </c>
      <c r="V21" s="14">
        <v>1514.4750078966058</v>
      </c>
      <c r="W21" s="14">
        <v>801.23691484639926</v>
      </c>
      <c r="X21" s="14">
        <v>4142.8375520948457</v>
      </c>
      <c r="Y21" s="14">
        <v>1529.0170928687435</v>
      </c>
      <c r="Z21" s="14">
        <v>49.61959338959403</v>
      </c>
      <c r="AA21" s="14"/>
      <c r="AB21" s="14"/>
      <c r="AC21" s="14"/>
      <c r="AD21" s="14"/>
      <c r="AE21" s="14"/>
      <c r="AF21" s="14"/>
      <c r="AG21" s="14"/>
      <c r="AH21" s="14"/>
      <c r="AI21" s="14"/>
      <c r="AJ21" s="14"/>
    </row>
    <row r="22" spans="1:36" x14ac:dyDescent="0.3">
      <c r="A22" s="13">
        <v>2003</v>
      </c>
      <c r="B22" s="17">
        <v>-1.5422079841121606E-2</v>
      </c>
      <c r="C22" s="17">
        <v>-5.2699426373006036E-2</v>
      </c>
      <c r="D22" s="17">
        <v>-3.7089975668788085E-2</v>
      </c>
      <c r="E22" s="17">
        <v>-6.5911028564665991E-2</v>
      </c>
      <c r="F22" s="17">
        <v>-1.223336904645953E-2</v>
      </c>
      <c r="G22" s="17">
        <v>-5.5575330983247025E-2</v>
      </c>
      <c r="H22" s="17">
        <v>-2.7177010528841826E-2</v>
      </c>
      <c r="I22" s="17">
        <v>-1.9052205135720788E-2</v>
      </c>
      <c r="J22" s="17">
        <v>-2.4733209868530611E-2</v>
      </c>
      <c r="K22" s="17">
        <v>-3.2401180525185182E-2</v>
      </c>
      <c r="L22" s="17">
        <v>-4.0226746655409373E-2</v>
      </c>
      <c r="O22" s="13">
        <v>2014</v>
      </c>
      <c r="P22" s="14">
        <v>13748.050750208309</v>
      </c>
      <c r="Q22" s="14">
        <v>5681.5857380241141</v>
      </c>
      <c r="R22" s="14">
        <v>3004.2045335109087</v>
      </c>
      <c r="S22" s="14">
        <v>1010.1351395088694</v>
      </c>
      <c r="T22" s="14">
        <v>794.41734553371941</v>
      </c>
      <c r="U22" s="14">
        <v>473.82523280663224</v>
      </c>
      <c r="V22" s="14">
        <v>1543.1817511556033</v>
      </c>
      <c r="W22" s="14">
        <v>799.81612439805303</v>
      </c>
      <c r="X22" s="14">
        <v>4519.8758665627338</v>
      </c>
      <c r="Y22" s="14">
        <v>1824.318250769599</v>
      </c>
      <c r="Z22" s="14">
        <v>173.43886757383683</v>
      </c>
      <c r="AA22" s="14"/>
      <c r="AB22" s="14"/>
      <c r="AC22" s="14"/>
      <c r="AD22" s="14"/>
      <c r="AE22" s="14"/>
      <c r="AF22" s="14"/>
      <c r="AG22" s="14"/>
      <c r="AH22" s="14"/>
      <c r="AI22" s="14"/>
      <c r="AJ22" s="14"/>
    </row>
    <row r="23" spans="1:36" x14ac:dyDescent="0.3">
      <c r="A23" s="13">
        <v>2004</v>
      </c>
      <c r="B23" s="17">
        <v>-4.4501865899586525E-2</v>
      </c>
      <c r="C23" s="17">
        <v>-6.4349809195363511E-2</v>
      </c>
      <c r="D23" s="17">
        <v>-4.7828466414406273E-2</v>
      </c>
      <c r="E23" s="17">
        <v>-6.4206153812782663E-2</v>
      </c>
      <c r="F23" s="17">
        <v>-1.5611053493153903E-2</v>
      </c>
      <c r="G23" s="17">
        <v>-6.3763816351968025E-2</v>
      </c>
      <c r="H23" s="17">
        <v>-3.3008548227024238E-2</v>
      </c>
      <c r="I23" s="17">
        <v>-3.7470471639197367E-2</v>
      </c>
      <c r="J23" s="17">
        <v>-4.3075792490058197E-2</v>
      </c>
      <c r="K23" s="17">
        <v>-3.5953275416764498E-2</v>
      </c>
      <c r="L23" s="17">
        <v>-2.474556867772245E-2</v>
      </c>
      <c r="O23" s="13">
        <v>2015</v>
      </c>
      <c r="P23" s="14">
        <v>9483.0682303799185</v>
      </c>
      <c r="Q23" s="14">
        <v>4636.5373576513794</v>
      </c>
      <c r="R23" s="14">
        <v>5699.4366122458605</v>
      </c>
      <c r="S23" s="14">
        <v>3095.1450336466205</v>
      </c>
      <c r="T23" s="14">
        <v>578.87308979769591</v>
      </c>
      <c r="U23" s="14">
        <v>242.86499344564456</v>
      </c>
      <c r="V23" s="14">
        <v>540.34126963006747</v>
      </c>
      <c r="W23" s="14">
        <v>759.35324243855769</v>
      </c>
      <c r="X23" s="14">
        <v>5154.4814536211461</v>
      </c>
      <c r="Y23" s="14">
        <v>2279.3868228810788</v>
      </c>
      <c r="Z23" s="14">
        <v>226.71652969981574</v>
      </c>
      <c r="AA23" s="14"/>
      <c r="AB23" s="14"/>
      <c r="AC23" s="14"/>
      <c r="AD23" s="14"/>
      <c r="AE23" s="14"/>
      <c r="AF23" s="14"/>
      <c r="AG23" s="14"/>
      <c r="AH23" s="14"/>
      <c r="AI23" s="14"/>
      <c r="AJ23" s="14"/>
    </row>
    <row r="24" spans="1:36" x14ac:dyDescent="0.3">
      <c r="A24" s="13">
        <v>2005</v>
      </c>
      <c r="B24" s="17">
        <v>-3.5242935662737208E-2</v>
      </c>
      <c r="C24" s="17">
        <v>-6.8154839476096504E-2</v>
      </c>
      <c r="D24" s="17">
        <v>-4.7891058034610835E-2</v>
      </c>
      <c r="E24" s="17">
        <v>-6.1053136857806493E-2</v>
      </c>
      <c r="F24" s="17">
        <v>-1.3412439353191957E-2</v>
      </c>
      <c r="G24" s="17">
        <v>-5.6471591060440592E-2</v>
      </c>
      <c r="H24" s="17">
        <v>-3.1710661638669861E-2</v>
      </c>
      <c r="I24" s="17">
        <v>-3.8537345924160853E-2</v>
      </c>
      <c r="J24" s="17">
        <v>-3.869684476647637E-2</v>
      </c>
      <c r="K24" s="17">
        <v>-3.9334633769908471E-2</v>
      </c>
      <c r="L24" s="17">
        <v>-3.0944764649908901E-2</v>
      </c>
      <c r="M24" s="17">
        <v>-2.6055584333007191E-2</v>
      </c>
      <c r="O24" s="13">
        <v>2016</v>
      </c>
      <c r="P24" s="14">
        <v>6973.1429620615581</v>
      </c>
      <c r="Q24" s="14">
        <v>3580.9136844251107</v>
      </c>
      <c r="R24" s="14">
        <v>3221.7632133531388</v>
      </c>
      <c r="S24" s="14">
        <v>1986.0469966589017</v>
      </c>
      <c r="T24" s="14">
        <v>180.34322414758662</v>
      </c>
      <c r="U24" s="14">
        <v>478.8356872172975</v>
      </c>
      <c r="V24" s="14">
        <v>1142.7968909123449</v>
      </c>
      <c r="W24" s="14">
        <v>504.31328620169091</v>
      </c>
      <c r="X24" s="14">
        <v>5961.6458623916023</v>
      </c>
      <c r="Y24" s="14">
        <v>1946.4926114855234</v>
      </c>
      <c r="Z24" s="14">
        <v>516.49659747947305</v>
      </c>
      <c r="AA24" s="14"/>
      <c r="AB24" s="14"/>
      <c r="AC24" s="14"/>
      <c r="AD24" s="14"/>
      <c r="AE24" s="14"/>
      <c r="AF24" s="14"/>
      <c r="AG24" s="14"/>
      <c r="AH24" s="14"/>
      <c r="AI24" s="14"/>
      <c r="AJ24" s="14"/>
    </row>
    <row r="25" spans="1:36" x14ac:dyDescent="0.3">
      <c r="A25" s="13">
        <v>2006</v>
      </c>
      <c r="B25" s="17">
        <v>-4.1798464046422588E-2</v>
      </c>
      <c r="C25" s="17">
        <v>-6.8326336234178095E-2</v>
      </c>
      <c r="D25" s="17">
        <v>-6.280520542314133E-2</v>
      </c>
      <c r="E25" s="17">
        <v>-6.3014570120147079E-2</v>
      </c>
      <c r="F25" s="17">
        <v>-1.5718387344162962E-2</v>
      </c>
      <c r="G25" s="17">
        <v>-7.1514676409031405E-2</v>
      </c>
      <c r="H25" s="17">
        <v>-3.5134057609887373E-2</v>
      </c>
      <c r="I25" s="17">
        <v>-5.2333366468053255E-2</v>
      </c>
      <c r="J25" s="17">
        <v>-4.2328005733646527E-2</v>
      </c>
      <c r="K25" s="17">
        <v>-6.1782330028129002E-2</v>
      </c>
      <c r="L25" s="17">
        <v>-3.5566182239324541E-2</v>
      </c>
      <c r="M25" s="17">
        <v>-3.3429380846547105E-2</v>
      </c>
      <c r="O25" s="14"/>
      <c r="P25" s="14"/>
      <c r="Q25" s="14"/>
      <c r="R25" s="14"/>
      <c r="S25" s="14"/>
      <c r="T25" s="14"/>
      <c r="U25" s="14"/>
      <c r="V25" s="14"/>
      <c r="W25" s="14"/>
      <c r="X25" s="14"/>
      <c r="Y25" s="14"/>
      <c r="Z25" s="14"/>
      <c r="AA25" s="14"/>
      <c r="AB25" s="14"/>
      <c r="AC25" s="14"/>
      <c r="AD25" s="14"/>
      <c r="AE25" s="14"/>
      <c r="AF25" s="14"/>
      <c r="AG25" s="14"/>
      <c r="AH25" s="14"/>
      <c r="AI25" s="14"/>
      <c r="AJ25" s="14"/>
    </row>
    <row r="26" spans="1:36" x14ac:dyDescent="0.3">
      <c r="A26" s="13">
        <v>2007</v>
      </c>
      <c r="B26" s="17">
        <v>-4.9635190151607646E-2</v>
      </c>
      <c r="C26" s="17">
        <v>-7.9116708295343646E-2</v>
      </c>
      <c r="D26" s="17">
        <v>-6.4620426929700325E-2</v>
      </c>
      <c r="E26" s="17">
        <v>-6.0313477834043568E-2</v>
      </c>
      <c r="F26" s="17">
        <v>-2.2672576139460523E-2</v>
      </c>
      <c r="G26" s="17">
        <v>-8.1248768958046086E-2</v>
      </c>
      <c r="H26" s="17">
        <v>-4.7106302534029823E-2</v>
      </c>
      <c r="I26" s="17">
        <v>-5.1301345609065158E-2</v>
      </c>
      <c r="J26" s="17">
        <v>-4.1671037509994659E-2</v>
      </c>
      <c r="K26" s="17">
        <v>-8.8333543426194372E-2</v>
      </c>
      <c r="L26" s="17">
        <v>-3.4442039579336142E-2</v>
      </c>
      <c r="M26" s="17">
        <v>-3.6532315702798253E-2</v>
      </c>
      <c r="O26" s="18"/>
      <c r="P26" s="18" t="s">
        <v>31</v>
      </c>
      <c r="Q26" s="18" t="s">
        <v>31</v>
      </c>
      <c r="R26" s="18" t="s">
        <v>31</v>
      </c>
      <c r="S26" s="18" t="s">
        <v>31</v>
      </c>
      <c r="T26" s="18" t="s">
        <v>31</v>
      </c>
      <c r="U26" s="18" t="s">
        <v>31</v>
      </c>
      <c r="V26" s="18" t="s">
        <v>31</v>
      </c>
      <c r="W26" s="18" t="s">
        <v>31</v>
      </c>
      <c r="X26" s="18" t="s">
        <v>31</v>
      </c>
      <c r="Y26" s="18" t="s">
        <v>31</v>
      </c>
      <c r="Z26" s="18" t="s">
        <v>31</v>
      </c>
      <c r="AA26" s="14"/>
      <c r="AB26" s="14"/>
      <c r="AC26" s="14"/>
      <c r="AD26" s="14"/>
      <c r="AE26" s="14"/>
      <c r="AF26" s="14"/>
      <c r="AG26" s="14"/>
      <c r="AH26" s="14"/>
      <c r="AI26" s="14"/>
      <c r="AJ26" s="14"/>
    </row>
    <row r="27" spans="1:36" x14ac:dyDescent="0.3">
      <c r="A27" s="13">
        <v>2008</v>
      </c>
      <c r="B27" s="17">
        <v>-3.1060541852731074E-2</v>
      </c>
      <c r="C27" s="17">
        <v>-7.4133905624221549E-2</v>
      </c>
      <c r="D27" s="17">
        <v>-6.2112756661896265E-2</v>
      </c>
      <c r="E27" s="17">
        <v>-4.5961840576070639E-2</v>
      </c>
      <c r="F27" s="17">
        <v>-2.6455026455026457E-2</v>
      </c>
      <c r="G27" s="17">
        <v>-6.4659478244022933E-2</v>
      </c>
      <c r="H27" s="17">
        <v>-4.1380829023467486E-2</v>
      </c>
      <c r="I27" s="17">
        <v>-3.5603994874995895E-2</v>
      </c>
      <c r="J27" s="17">
        <v>-3.377568396085269E-2</v>
      </c>
      <c r="K27" s="17">
        <v>-6.3087667117031065E-2</v>
      </c>
      <c r="L27" s="17">
        <v>-4.2340049182449629E-2</v>
      </c>
      <c r="M27" s="17">
        <v>-3.2528168832442493E-2</v>
      </c>
      <c r="O27" s="13">
        <v>2000</v>
      </c>
      <c r="P27" s="14"/>
      <c r="Q27" s="14"/>
      <c r="R27" s="14"/>
      <c r="S27" s="14"/>
      <c r="T27" s="14"/>
      <c r="U27" s="14"/>
      <c r="V27" s="14"/>
      <c r="W27" s="14"/>
      <c r="X27" s="14"/>
      <c r="Y27" s="14"/>
      <c r="Z27" s="14"/>
      <c r="AA27" s="14"/>
      <c r="AB27" s="14"/>
      <c r="AC27" s="14"/>
      <c r="AD27" s="14"/>
      <c r="AE27" s="14"/>
      <c r="AF27" s="14"/>
      <c r="AG27" s="14"/>
      <c r="AH27" s="14"/>
      <c r="AI27" s="14"/>
      <c r="AJ27" s="14"/>
    </row>
    <row r="28" spans="1:36" x14ac:dyDescent="0.3">
      <c r="A28" s="13">
        <v>2009</v>
      </c>
      <c r="B28" s="17">
        <v>-4.4233818779660226E-2</v>
      </c>
      <c r="C28" s="17">
        <v>-5.9507608893590233E-2</v>
      </c>
      <c r="D28" s="17">
        <v>-7.1210146323194348E-2</v>
      </c>
      <c r="E28" s="17">
        <v>-3.1254344135163717E-2</v>
      </c>
      <c r="F28" s="17">
        <v>-2.1290597298029654E-2</v>
      </c>
      <c r="G28" s="17">
        <v>-4.5879017948663572E-2</v>
      </c>
      <c r="H28" s="17">
        <v>9.0589126334704555E-3</v>
      </c>
      <c r="I28" s="17">
        <v>3.9677902542147814E-2</v>
      </c>
      <c r="J28" s="17">
        <v>-1.8710150921837809E-2</v>
      </c>
      <c r="K28" s="17">
        <v>-3.622617519274271E-2</v>
      </c>
      <c r="L28" s="17">
        <v>-4.9264908942253251E-2</v>
      </c>
      <c r="M28" s="17">
        <v>-1.9502378249890019E-2</v>
      </c>
      <c r="O28" s="13">
        <v>2001</v>
      </c>
      <c r="P28" s="14"/>
      <c r="Q28" s="14"/>
      <c r="R28" s="14"/>
      <c r="S28" s="14"/>
      <c r="T28" s="14"/>
      <c r="U28" s="14"/>
      <c r="V28" s="14"/>
      <c r="W28" s="14"/>
      <c r="X28" s="14"/>
      <c r="Y28" s="14"/>
      <c r="Z28" s="14"/>
      <c r="AA28" s="14"/>
      <c r="AB28" s="14"/>
      <c r="AC28" s="14"/>
      <c r="AD28" s="14"/>
      <c r="AE28" s="14"/>
      <c r="AF28" s="14"/>
      <c r="AG28" s="14"/>
      <c r="AH28" s="14"/>
      <c r="AI28" s="14"/>
      <c r="AJ28" s="14"/>
    </row>
    <row r="29" spans="1:36" x14ac:dyDescent="0.3">
      <c r="A29" s="13">
        <v>2010</v>
      </c>
      <c r="B29" s="17">
        <v>-4.7000687747440317E-2</v>
      </c>
      <c r="C29" s="17">
        <v>-6.2658223175298192E-2</v>
      </c>
      <c r="D29" s="17">
        <v>-7.7939130803459669E-2</v>
      </c>
      <c r="E29" s="17">
        <v>-4.6258136977949692E-2</v>
      </c>
      <c r="F29" s="17">
        <v>-1.9529741479184827E-2</v>
      </c>
      <c r="G29" s="17">
        <v>-7.0736927938028743E-2</v>
      </c>
      <c r="H29" s="17">
        <v>-3.5143804165165174E-2</v>
      </c>
      <c r="I29" s="17">
        <v>-2.5198044364167487E-2</v>
      </c>
      <c r="J29" s="17">
        <v>-2.0189814084911262E-2</v>
      </c>
      <c r="K29" s="17">
        <v>-3.4170865024414444E-2</v>
      </c>
      <c r="L29" s="17">
        <v>-4.4819342451027963E-2</v>
      </c>
      <c r="M29" s="17">
        <v>-2.580879523679205E-2</v>
      </c>
      <c r="O29" s="13">
        <v>2002</v>
      </c>
      <c r="P29" s="14"/>
      <c r="Q29" s="14"/>
      <c r="R29" s="14"/>
      <c r="S29" s="14"/>
      <c r="T29" s="14"/>
      <c r="U29" s="14"/>
      <c r="V29" s="14"/>
      <c r="W29" s="14"/>
      <c r="X29" s="14"/>
      <c r="Y29" s="14"/>
      <c r="Z29" s="14"/>
      <c r="AA29" s="14"/>
      <c r="AB29" s="14"/>
      <c r="AC29" s="14"/>
      <c r="AD29" s="14"/>
      <c r="AE29" s="14"/>
      <c r="AF29" s="14"/>
      <c r="AG29" s="14"/>
      <c r="AH29" s="14"/>
      <c r="AI29" s="14"/>
      <c r="AJ29" s="14"/>
    </row>
    <row r="30" spans="1:36" x14ac:dyDescent="0.3">
      <c r="A30" s="13">
        <v>2011</v>
      </c>
      <c r="B30" s="17">
        <v>-4.7242064201212131E-2</v>
      </c>
      <c r="C30" s="17">
        <v>-6.9949384803457262E-2</v>
      </c>
      <c r="D30" s="17">
        <v>-8.1049047351661171E-2</v>
      </c>
      <c r="E30" s="17">
        <v>-5.7399981876670746E-2</v>
      </c>
      <c r="F30" s="17">
        <v>-1.9324430904995891E-2</v>
      </c>
      <c r="G30" s="17">
        <v>-6.9416112697688936E-2</v>
      </c>
      <c r="H30" s="17">
        <v>-5.0646996191883051E-2</v>
      </c>
      <c r="I30" s="17">
        <v>-3.5463088835037536E-2</v>
      </c>
      <c r="J30" s="17">
        <v>-2.0508399067434506E-2</v>
      </c>
      <c r="K30" s="17">
        <v>-4.6013447417625281E-2</v>
      </c>
      <c r="L30" s="17">
        <v>-4.396898050826533E-2</v>
      </c>
      <c r="M30" s="17">
        <v>-4.4330505740876644E-2</v>
      </c>
      <c r="O30" s="13">
        <v>2003</v>
      </c>
      <c r="P30" s="14"/>
      <c r="Q30" s="14"/>
      <c r="R30" s="14"/>
      <c r="S30" s="14"/>
      <c r="T30" s="14"/>
      <c r="U30" s="14"/>
      <c r="V30" s="14"/>
      <c r="W30" s="14"/>
      <c r="X30" s="14"/>
      <c r="Y30" s="14"/>
      <c r="Z30" s="14"/>
      <c r="AA30" s="14"/>
      <c r="AB30" s="14"/>
      <c r="AC30" s="14"/>
      <c r="AD30" s="14"/>
      <c r="AE30" s="14"/>
      <c r="AF30" s="14"/>
      <c r="AG30" s="14"/>
      <c r="AH30" s="14"/>
      <c r="AI30" s="14"/>
      <c r="AJ30" s="14"/>
    </row>
    <row r="31" spans="1:36" x14ac:dyDescent="0.3">
      <c r="A31" s="13">
        <v>2012</v>
      </c>
      <c r="B31" s="17">
        <v>-4.7014130751645518E-2</v>
      </c>
      <c r="C31" s="17">
        <v>-7.0872015016540044E-2</v>
      </c>
      <c r="D31" s="17">
        <v>-6.9359385129529896E-2</v>
      </c>
      <c r="E31" s="17">
        <v>-4.0066846850564275E-2</v>
      </c>
      <c r="F31" s="17">
        <v>-2.3672181860012586E-2</v>
      </c>
      <c r="G31" s="17">
        <v>-6.0385059297793683E-2</v>
      </c>
      <c r="H31" s="17">
        <v>-4.036163545586758E-2</v>
      </c>
      <c r="I31" s="17">
        <v>-4.4412764557517276E-2</v>
      </c>
      <c r="J31" s="17">
        <v>-2.7356221949038851E-2</v>
      </c>
      <c r="K31" s="17">
        <v>-3.2642454205489002E-2</v>
      </c>
      <c r="L31" s="17">
        <v>-4.4502517337004659E-2</v>
      </c>
      <c r="M31" s="17">
        <v>-3.8846774534197777E-2</v>
      </c>
      <c r="O31" s="13">
        <v>2004</v>
      </c>
      <c r="P31" s="17">
        <v>7.2258311747143813E-3</v>
      </c>
      <c r="Q31" s="17">
        <v>2.4486072047465593E-3</v>
      </c>
      <c r="R31" s="17">
        <v>2.9762372008248906E-3</v>
      </c>
      <c r="S31" s="17">
        <v>5.0614626141546239E-3</v>
      </c>
      <c r="T31" s="17">
        <v>3.9922312870255645E-3</v>
      </c>
      <c r="U31" s="17">
        <v>1.5710279816468265E-2</v>
      </c>
      <c r="V31" s="17">
        <v>2.0649188149492424E-2</v>
      </c>
      <c r="W31" s="17">
        <v>1.7197994055362063E-2</v>
      </c>
      <c r="X31" s="17" t="s">
        <v>30</v>
      </c>
      <c r="Y31" s="17" t="s">
        <v>30</v>
      </c>
      <c r="Z31" s="17">
        <v>7.0794161111713391E-4</v>
      </c>
      <c r="AA31" s="17">
        <v>-1.7576911106143497E-3</v>
      </c>
      <c r="AB31" s="17">
        <v>-3.1252946226020908E-3</v>
      </c>
      <c r="AC31" s="17">
        <v>-1.5226860793119987E-3</v>
      </c>
      <c r="AD31" s="14"/>
      <c r="AE31" s="14"/>
      <c r="AF31" s="14"/>
      <c r="AG31" s="14"/>
      <c r="AH31" s="14"/>
      <c r="AI31" s="14"/>
      <c r="AJ31" s="14"/>
    </row>
    <row r="32" spans="1:36" x14ac:dyDescent="0.3">
      <c r="A32" s="13">
        <v>2013</v>
      </c>
      <c r="B32" s="17">
        <v>-4.5969720471122189E-2</v>
      </c>
      <c r="C32" s="17">
        <v>-6.3830498398241925E-2</v>
      </c>
      <c r="D32" s="17">
        <v>-6.9417548695404341E-2</v>
      </c>
      <c r="E32" s="17">
        <v>-3.2439035242059114E-2</v>
      </c>
      <c r="F32" s="17">
        <v>-2.2875780922316166E-2</v>
      </c>
      <c r="G32" s="17">
        <v>-4.5636293530104635E-2</v>
      </c>
      <c r="H32" s="17">
        <v>-3.6642295678440261E-2</v>
      </c>
      <c r="I32" s="17">
        <v>-3.8280445875216257E-2</v>
      </c>
      <c r="J32" s="17">
        <v>-3.3591338068823577E-2</v>
      </c>
      <c r="K32" s="17">
        <v>-4.6917159266412788E-2</v>
      </c>
      <c r="L32" s="17"/>
      <c r="M32" s="17">
        <v>-4.5460438921294928E-2</v>
      </c>
      <c r="O32" s="13">
        <v>2005</v>
      </c>
      <c r="P32" s="17">
        <v>7.72050817944609E-3</v>
      </c>
      <c r="Q32" s="17">
        <v>6.9069538476600831E-3</v>
      </c>
      <c r="R32" s="17">
        <v>1.7043326814528516E-3</v>
      </c>
      <c r="S32" s="17">
        <v>7.0719504754255995E-3</v>
      </c>
      <c r="T32" s="17">
        <v>3.4893980748338781E-3</v>
      </c>
      <c r="U32" s="17">
        <v>1.4254309019587266E-2</v>
      </c>
      <c r="V32" s="17">
        <v>2.2991700562688528E-2</v>
      </c>
      <c r="W32" s="17">
        <v>1.9416141711071942E-2</v>
      </c>
      <c r="X32" s="17" t="s">
        <v>30</v>
      </c>
      <c r="Y32" s="17" t="s">
        <v>30</v>
      </c>
      <c r="Z32" s="17">
        <v>1.2345970496195503E-3</v>
      </c>
      <c r="AA32" s="17">
        <v>-1.5993253588609949E-3</v>
      </c>
      <c r="AB32" s="17">
        <v>-2.6130998673231376E-3</v>
      </c>
      <c r="AC32" s="17">
        <v>-7.7025986924504229E-4</v>
      </c>
      <c r="AD32" s="14"/>
      <c r="AE32" s="14"/>
      <c r="AF32" s="14"/>
      <c r="AG32" s="14"/>
      <c r="AH32" s="14"/>
      <c r="AI32" s="14"/>
      <c r="AJ32" s="14"/>
    </row>
    <row r="33" spans="1:36" x14ac:dyDescent="0.3">
      <c r="A33" s="13">
        <v>2014</v>
      </c>
      <c r="B33" s="17">
        <v>-4.8255318010732837E-2</v>
      </c>
      <c r="C33" s="17">
        <v>-7.7905325197236489E-2</v>
      </c>
      <c r="D33" s="17">
        <v>-8.0268877314119913E-2</v>
      </c>
      <c r="E33" s="17">
        <v>-3.430247687539921E-2</v>
      </c>
      <c r="F33" s="17">
        <v>-1.7625993954523338E-2</v>
      </c>
      <c r="G33" s="17">
        <v>-4.7302732428426163E-2</v>
      </c>
      <c r="H33" s="17">
        <v>-2.1083834906189237E-2</v>
      </c>
      <c r="I33" s="17">
        <v>-3.838439288051855E-2</v>
      </c>
      <c r="J33" s="17">
        <v>-2.5201169329467497E-2</v>
      </c>
      <c r="K33" s="17">
        <v>-3.4770423139788342E-2</v>
      </c>
      <c r="O33" s="13">
        <v>2006</v>
      </c>
      <c r="P33" s="17">
        <v>1.1247803343739907E-2</v>
      </c>
      <c r="Q33" s="17">
        <v>1.2908111628792634E-2</v>
      </c>
      <c r="R33" s="17">
        <v>3.3228843468818855E-3</v>
      </c>
      <c r="S33" s="17">
        <v>7.3231830375978003E-3</v>
      </c>
      <c r="T33" s="17">
        <v>4.5610439228601302E-3</v>
      </c>
      <c r="U33" s="17">
        <v>1.3762156955253622E-2</v>
      </c>
      <c r="V33" s="17">
        <v>2.4781500680731944E-2</v>
      </c>
      <c r="W33" s="17">
        <v>1.5206374370603822E-2</v>
      </c>
      <c r="X33" s="17" t="s">
        <v>30</v>
      </c>
      <c r="Y33" s="17" t="s">
        <v>30</v>
      </c>
      <c r="Z33" s="17">
        <v>2.6124256685312358E-3</v>
      </c>
      <c r="AA33" s="17">
        <v>-1.5934498165031015E-3</v>
      </c>
      <c r="AB33" s="17">
        <v>-2.5974749799433034E-3</v>
      </c>
      <c r="AC33" s="17">
        <v>-1.0287790006609837E-3</v>
      </c>
      <c r="AD33" s="14"/>
      <c r="AE33" s="14"/>
      <c r="AF33" s="14"/>
      <c r="AG33" s="14"/>
      <c r="AH33" s="14"/>
      <c r="AI33" s="14"/>
      <c r="AJ33" s="14"/>
    </row>
    <row r="34" spans="1:36" x14ac:dyDescent="0.3">
      <c r="A34" s="13">
        <v>2015</v>
      </c>
      <c r="B34" s="17">
        <v>-4.6702997456918784E-2</v>
      </c>
      <c r="C34" s="17">
        <v>-8.392450670971513E-2</v>
      </c>
      <c r="D34" s="17">
        <v>-7.9384514020788194E-2</v>
      </c>
      <c r="E34" s="17">
        <v>-4.215654960175623E-2</v>
      </c>
      <c r="F34" s="17">
        <v>-3.937007874015748E-2</v>
      </c>
      <c r="G34" s="17">
        <v>-4.0692559847058878E-2</v>
      </c>
      <c r="H34" s="17">
        <v>-4.9964463777099712E-2</v>
      </c>
      <c r="I34" s="17">
        <v>-3.9009407426569928E-2</v>
      </c>
      <c r="J34" s="17">
        <v>-3.4762793119004404E-2</v>
      </c>
      <c r="K34" s="17">
        <v>-4.1875867239162118E-2</v>
      </c>
      <c r="O34" s="13">
        <v>2007</v>
      </c>
      <c r="P34" s="17">
        <v>1.6977380504030172E-2</v>
      </c>
      <c r="Q34" s="17">
        <v>1.6971284710394278E-2</v>
      </c>
      <c r="R34" s="17">
        <v>5.0838035882030154E-3</v>
      </c>
      <c r="S34" s="17">
        <v>1.1344079705000145E-2</v>
      </c>
      <c r="T34" s="17">
        <v>2.5674540223997325E-3</v>
      </c>
      <c r="U34" s="17">
        <v>1.4952332129877321E-2</v>
      </c>
      <c r="V34" s="17">
        <v>2.8382023944561057E-2</v>
      </c>
      <c r="W34" s="17">
        <v>2.2269591370544968E-2</v>
      </c>
      <c r="X34" s="17">
        <v>4.9272620882911469E-3</v>
      </c>
      <c r="Y34" s="17">
        <v>1.1306955632137853E-2</v>
      </c>
      <c r="Z34" s="17">
        <v>1.7752347850139019E-3</v>
      </c>
      <c r="AA34" s="17">
        <v>-1.5091157027374463E-3</v>
      </c>
      <c r="AB34" s="17">
        <v>-2.9058083920966327E-3</v>
      </c>
      <c r="AC34" s="17">
        <v>-1.9020412900870899E-3</v>
      </c>
      <c r="AD34" s="14"/>
      <c r="AE34" s="14"/>
      <c r="AF34" s="14"/>
      <c r="AG34" s="14"/>
      <c r="AH34" s="14"/>
      <c r="AI34" s="14"/>
      <c r="AJ34" s="14"/>
    </row>
    <row r="35" spans="1:36" x14ac:dyDescent="0.3">
      <c r="A35" s="22" t="s">
        <v>29</v>
      </c>
      <c r="B35" s="20">
        <f t="shared" ref="B35:M35" si="0">AVERAGE(B24:B34)</f>
        <v>-4.4014169921111873E-2</v>
      </c>
      <c r="C35" s="20">
        <f t="shared" si="0"/>
        <v>-7.0761759256719917E-2</v>
      </c>
      <c r="D35" s="20">
        <f t="shared" si="0"/>
        <v>-6.9641645153409662E-2</v>
      </c>
      <c r="E35" s="20">
        <f t="shared" si="0"/>
        <v>-4.6747308813420971E-2</v>
      </c>
      <c r="F35" s="20">
        <f t="shared" si="0"/>
        <v>-2.199520313191471E-2</v>
      </c>
      <c r="G35" s="20">
        <f t="shared" si="0"/>
        <v>-5.9449383487209607E-2</v>
      </c>
      <c r="H35" s="20">
        <f t="shared" si="0"/>
        <v>-3.4555997122475375E-2</v>
      </c>
      <c r="I35" s="20">
        <f t="shared" si="0"/>
        <v>-3.2622390388468585E-2</v>
      </c>
      <c r="J35" s="20">
        <f t="shared" si="0"/>
        <v>-3.0617405319226198E-2</v>
      </c>
      <c r="K35" s="20">
        <f t="shared" si="0"/>
        <v>-4.7741324166081595E-2</v>
      </c>
      <c r="L35" s="20">
        <f t="shared" si="0"/>
        <v>-4.0731098111196296E-2</v>
      </c>
      <c r="M35" s="20">
        <f t="shared" si="0"/>
        <v>-3.3610482488649604E-2</v>
      </c>
      <c r="O35" s="13">
        <v>2008</v>
      </c>
      <c r="P35" s="17">
        <v>1.2463933921843836E-2</v>
      </c>
      <c r="Q35" s="17">
        <v>1.105485051724806E-2</v>
      </c>
      <c r="R35" s="17">
        <v>7.8265112499180528E-3</v>
      </c>
      <c r="S35" s="17">
        <v>1.1261706995624223E-2</v>
      </c>
      <c r="T35" s="17">
        <v>3.0726019409491922E-3</v>
      </c>
      <c r="U35" s="17">
        <v>1.4557910178049829E-2</v>
      </c>
      <c r="V35" s="17">
        <v>2.6679489763624463E-2</v>
      </c>
      <c r="W35" s="17">
        <v>1.6892498010208885E-2</v>
      </c>
      <c r="X35" s="17">
        <v>1.1427857493020678E-2</v>
      </c>
      <c r="Y35" s="17">
        <v>1.9235532601863583E-2</v>
      </c>
      <c r="Z35" s="17">
        <v>2.8641320463968665E-3</v>
      </c>
      <c r="AA35" s="17">
        <v>-1.8850838592358325E-3</v>
      </c>
      <c r="AB35" s="17">
        <v>-3.3886018974337642E-3</v>
      </c>
      <c r="AC35" s="17"/>
      <c r="AD35" s="14"/>
      <c r="AE35" s="14"/>
      <c r="AF35" s="14"/>
      <c r="AG35" s="14"/>
      <c r="AH35" s="14"/>
      <c r="AI35" s="14"/>
      <c r="AJ35" s="14"/>
    </row>
    <row r="36" spans="1:36" x14ac:dyDescent="0.3">
      <c r="A36" s="21" t="s">
        <v>28</v>
      </c>
      <c r="B36" s="20">
        <f t="shared" ref="B36:M36" si="1">AVERAGE(B29:B34)</f>
        <v>-4.7030819773178634E-2</v>
      </c>
      <c r="C36" s="20">
        <f t="shared" si="1"/>
        <v>-7.1523325550081493E-2</v>
      </c>
      <c r="D36" s="20">
        <f t="shared" si="1"/>
        <v>-7.6236417219160524E-2</v>
      </c>
      <c r="E36" s="20">
        <f t="shared" si="1"/>
        <v>-4.2103837904066549E-2</v>
      </c>
      <c r="F36" s="20">
        <f t="shared" si="1"/>
        <v>-2.3733034643531714E-2</v>
      </c>
      <c r="G36" s="20">
        <f t="shared" si="1"/>
        <v>-5.5694947623183499E-2</v>
      </c>
      <c r="H36" s="20">
        <f t="shared" si="1"/>
        <v>-3.8973838362440831E-2</v>
      </c>
      <c r="I36" s="20">
        <f t="shared" si="1"/>
        <v>-3.6791357323171174E-2</v>
      </c>
      <c r="J36" s="20">
        <f t="shared" si="1"/>
        <v>-2.6934955936446684E-2</v>
      </c>
      <c r="K36" s="20">
        <f t="shared" si="1"/>
        <v>-3.9398369382148662E-2</v>
      </c>
      <c r="L36" s="20">
        <f t="shared" si="1"/>
        <v>-4.4430280098765984E-2</v>
      </c>
      <c r="M36" s="20">
        <f t="shared" si="1"/>
        <v>-3.8611628608290351E-2</v>
      </c>
      <c r="O36" s="13">
        <v>2009</v>
      </c>
      <c r="P36" s="17">
        <v>2.0851182825851175E-2</v>
      </c>
      <c r="Q36" s="17">
        <v>3.051547780481851E-2</v>
      </c>
      <c r="R36" s="17">
        <v>1.2344627025763801E-2</v>
      </c>
      <c r="S36" s="17">
        <v>8.5480520097160097E-3</v>
      </c>
      <c r="T36" s="17">
        <v>6.7804953388280274E-3</v>
      </c>
      <c r="U36" s="17">
        <v>4.1806374046270765E-2</v>
      </c>
      <c r="V36" s="17">
        <v>5.4426999581560664E-2</v>
      </c>
      <c r="W36" s="17">
        <v>2.4898262381719615E-2</v>
      </c>
      <c r="X36" s="17">
        <v>1.4246723276894652E-2</v>
      </c>
      <c r="Y36" s="17">
        <v>1.7718307082985607E-2</v>
      </c>
      <c r="Z36" s="17">
        <v>2.4187316040091876E-3</v>
      </c>
      <c r="AA36" s="17">
        <v>-2.9755366646677076E-3</v>
      </c>
      <c r="AB36" s="17">
        <v>-2.5270519691453406E-3</v>
      </c>
      <c r="AC36" s="17">
        <v>-1.1421475508836792E-3</v>
      </c>
      <c r="AD36" s="14"/>
      <c r="AE36" s="14"/>
      <c r="AF36" s="14"/>
      <c r="AG36" s="14"/>
      <c r="AH36" s="14"/>
      <c r="AI36" s="14"/>
      <c r="AJ36" s="14"/>
    </row>
    <row r="37" spans="1:36" x14ac:dyDescent="0.3">
      <c r="A37" s="11" t="s">
        <v>27</v>
      </c>
      <c r="B37" s="19">
        <f t="shared" ref="B37:M37" si="2">-B36</f>
        <v>4.7030819773178634E-2</v>
      </c>
      <c r="C37" s="19">
        <f t="shared" si="2"/>
        <v>7.1523325550081493E-2</v>
      </c>
      <c r="D37" s="19">
        <f t="shared" si="2"/>
        <v>7.6236417219160524E-2</v>
      </c>
      <c r="E37" s="19">
        <f t="shared" si="2"/>
        <v>4.2103837904066549E-2</v>
      </c>
      <c r="F37" s="19">
        <f t="shared" si="2"/>
        <v>2.3733034643531714E-2</v>
      </c>
      <c r="G37" s="19">
        <f t="shared" si="2"/>
        <v>5.5694947623183499E-2</v>
      </c>
      <c r="H37" s="19">
        <f t="shared" si="2"/>
        <v>3.8973838362440831E-2</v>
      </c>
      <c r="I37" s="19">
        <f t="shared" si="2"/>
        <v>3.6791357323171174E-2</v>
      </c>
      <c r="J37" s="19">
        <f t="shared" si="2"/>
        <v>2.6934955936446684E-2</v>
      </c>
      <c r="K37" s="19">
        <f t="shared" si="2"/>
        <v>3.9398369382148662E-2</v>
      </c>
      <c r="L37" s="19">
        <f t="shared" si="2"/>
        <v>4.4430280098765984E-2</v>
      </c>
      <c r="M37" s="19">
        <f t="shared" si="2"/>
        <v>3.8611628608290351E-2</v>
      </c>
      <c r="O37" s="13">
        <v>2010</v>
      </c>
      <c r="P37" s="17">
        <v>2.4338394253431067E-2</v>
      </c>
      <c r="Q37" s="17">
        <v>2.9474052277176616E-2</v>
      </c>
      <c r="R37" s="17">
        <v>1.4378605385551076E-2</v>
      </c>
      <c r="S37" s="17">
        <v>2.0563640537541804E-2</v>
      </c>
      <c r="T37" s="17">
        <v>1.1823490984070682E-2</v>
      </c>
      <c r="U37" s="17">
        <v>4.8245081756959039E-2</v>
      </c>
      <c r="V37" s="17">
        <v>4.9434709845088187E-2</v>
      </c>
      <c r="W37" s="17">
        <v>3.6968935779746304E-2</v>
      </c>
      <c r="X37" s="17">
        <v>9.9440678689831467E-3</v>
      </c>
      <c r="Y37" s="17">
        <v>2.5007453970493972E-2</v>
      </c>
      <c r="Z37" s="17">
        <v>1.9724618595689347E-3</v>
      </c>
      <c r="AA37" s="17">
        <v>-2.7140959737893028E-3</v>
      </c>
      <c r="AB37" s="17">
        <v>-3.5065302357196815E-3</v>
      </c>
      <c r="AC37" s="17">
        <v>-3.0631899467890651E-3</v>
      </c>
      <c r="AD37" s="14"/>
      <c r="AE37" s="14"/>
      <c r="AF37" s="14"/>
      <c r="AG37" s="14"/>
      <c r="AH37" s="14"/>
      <c r="AI37" s="14"/>
      <c r="AJ37" s="14"/>
    </row>
    <row r="38" spans="1:36" x14ac:dyDescent="0.3">
      <c r="O38" s="13">
        <v>2011</v>
      </c>
      <c r="P38" s="17">
        <v>3.03466016958088E-2</v>
      </c>
      <c r="Q38" s="17">
        <v>4.6247861102677118E-2</v>
      </c>
      <c r="R38" s="17">
        <v>9.6356792887742192E-3</v>
      </c>
      <c r="S38" s="17">
        <v>1.6868195020163939E-2</v>
      </c>
      <c r="T38" s="17">
        <v>1.3405554683661258E-2</v>
      </c>
      <c r="U38" s="17">
        <v>2.2525805990070497E-2</v>
      </c>
      <c r="V38" s="17">
        <v>4.5450715690988325E-2</v>
      </c>
      <c r="W38" s="17">
        <v>3.6216827020883163E-2</v>
      </c>
      <c r="X38" s="17">
        <v>1.1030557604831084E-2</v>
      </c>
      <c r="Y38" s="17">
        <v>1.8825435269671665E-2</v>
      </c>
      <c r="Z38" s="17">
        <v>2.57436919326478E-3</v>
      </c>
      <c r="AA38" s="17">
        <v>-3.0406990903953778E-3</v>
      </c>
      <c r="AB38" s="17">
        <v>-3.2517141984986391E-3</v>
      </c>
      <c r="AC38" s="17">
        <v>-2.9517631461260688E-3</v>
      </c>
      <c r="AD38" s="14"/>
      <c r="AE38" s="14"/>
      <c r="AF38" s="14"/>
      <c r="AG38" s="14"/>
      <c r="AH38" s="14"/>
      <c r="AI38" s="14"/>
      <c r="AJ38" s="14"/>
    </row>
    <row r="39" spans="1:36" x14ac:dyDescent="0.3">
      <c r="O39" s="13">
        <v>2012</v>
      </c>
      <c r="P39" s="17">
        <v>3.2414790062925282E-2</v>
      </c>
      <c r="Q39" s="17">
        <v>3.4716848764537761E-2</v>
      </c>
      <c r="R39" s="17">
        <v>2.0192146682072438E-2</v>
      </c>
      <c r="S39" s="17">
        <v>2.2586433276599392E-2</v>
      </c>
      <c r="T39" s="17">
        <v>1.6011229750328138E-2</v>
      </c>
      <c r="U39" s="17">
        <v>4.6379218657867129E-2</v>
      </c>
      <c r="V39" s="17">
        <v>4.6853568815885996E-2</v>
      </c>
      <c r="W39" s="17">
        <v>4.3316860180976371E-2</v>
      </c>
      <c r="X39" s="17">
        <v>1.5456563326934045E-2</v>
      </c>
      <c r="Y39" s="17">
        <v>3.3216244970018224E-2</v>
      </c>
      <c r="Z39" s="17">
        <v>2.3982190694148125E-3</v>
      </c>
      <c r="AA39" s="17">
        <v>-3.9070499445093701E-3</v>
      </c>
      <c r="AB39" s="17">
        <v>-4.2356234062779939E-3</v>
      </c>
      <c r="AC39" s="17">
        <v>-3.6196989703097858E-3</v>
      </c>
      <c r="AD39" s="14"/>
      <c r="AE39" s="14"/>
      <c r="AF39" s="14"/>
      <c r="AG39" s="14"/>
      <c r="AH39" s="14"/>
      <c r="AI39" s="14"/>
      <c r="AJ39" s="14"/>
    </row>
    <row r="40" spans="1:36" x14ac:dyDescent="0.3">
      <c r="O40" s="13">
        <v>2013</v>
      </c>
      <c r="P40" s="17">
        <v>3.2202839800979433E-2</v>
      </c>
      <c r="Q40" s="17">
        <v>5.0753065892357972E-2</v>
      </c>
      <c r="R40" s="17">
        <v>2.3265659375972948E-2</v>
      </c>
      <c r="S40" s="17">
        <v>1.7847533251958231E-2</v>
      </c>
      <c r="T40" s="17">
        <v>1.1963137777859208E-2</v>
      </c>
      <c r="U40" s="17">
        <v>4.2230244808861415E-2</v>
      </c>
      <c r="V40" s="17">
        <v>4.4483310491041456E-2</v>
      </c>
      <c r="W40" s="17">
        <v>3.4561502473320314E-2</v>
      </c>
      <c r="X40" s="17">
        <v>2.9435388224436448E-2</v>
      </c>
      <c r="Y40" s="17">
        <v>3.7987218154801071E-2</v>
      </c>
      <c r="Z40" s="17">
        <v>1.1611760431990809E-3</v>
      </c>
      <c r="AA40" s="17">
        <v>-3.9275496184748241E-3</v>
      </c>
      <c r="AB40" s="17">
        <v>-4.7971606520952554E-3</v>
      </c>
      <c r="AC40" s="17">
        <v>-4.3237515875253112E-3</v>
      </c>
      <c r="AD40" s="14"/>
      <c r="AE40" s="14"/>
      <c r="AF40" s="14"/>
      <c r="AG40" s="14"/>
      <c r="AH40" s="14"/>
      <c r="AI40" s="14"/>
      <c r="AJ40" s="14"/>
    </row>
    <row r="41" spans="1:36" x14ac:dyDescent="0.3">
      <c r="O41" s="13">
        <v>2014</v>
      </c>
      <c r="P41" s="17">
        <v>3.4712234706648318E-2</v>
      </c>
      <c r="Q41" s="17">
        <v>5.6423543048031322E-2</v>
      </c>
      <c r="R41" s="17">
        <v>2.0794242327453808E-2</v>
      </c>
      <c r="S41" s="17">
        <v>1.3677368446008186E-2</v>
      </c>
      <c r="T41" s="17">
        <v>2.166029592852366E-2</v>
      </c>
      <c r="U41" s="17">
        <v>2.4874404219746415E-2</v>
      </c>
      <c r="V41" s="17">
        <v>4.3836881216600426E-2</v>
      </c>
      <c r="W41" s="17">
        <v>3.3510159239096456E-2</v>
      </c>
      <c r="X41" s="17">
        <v>3.086037368249582E-2</v>
      </c>
      <c r="Y41" s="17">
        <v>4.4524989816974544E-2</v>
      </c>
      <c r="Z41" s="17">
        <v>4.151961425108471E-3</v>
      </c>
      <c r="AA41" s="17">
        <v>-3.2877641733150662E-3</v>
      </c>
      <c r="AB41" s="17">
        <v>-5.215540247156431E-3</v>
      </c>
      <c r="AC41" s="17">
        <v>-2.267305426768609E-3</v>
      </c>
      <c r="AD41" s="14"/>
      <c r="AE41" s="14"/>
      <c r="AF41" s="14"/>
      <c r="AG41" s="14"/>
      <c r="AH41" s="14"/>
      <c r="AI41" s="14"/>
      <c r="AJ41" s="14"/>
    </row>
    <row r="42" spans="1:36" x14ac:dyDescent="0.3">
      <c r="O42" s="13">
        <v>2015</v>
      </c>
      <c r="P42" s="17">
        <v>2.3050584866340346E-2</v>
      </c>
      <c r="Q42" s="17">
        <v>4.3848116664827408E-2</v>
      </c>
      <c r="R42" s="17">
        <v>3.765927495697468E-2</v>
      </c>
      <c r="S42" s="17">
        <v>4.0670962315068705E-2</v>
      </c>
      <c r="T42" s="17">
        <v>1.5140586971472332E-2</v>
      </c>
      <c r="U42" s="17">
        <v>1.2122278554662412E-2</v>
      </c>
      <c r="V42" s="17">
        <v>1.5114132484289619E-2</v>
      </c>
      <c r="W42" s="17">
        <v>3.1238744419641144E-2</v>
      </c>
      <c r="X42" s="17">
        <v>3.2724733950109296E-2</v>
      </c>
      <c r="Y42" s="17">
        <v>5.3254600938226343E-2</v>
      </c>
      <c r="Z42" s="17">
        <v>5.2003429622096602E-3</v>
      </c>
      <c r="AA42" s="17">
        <v>-2.480682614639536E-3</v>
      </c>
      <c r="AB42" s="17">
        <v>-4.6277930080402289E-3</v>
      </c>
      <c r="AC42" s="17">
        <v>-4.5700727421678512E-3</v>
      </c>
      <c r="AD42" s="14"/>
      <c r="AE42" s="14"/>
      <c r="AF42" s="14"/>
      <c r="AG42" s="14"/>
      <c r="AH42" s="14"/>
      <c r="AI42" s="14"/>
      <c r="AJ42" s="14"/>
    </row>
    <row r="43" spans="1:36" x14ac:dyDescent="0.3">
      <c r="A43" s="13">
        <v>1990</v>
      </c>
      <c r="O43" s="13">
        <v>2016</v>
      </c>
      <c r="P43" s="17">
        <v>1.7083525545338801E-2</v>
      </c>
      <c r="Q43" s="17">
        <v>3.2969877461956426E-2</v>
      </c>
      <c r="R43" s="17">
        <v>1.9636009851366668E-2</v>
      </c>
      <c r="S43" s="17">
        <v>2.4915485334589108E-2</v>
      </c>
      <c r="T43" s="17">
        <v>4.5886175655772462E-3</v>
      </c>
      <c r="U43" s="17">
        <v>2.3357705091014723E-2</v>
      </c>
      <c r="V43" s="17">
        <v>3.0875662733323438E-2</v>
      </c>
      <c r="W43" s="17">
        <v>2.0090470715003958E-2</v>
      </c>
      <c r="X43" s="17">
        <v>3.619373816281321E-2</v>
      </c>
      <c r="Y43" s="17">
        <v>4.1462307563895497E-2</v>
      </c>
      <c r="Z43" s="17">
        <v>1.1741752375100358E-2</v>
      </c>
      <c r="AA43" s="17">
        <v>-4.0754372907914269E-3</v>
      </c>
      <c r="AB43" s="17">
        <v>-3.436634577773586E-3</v>
      </c>
      <c r="AC43" s="17">
        <v>-2.6819383838940086E-3</v>
      </c>
      <c r="AD43" s="14"/>
      <c r="AE43" s="14"/>
      <c r="AF43" s="14"/>
      <c r="AG43" s="14"/>
      <c r="AH43" s="14"/>
      <c r="AI43" s="14"/>
      <c r="AJ43" s="14"/>
    </row>
    <row r="44" spans="1:36" x14ac:dyDescent="0.3">
      <c r="A44" s="13">
        <v>1991</v>
      </c>
      <c r="O44" s="14"/>
      <c r="P44" s="14"/>
      <c r="Q44" s="14"/>
      <c r="R44" s="14"/>
      <c r="S44" s="14"/>
      <c r="T44" s="14"/>
      <c r="U44" s="14"/>
      <c r="V44" s="14"/>
      <c r="W44" s="14"/>
      <c r="X44" s="14"/>
      <c r="Y44" s="14"/>
      <c r="Z44" s="14"/>
      <c r="AA44" s="14"/>
      <c r="AB44" s="14"/>
      <c r="AC44" s="14"/>
      <c r="AD44" s="14"/>
      <c r="AE44" s="14"/>
      <c r="AF44" s="14"/>
      <c r="AG44" s="14"/>
      <c r="AH44" s="14"/>
      <c r="AI44" s="14"/>
      <c r="AJ44" s="14"/>
    </row>
    <row r="45" spans="1:36" x14ac:dyDescent="0.3">
      <c r="A45" s="13">
        <v>1992</v>
      </c>
      <c r="O45" s="14"/>
      <c r="P45" s="14"/>
      <c r="Q45" s="14"/>
      <c r="R45" s="14"/>
      <c r="S45" s="14"/>
      <c r="T45" s="14"/>
      <c r="U45" s="14"/>
      <c r="V45" s="14"/>
      <c r="W45" s="14"/>
      <c r="X45" s="14"/>
      <c r="Y45" s="14"/>
      <c r="Z45" s="14"/>
      <c r="AA45" s="14"/>
      <c r="AB45" s="14"/>
      <c r="AC45" s="14"/>
      <c r="AD45" s="14"/>
      <c r="AE45" s="14"/>
      <c r="AF45" s="14"/>
      <c r="AG45" s="14"/>
      <c r="AH45" s="14"/>
      <c r="AI45" s="14"/>
      <c r="AJ45" s="14"/>
    </row>
    <row r="46" spans="1:36" x14ac:dyDescent="0.3">
      <c r="A46" s="13">
        <v>1993</v>
      </c>
      <c r="D46" s="12">
        <v>19243</v>
      </c>
      <c r="O46" s="18"/>
      <c r="P46" s="18" t="s">
        <v>26</v>
      </c>
      <c r="Q46" s="18" t="s">
        <v>26</v>
      </c>
      <c r="R46" s="18" t="s">
        <v>26</v>
      </c>
      <c r="S46" s="18" t="s">
        <v>26</v>
      </c>
      <c r="T46" s="18" t="s">
        <v>26</v>
      </c>
      <c r="U46" s="18" t="s">
        <v>26</v>
      </c>
      <c r="V46" s="18" t="s">
        <v>26</v>
      </c>
      <c r="W46" s="18" t="s">
        <v>26</v>
      </c>
      <c r="X46" s="18" t="s">
        <v>26</v>
      </c>
      <c r="Y46" s="18" t="s">
        <v>26</v>
      </c>
      <c r="Z46" s="18" t="s">
        <v>26</v>
      </c>
      <c r="AA46" s="14"/>
      <c r="AB46" s="14"/>
      <c r="AC46" s="14"/>
      <c r="AD46" s="14"/>
      <c r="AE46" s="14"/>
      <c r="AF46" s="14"/>
      <c r="AG46" s="14"/>
      <c r="AH46" s="14"/>
      <c r="AI46" s="14"/>
      <c r="AJ46" s="14"/>
    </row>
    <row r="47" spans="1:36" x14ac:dyDescent="0.3">
      <c r="A47" s="13">
        <v>1994</v>
      </c>
      <c r="D47" s="12">
        <v>21708</v>
      </c>
      <c r="O47" s="14"/>
      <c r="P47" s="14"/>
      <c r="Q47" s="14"/>
      <c r="R47" s="14"/>
      <c r="S47" s="14"/>
      <c r="T47" s="14"/>
      <c r="U47" s="14"/>
      <c r="V47" s="14"/>
      <c r="W47" s="14"/>
      <c r="X47" s="14"/>
      <c r="Y47" s="14"/>
      <c r="Z47" s="14"/>
      <c r="AA47" s="14"/>
      <c r="AB47" s="14"/>
      <c r="AC47" s="14"/>
      <c r="AD47" s="14"/>
      <c r="AE47" s="14"/>
      <c r="AF47" s="14"/>
      <c r="AG47" s="14"/>
      <c r="AH47" s="14"/>
      <c r="AI47" s="14"/>
      <c r="AJ47" s="14"/>
    </row>
    <row r="48" spans="1:36" x14ac:dyDescent="0.3">
      <c r="A48" s="13">
        <v>1995</v>
      </c>
      <c r="B48" s="12">
        <v>6867</v>
      </c>
      <c r="C48" s="12">
        <v>331567</v>
      </c>
      <c r="D48" s="12">
        <v>36698</v>
      </c>
      <c r="E48" s="12">
        <v>312</v>
      </c>
      <c r="F48" s="12">
        <v>63</v>
      </c>
      <c r="G48" s="12">
        <v>40</v>
      </c>
      <c r="H48" s="12">
        <v>74</v>
      </c>
      <c r="I48" s="12">
        <v>31</v>
      </c>
      <c r="J48" s="12">
        <v>83</v>
      </c>
      <c r="K48" s="12">
        <v>187</v>
      </c>
      <c r="O48" s="13">
        <v>2000</v>
      </c>
      <c r="P48" s="14"/>
      <c r="Q48" s="14"/>
      <c r="R48" s="14"/>
      <c r="S48" s="14"/>
      <c r="T48" s="14"/>
      <c r="U48" s="14"/>
      <c r="V48" s="14"/>
      <c r="W48" s="14"/>
      <c r="X48" s="14"/>
      <c r="Y48" s="14"/>
      <c r="Z48" s="14"/>
      <c r="AA48" s="14"/>
      <c r="AB48" s="14"/>
      <c r="AC48" s="14"/>
      <c r="AD48" s="14"/>
      <c r="AE48" s="14"/>
      <c r="AF48" s="14"/>
      <c r="AG48" s="14"/>
      <c r="AH48" s="14"/>
      <c r="AI48" s="14"/>
      <c r="AJ48" s="14"/>
    </row>
    <row r="49" spans="1:36" x14ac:dyDescent="0.3">
      <c r="A49" s="13">
        <v>1996</v>
      </c>
      <c r="B49" s="12">
        <v>6397</v>
      </c>
      <c r="C49" s="12">
        <v>454127</v>
      </c>
      <c r="D49" s="12">
        <v>49495</v>
      </c>
      <c r="E49" s="12">
        <v>315</v>
      </c>
      <c r="F49" s="12">
        <v>107</v>
      </c>
      <c r="G49" s="12">
        <v>81</v>
      </c>
      <c r="H49" s="12">
        <v>124</v>
      </c>
      <c r="I49" s="12">
        <v>79</v>
      </c>
      <c r="J49" s="12">
        <v>138</v>
      </c>
      <c r="K49" s="12">
        <v>465</v>
      </c>
      <c r="O49" s="13">
        <v>2001</v>
      </c>
      <c r="P49" s="14"/>
      <c r="Q49" s="14"/>
      <c r="R49" s="14"/>
      <c r="S49" s="14"/>
      <c r="T49" s="14"/>
      <c r="U49" s="14"/>
      <c r="V49" s="14"/>
      <c r="W49" s="14"/>
      <c r="X49" s="14"/>
      <c r="Y49" s="14"/>
      <c r="Z49" s="14"/>
      <c r="AA49" s="14"/>
      <c r="AB49" s="14"/>
      <c r="AC49" s="14"/>
      <c r="AD49" s="14"/>
      <c r="AE49" s="14"/>
      <c r="AF49" s="14"/>
      <c r="AG49" s="14"/>
      <c r="AH49" s="14"/>
      <c r="AI49" s="14"/>
      <c r="AJ49" s="14"/>
    </row>
    <row r="50" spans="1:36" x14ac:dyDescent="0.3">
      <c r="A50" s="13">
        <v>1997</v>
      </c>
      <c r="B50" s="12">
        <v>7932</v>
      </c>
      <c r="C50" s="12">
        <v>689352</v>
      </c>
      <c r="D50" s="12">
        <v>66587</v>
      </c>
      <c r="E50" s="12">
        <v>570</v>
      </c>
      <c r="F50" s="12">
        <v>167</v>
      </c>
      <c r="G50" s="12">
        <v>224</v>
      </c>
      <c r="H50" s="12">
        <v>254</v>
      </c>
      <c r="I50" s="12">
        <v>100</v>
      </c>
      <c r="J50" s="12">
        <v>402</v>
      </c>
      <c r="K50" s="12">
        <v>933</v>
      </c>
      <c r="O50" s="13">
        <v>2002</v>
      </c>
      <c r="P50" s="14"/>
      <c r="Q50" s="14"/>
      <c r="R50" s="14"/>
      <c r="S50" s="14"/>
      <c r="T50" s="14"/>
      <c r="U50" s="14"/>
      <c r="V50" s="14"/>
      <c r="W50" s="14"/>
      <c r="X50" s="14"/>
      <c r="Y50" s="14"/>
      <c r="Z50" s="14"/>
      <c r="AA50" s="14"/>
      <c r="AB50" s="14"/>
      <c r="AC50" s="14"/>
      <c r="AD50" s="14"/>
      <c r="AE50" s="14"/>
      <c r="AF50" s="14"/>
      <c r="AG50" s="14"/>
      <c r="AH50" s="14"/>
      <c r="AI50" s="14"/>
      <c r="AJ50" s="14"/>
    </row>
    <row r="51" spans="1:36" x14ac:dyDescent="0.3">
      <c r="A51" s="13">
        <v>1998</v>
      </c>
      <c r="B51" s="12">
        <v>11331</v>
      </c>
      <c r="C51" s="12">
        <v>834202</v>
      </c>
      <c r="D51" s="12">
        <v>76160</v>
      </c>
      <c r="E51" s="12">
        <v>756</v>
      </c>
      <c r="F51" s="12">
        <v>212</v>
      </c>
      <c r="G51" s="12">
        <v>185</v>
      </c>
      <c r="H51" s="12">
        <v>369</v>
      </c>
      <c r="I51" s="12">
        <v>123</v>
      </c>
      <c r="J51" s="12">
        <v>680</v>
      </c>
      <c r="K51" s="12">
        <v>1305</v>
      </c>
      <c r="O51" s="13">
        <v>2003</v>
      </c>
      <c r="P51" s="14"/>
      <c r="Q51" s="14"/>
      <c r="R51" s="14"/>
      <c r="S51" s="14"/>
      <c r="T51" s="14"/>
      <c r="U51" s="14"/>
      <c r="V51" s="14"/>
      <c r="W51" s="14"/>
      <c r="X51" s="14"/>
      <c r="Y51" s="14"/>
      <c r="Z51" s="14"/>
      <c r="AA51" s="14"/>
      <c r="AB51" s="14"/>
      <c r="AC51" s="14"/>
      <c r="AD51" s="14"/>
      <c r="AE51" s="14"/>
      <c r="AF51" s="14"/>
      <c r="AG51" s="14"/>
      <c r="AH51" s="14"/>
      <c r="AI51" s="14"/>
      <c r="AJ51" s="14"/>
    </row>
    <row r="52" spans="1:36" x14ac:dyDescent="0.3">
      <c r="A52" s="13">
        <v>1999</v>
      </c>
      <c r="B52" s="12">
        <v>10677</v>
      </c>
      <c r="C52" s="12">
        <v>941403</v>
      </c>
      <c r="D52" s="12">
        <v>97605</v>
      </c>
      <c r="E52" s="12">
        <v>830</v>
      </c>
      <c r="F52" s="12">
        <v>231</v>
      </c>
      <c r="G52" s="12">
        <v>213</v>
      </c>
      <c r="H52" s="12">
        <v>385</v>
      </c>
      <c r="I52" s="12">
        <v>178</v>
      </c>
      <c r="J52" s="12">
        <v>924</v>
      </c>
      <c r="K52" s="12">
        <v>788</v>
      </c>
      <c r="O52" s="13">
        <v>2004</v>
      </c>
      <c r="P52" s="17">
        <v>6.9781922740118985E-3</v>
      </c>
      <c r="Q52" s="17">
        <v>2.3068453402155628E-3</v>
      </c>
      <c r="R52" s="17">
        <v>2.8347399917482588E-3</v>
      </c>
      <c r="S52" s="17">
        <v>4.8749419153734002E-3</v>
      </c>
      <c r="T52" s="17">
        <v>3.955329482028553E-3</v>
      </c>
      <c r="U52" s="17">
        <v>1.4936233486759992E-2</v>
      </c>
      <c r="V52" s="17">
        <v>2.0247167969478272E-2</v>
      </c>
      <c r="W52" s="17">
        <v>1.6932638173489774E-2</v>
      </c>
      <c r="X52" s="17" t="e">
        <v>#VALUE!</v>
      </c>
      <c r="Y52" s="17" t="e">
        <v>#VALUE!</v>
      </c>
      <c r="Z52" s="17">
        <v>6.9607565031600655E-4</v>
      </c>
      <c r="AA52" s="14"/>
      <c r="AB52" s="14"/>
      <c r="AC52" s="14"/>
      <c r="AD52" s="14"/>
      <c r="AE52" s="14"/>
      <c r="AF52" s="14"/>
      <c r="AG52" s="14"/>
      <c r="AH52" s="14"/>
      <c r="AI52" s="14"/>
      <c r="AJ52" s="14"/>
    </row>
    <row r="53" spans="1:36" x14ac:dyDescent="0.3">
      <c r="A53" s="13">
        <v>2000</v>
      </c>
      <c r="B53" s="12">
        <v>15212</v>
      </c>
      <c r="C53" s="12">
        <v>1072724</v>
      </c>
      <c r="D53" s="12">
        <v>113398</v>
      </c>
      <c r="E53" s="12">
        <v>1028</v>
      </c>
      <c r="F53" s="12">
        <v>340</v>
      </c>
      <c r="G53" s="12">
        <v>341</v>
      </c>
      <c r="H53" s="12">
        <v>416</v>
      </c>
      <c r="I53" s="12">
        <v>182</v>
      </c>
      <c r="J53" s="12">
        <v>1390</v>
      </c>
      <c r="K53" s="12">
        <v>1248</v>
      </c>
      <c r="O53" s="13">
        <v>2005</v>
      </c>
      <c r="P53" s="17">
        <v>7.5271906060603196E-3</v>
      </c>
      <c r="Q53" s="17">
        <v>6.4881853155431875E-3</v>
      </c>
      <c r="R53" s="17">
        <v>1.6237915148661953E-3</v>
      </c>
      <c r="S53" s="17">
        <v>6.8840316301977521E-3</v>
      </c>
      <c r="T53" s="17">
        <v>3.4727766410102587E-3</v>
      </c>
      <c r="U53" s="17">
        <v>1.3696151372020538E-2</v>
      </c>
      <c r="V53" s="17">
        <v>2.2684245063397449E-2</v>
      </c>
      <c r="W53" s="17">
        <v>1.9224818549272694E-2</v>
      </c>
      <c r="X53" s="17" t="e">
        <v>#VALUE!</v>
      </c>
      <c r="Y53" s="17" t="e">
        <v>#VALUE!</v>
      </c>
      <c r="Z53" s="17">
        <v>1.2064137343734593E-3</v>
      </c>
      <c r="AA53" s="14"/>
      <c r="AB53" s="14"/>
      <c r="AC53" s="14"/>
      <c r="AD53" s="14"/>
      <c r="AE53" s="14"/>
      <c r="AF53" s="14"/>
      <c r="AG53" s="14"/>
      <c r="AH53" s="14"/>
      <c r="AI53" s="14"/>
      <c r="AJ53" s="14"/>
    </row>
    <row r="54" spans="1:36" x14ac:dyDescent="0.3">
      <c r="A54" s="13">
        <v>2001</v>
      </c>
      <c r="B54" s="12">
        <v>15413</v>
      </c>
      <c r="C54" s="12">
        <v>1189033</v>
      </c>
      <c r="D54" s="12">
        <v>150785</v>
      </c>
      <c r="E54" s="12">
        <v>1092</v>
      </c>
      <c r="F54" s="12">
        <v>368</v>
      </c>
      <c r="G54" s="12">
        <v>494</v>
      </c>
      <c r="H54" s="12">
        <v>397</v>
      </c>
      <c r="I54" s="12">
        <v>211</v>
      </c>
      <c r="J54" s="12">
        <v>2222</v>
      </c>
      <c r="K54" s="12">
        <v>1409</v>
      </c>
      <c r="O54" s="13">
        <v>2006</v>
      </c>
      <c r="P54" s="17">
        <v>1.0915980937809532E-2</v>
      </c>
      <c r="Q54" s="17">
        <v>1.2147443433137726E-2</v>
      </c>
      <c r="R54" s="17">
        <v>3.1162581136318993E-3</v>
      </c>
      <c r="S54" s="17">
        <v>7.0991211223880258E-3</v>
      </c>
      <c r="T54" s="17">
        <v>4.5254380034664265E-3</v>
      </c>
      <c r="U54" s="17">
        <v>1.3047069612842667E-2</v>
      </c>
      <c r="V54" s="17">
        <v>2.430858642524154E-2</v>
      </c>
      <c r="W54" s="17">
        <v>1.4801824868887361E-2</v>
      </c>
      <c r="X54" s="17" t="e">
        <v>#VALUE!</v>
      </c>
      <c r="Y54" s="17" t="e">
        <v>#VALUE!</v>
      </c>
      <c r="Z54" s="17">
        <v>2.5471952925284463E-3</v>
      </c>
      <c r="AA54" s="14"/>
      <c r="AB54" s="14"/>
      <c r="AC54" s="14"/>
      <c r="AD54" s="14"/>
      <c r="AE54" s="14"/>
      <c r="AF54" s="14"/>
      <c r="AG54" s="14"/>
      <c r="AH54" s="14"/>
      <c r="AI54" s="14"/>
      <c r="AJ54" s="14"/>
    </row>
    <row r="55" spans="1:36" x14ac:dyDescent="0.3">
      <c r="A55" s="13">
        <v>2002</v>
      </c>
      <c r="B55" s="12">
        <v>13149</v>
      </c>
      <c r="C55" s="12">
        <v>1259892</v>
      </c>
      <c r="D55" s="12">
        <v>154805</v>
      </c>
      <c r="E55" s="12">
        <v>1286</v>
      </c>
      <c r="F55" s="12">
        <v>538</v>
      </c>
      <c r="G55" s="12">
        <v>550</v>
      </c>
      <c r="H55" s="12">
        <v>347</v>
      </c>
      <c r="I55" s="12">
        <v>220</v>
      </c>
      <c r="J55" s="12">
        <v>2940</v>
      </c>
      <c r="K55" s="12">
        <v>1172</v>
      </c>
      <c r="L55" s="12">
        <v>7229</v>
      </c>
      <c r="O55" s="13">
        <v>2007</v>
      </c>
      <c r="P55" s="17">
        <v>1.6364538458294425E-2</v>
      </c>
      <c r="Q55" s="17">
        <v>1.5718259457440951E-2</v>
      </c>
      <c r="R55" s="17">
        <v>4.7483569232382753E-3</v>
      </c>
      <c r="S55" s="17">
        <v>1.0984879862618681E-2</v>
      </c>
      <c r="T55" s="17">
        <v>2.5209423541150367E-3</v>
      </c>
      <c r="U55" s="17">
        <v>1.3923300528290055E-2</v>
      </c>
      <c r="V55" s="17">
        <v>2.731338342818353E-2</v>
      </c>
      <c r="W55" s="17">
        <v>2.1551377747954185E-2</v>
      </c>
      <c r="X55" s="17">
        <v>4.6326880249742183E-3</v>
      </c>
      <c r="Y55" s="17">
        <v>1.0326583793585749E-2</v>
      </c>
      <c r="Z55" s="17">
        <v>1.7369674544345237E-3</v>
      </c>
      <c r="AA55" s="14"/>
      <c r="AB55" s="14"/>
      <c r="AC55" s="14"/>
      <c r="AD55" s="14"/>
      <c r="AE55" s="14"/>
      <c r="AF55" s="14"/>
      <c r="AG55" s="14"/>
      <c r="AH55" s="14"/>
      <c r="AI55" s="14"/>
      <c r="AJ55" s="14"/>
    </row>
    <row r="56" spans="1:36" x14ac:dyDescent="0.3">
      <c r="A56" s="13">
        <v>2003</v>
      </c>
      <c r="B56" s="12">
        <v>20082</v>
      </c>
      <c r="C56" s="12">
        <v>1276449</v>
      </c>
      <c r="D56" s="12">
        <v>163803</v>
      </c>
      <c r="E56" s="12">
        <v>3411</v>
      </c>
      <c r="F56" s="12">
        <v>625</v>
      </c>
      <c r="G56" s="12">
        <v>666</v>
      </c>
      <c r="H56" s="12">
        <v>599</v>
      </c>
      <c r="I56" s="12">
        <v>328</v>
      </c>
      <c r="J56" s="12">
        <v>5789</v>
      </c>
      <c r="K56" s="12">
        <v>1617</v>
      </c>
      <c r="L56" s="12">
        <v>11125</v>
      </c>
      <c r="O56" s="13">
        <v>2008</v>
      </c>
      <c r="P56" s="17">
        <v>1.212980558551556E-2</v>
      </c>
      <c r="Q56" s="17">
        <v>1.0281930985006044E-2</v>
      </c>
      <c r="R56" s="17">
        <v>7.30261265365479E-3</v>
      </c>
      <c r="S56" s="17">
        <v>1.0992800092727885E-2</v>
      </c>
      <c r="T56" s="17">
        <v>2.9983266677919224E-3</v>
      </c>
      <c r="U56" s="17">
        <v>1.3764799818217264E-2</v>
      </c>
      <c r="V56" s="17">
        <v>2.5769841420798214E-2</v>
      </c>
      <c r="W56" s="17">
        <v>1.6710787909650356E-2</v>
      </c>
      <c r="X56" s="17">
        <v>1.0820744952518715E-2</v>
      </c>
      <c r="Y56" s="17">
        <v>1.8001174486114473E-2</v>
      </c>
      <c r="Z56" s="17">
        <v>2.7812628375767198E-3</v>
      </c>
      <c r="AA56" s="14"/>
      <c r="AB56" s="14"/>
      <c r="AC56" s="14"/>
      <c r="AD56" s="14"/>
      <c r="AE56" s="14"/>
      <c r="AF56" s="14"/>
      <c r="AG56" s="14"/>
      <c r="AH56" s="14"/>
      <c r="AI56" s="14"/>
      <c r="AJ56" s="14"/>
    </row>
    <row r="57" spans="1:36" x14ac:dyDescent="0.3">
      <c r="A57" s="13">
        <v>2004</v>
      </c>
      <c r="B57" s="12">
        <v>47727</v>
      </c>
      <c r="C57" s="12">
        <v>1720822</v>
      </c>
      <c r="D57" s="12">
        <v>212298</v>
      </c>
      <c r="E57" s="12">
        <v>3518</v>
      </c>
      <c r="F57" s="12">
        <v>765</v>
      </c>
      <c r="G57" s="12">
        <v>833</v>
      </c>
      <c r="H57" s="12">
        <v>716</v>
      </c>
      <c r="I57" s="12">
        <v>612</v>
      </c>
      <c r="J57" s="12">
        <v>11674</v>
      </c>
      <c r="K57" s="12">
        <v>1849</v>
      </c>
      <c r="L57" s="12">
        <v>9700</v>
      </c>
      <c r="O57" s="13">
        <v>2009</v>
      </c>
      <c r="P57" s="17">
        <v>1.9985720817048296E-2</v>
      </c>
      <c r="Q57" s="17">
        <v>2.8849054892865041E-2</v>
      </c>
      <c r="R57" s="17">
        <v>1.1450484395807951E-2</v>
      </c>
      <c r="S57" s="17">
        <v>8.466606450121943E-3</v>
      </c>
      <c r="T57" s="17">
        <v>6.6879806917294086E-3</v>
      </c>
      <c r="U57" s="17">
        <v>4.0507767745390229E-2</v>
      </c>
      <c r="V57" s="17">
        <v>5.5443043120127898E-2</v>
      </c>
      <c r="W57" s="17">
        <v>2.674719850472667E-2</v>
      </c>
      <c r="X57" s="17">
        <v>1.3634018481800965E-2</v>
      </c>
      <c r="Y57" s="17">
        <v>1.6725734970142347E-2</v>
      </c>
      <c r="Z57" s="17">
        <v>2.3354998080260055E-3</v>
      </c>
      <c r="AA57" s="14"/>
      <c r="AB57" s="14"/>
      <c r="AC57" s="14"/>
      <c r="AD57" s="14"/>
      <c r="AE57" s="14"/>
      <c r="AF57" s="14"/>
      <c r="AG57" s="14"/>
      <c r="AH57" s="14"/>
      <c r="AI57" s="14"/>
      <c r="AJ57" s="14"/>
    </row>
    <row r="58" spans="1:36" x14ac:dyDescent="0.3">
      <c r="A58" s="13">
        <v>2005</v>
      </c>
      <c r="B58" s="12">
        <v>42490</v>
      </c>
      <c r="C58" s="12">
        <v>1923920</v>
      </c>
      <c r="D58" s="12">
        <v>239317</v>
      </c>
      <c r="E58" s="12">
        <v>3786</v>
      </c>
      <c r="F58" s="12">
        <v>848</v>
      </c>
      <c r="G58" s="12">
        <v>1005</v>
      </c>
      <c r="H58" s="12">
        <v>789</v>
      </c>
      <c r="I58" s="12">
        <v>803</v>
      </c>
      <c r="J58" s="12">
        <v>12852</v>
      </c>
      <c r="K58" s="12">
        <v>2390</v>
      </c>
      <c r="L58" s="12">
        <v>11690</v>
      </c>
      <c r="M58" s="12">
        <v>59965</v>
      </c>
      <c r="O58" s="13">
        <v>2010</v>
      </c>
      <c r="P58" s="17">
        <v>2.3293112660770179E-2</v>
      </c>
      <c r="Q58" s="17">
        <v>2.7810821292441622E-2</v>
      </c>
      <c r="R58" s="17">
        <v>1.3267468008602831E-2</v>
      </c>
      <c r="S58" s="17">
        <v>1.9971902551719583E-2</v>
      </c>
      <c r="T58" s="17">
        <v>1.1698059387884945E-2</v>
      </c>
      <c r="U58" s="17">
        <v>4.5712678024399878E-2</v>
      </c>
      <c r="V58" s="17">
        <v>4.8467311533566586E-2</v>
      </c>
      <c r="W58" s="17">
        <v>3.7903408444408877E-2</v>
      </c>
      <c r="X58" s="17">
        <v>9.9036607672901514E-3</v>
      </c>
      <c r="Y58" s="17">
        <v>2.3423942300013361E-2</v>
      </c>
      <c r="Z58" s="17">
        <v>1.909746155278422E-3</v>
      </c>
      <c r="AA58" s="14"/>
      <c r="AB58" s="14"/>
      <c r="AC58" s="14"/>
      <c r="AD58" s="14"/>
      <c r="AE58" s="14"/>
      <c r="AF58" s="14"/>
      <c r="AG58" s="14"/>
      <c r="AH58" s="14"/>
      <c r="AI58" s="14"/>
      <c r="AJ58" s="14"/>
    </row>
    <row r="59" spans="1:36" x14ac:dyDescent="0.3">
      <c r="A59" s="13">
        <v>2006</v>
      </c>
      <c r="B59" s="12">
        <v>55602</v>
      </c>
      <c r="C59" s="12">
        <v>3080661</v>
      </c>
      <c r="D59" s="12">
        <v>324039</v>
      </c>
      <c r="E59" s="12">
        <v>4560</v>
      </c>
      <c r="F59" s="12">
        <v>1174</v>
      </c>
      <c r="G59" s="12">
        <v>1504</v>
      </c>
      <c r="H59" s="12">
        <v>1061</v>
      </c>
      <c r="I59" s="12">
        <v>1338</v>
      </c>
      <c r="J59" s="12">
        <v>17501</v>
      </c>
      <c r="K59" s="12">
        <v>3722</v>
      </c>
      <c r="L59" s="12">
        <v>14297</v>
      </c>
      <c r="M59" s="12">
        <v>95070</v>
      </c>
      <c r="O59" s="13">
        <v>2011</v>
      </c>
      <c r="P59" s="17">
        <v>2.8863418314107242E-2</v>
      </c>
      <c r="Q59" s="17">
        <v>4.3608879672557672E-2</v>
      </c>
      <c r="R59" s="17">
        <v>8.8707424941545931E-3</v>
      </c>
      <c r="S59" s="17">
        <v>1.6432222185990875E-2</v>
      </c>
      <c r="T59" s="17">
        <v>1.3282603609842177E-2</v>
      </c>
      <c r="U59" s="17">
        <v>2.1024544325608109E-2</v>
      </c>
      <c r="V59" s="17">
        <v>4.3741604971078159E-2</v>
      </c>
      <c r="W59" s="17">
        <v>3.6198325565001341E-2</v>
      </c>
      <c r="X59" s="17">
        <v>1.0947090322718449E-2</v>
      </c>
      <c r="Y59" s="17">
        <v>1.7568680479233767E-2</v>
      </c>
      <c r="Z59" s="17">
        <v>2.4971462021206084E-3</v>
      </c>
      <c r="AA59" s="14"/>
      <c r="AB59" s="14"/>
      <c r="AC59" s="14"/>
      <c r="AD59" s="14"/>
      <c r="AE59" s="14"/>
      <c r="AF59" s="14"/>
      <c r="AG59" s="14"/>
      <c r="AH59" s="14"/>
      <c r="AI59" s="14"/>
      <c r="AJ59" s="14"/>
    </row>
    <row r="60" spans="1:36" x14ac:dyDescent="0.3">
      <c r="A60" s="13">
        <v>2007</v>
      </c>
      <c r="B60" s="12">
        <v>69753</v>
      </c>
      <c r="C60" s="12">
        <v>4073732</v>
      </c>
      <c r="D60" s="12">
        <v>376220</v>
      </c>
      <c r="E60" s="12">
        <v>4648</v>
      </c>
      <c r="F60" s="12">
        <v>1769</v>
      </c>
      <c r="G60" s="12">
        <v>2204</v>
      </c>
      <c r="H60" s="12">
        <v>1692</v>
      </c>
      <c r="I60" s="12">
        <v>1836</v>
      </c>
      <c r="J60" s="12">
        <v>22752</v>
      </c>
      <c r="K60" s="12">
        <v>6202</v>
      </c>
      <c r="L60" s="12">
        <v>17013</v>
      </c>
      <c r="M60" s="12">
        <v>118759</v>
      </c>
      <c r="O60" s="13">
        <v>2012</v>
      </c>
      <c r="P60" s="17">
        <v>3.0811227014975212E-2</v>
      </c>
      <c r="Q60" s="17">
        <v>3.2968479078708215E-2</v>
      </c>
      <c r="R60" s="17">
        <v>1.8863259386917179E-2</v>
      </c>
      <c r="S60" s="17">
        <v>2.1966128458765506E-2</v>
      </c>
      <c r="T60" s="17">
        <v>1.5860500213382447E-2</v>
      </c>
      <c r="U60" s="17">
        <v>4.3786174538511871E-2</v>
      </c>
      <c r="V60" s="17">
        <v>4.5398634736774364E-2</v>
      </c>
      <c r="W60" s="17">
        <v>4.3336149406377901E-2</v>
      </c>
      <c r="X60" s="17">
        <v>1.5216905566164325E-2</v>
      </c>
      <c r="Y60" s="17">
        <v>3.1699034470004356E-2</v>
      </c>
      <c r="Z60" s="17">
        <v>2.3194381972559924E-3</v>
      </c>
      <c r="AA60" s="14"/>
      <c r="AB60" s="14"/>
      <c r="AC60" s="14"/>
      <c r="AD60" s="14"/>
      <c r="AE60" s="14"/>
      <c r="AF60" s="14"/>
      <c r="AG60" s="14"/>
      <c r="AH60" s="14"/>
      <c r="AI60" s="14"/>
      <c r="AJ60" s="14"/>
    </row>
    <row r="61" spans="1:36" x14ac:dyDescent="0.3">
      <c r="A61" s="13">
        <v>2008</v>
      </c>
      <c r="B61" s="12">
        <v>52875</v>
      </c>
      <c r="C61" s="12">
        <v>4472746</v>
      </c>
      <c r="D61" s="12">
        <v>397036</v>
      </c>
      <c r="E61" s="12">
        <v>4233</v>
      </c>
      <c r="F61" s="12">
        <v>2062</v>
      </c>
      <c r="G61" s="12">
        <v>1940</v>
      </c>
      <c r="H61" s="12">
        <v>1789</v>
      </c>
      <c r="I61" s="12">
        <v>1698</v>
      </c>
      <c r="J61" s="12">
        <v>23104</v>
      </c>
      <c r="K61" s="12">
        <v>5167</v>
      </c>
      <c r="L61" s="12">
        <v>20350</v>
      </c>
      <c r="M61" s="12">
        <v>124769</v>
      </c>
      <c r="O61" s="13">
        <v>2013</v>
      </c>
      <c r="P61" s="17">
        <v>3.1000959119313914E-2</v>
      </c>
      <c r="Q61" s="17">
        <v>4.8627541941711781E-2</v>
      </c>
      <c r="R61" s="17">
        <v>2.1561440139456999E-2</v>
      </c>
      <c r="S61" s="17">
        <v>1.7357342642790676E-2</v>
      </c>
      <c r="T61" s="17">
        <v>1.184386028437436E-2</v>
      </c>
      <c r="U61" s="17">
        <v>4.0745153182661718E-2</v>
      </c>
      <c r="V61" s="17">
        <v>4.3320718998404041E-2</v>
      </c>
      <c r="W61" s="17">
        <v>3.5028281666800699E-2</v>
      </c>
      <c r="X61" s="17">
        <v>2.8719147556869301E-2</v>
      </c>
      <c r="Y61" s="17">
        <v>3.6395203524481237E-2</v>
      </c>
      <c r="Z61" s="17">
        <v>1.1348105978180453E-3</v>
      </c>
      <c r="AA61" s="14"/>
      <c r="AB61" s="14"/>
      <c r="AC61" s="14"/>
      <c r="AD61" s="14"/>
      <c r="AE61" s="14"/>
      <c r="AF61" s="14"/>
      <c r="AG61" s="14"/>
      <c r="AH61" s="14"/>
      <c r="AI61" s="14"/>
      <c r="AJ61" s="14"/>
    </row>
    <row r="62" spans="1:36" x14ac:dyDescent="0.3">
      <c r="A62" s="13">
        <v>2009</v>
      </c>
      <c r="B62" s="12">
        <v>67580</v>
      </c>
      <c r="C62" s="12">
        <v>4728073</v>
      </c>
      <c r="D62" s="12">
        <v>350595</v>
      </c>
      <c r="E62" s="12">
        <v>3148</v>
      </c>
      <c r="F62" s="12">
        <v>1230</v>
      </c>
      <c r="G62" s="12">
        <v>1103</v>
      </c>
      <c r="H62" s="12">
        <v>-39</v>
      </c>
      <c r="I62" s="12">
        <v>-234</v>
      </c>
      <c r="J62" s="12">
        <v>13376</v>
      </c>
      <c r="K62" s="12">
        <v>3335</v>
      </c>
      <c r="L62" s="12">
        <v>17602</v>
      </c>
      <c r="M62" s="12">
        <v>89055</v>
      </c>
      <c r="O62" s="13">
        <v>2014</v>
      </c>
      <c r="P62" s="17">
        <v>3.3449821924900973E-2</v>
      </c>
      <c r="Q62" s="17">
        <v>5.3816196408621016E-2</v>
      </c>
      <c r="R62" s="17">
        <v>1.917658964324594E-2</v>
      </c>
      <c r="S62" s="17">
        <v>1.3275914660548333E-2</v>
      </c>
      <c r="T62" s="17">
        <v>2.1119751628575895E-2</v>
      </c>
      <c r="U62" s="17">
        <v>2.3971367064480064E-2</v>
      </c>
      <c r="V62" s="17">
        <v>4.2199986085095648E-2</v>
      </c>
      <c r="W62" s="17">
        <v>3.3773879374112831E-2</v>
      </c>
      <c r="X62" s="17">
        <v>3.0060860725688667E-2</v>
      </c>
      <c r="Y62" s="17">
        <v>4.2661936260753638E-2</v>
      </c>
      <c r="Z62" s="17">
        <v>3.997088530969038E-3</v>
      </c>
      <c r="AA62" s="14"/>
      <c r="AB62" s="14"/>
      <c r="AC62" s="14"/>
      <c r="AD62" s="14"/>
      <c r="AE62" s="14"/>
      <c r="AF62" s="14"/>
      <c r="AG62" s="14"/>
      <c r="AH62" s="14"/>
      <c r="AI62" s="14"/>
      <c r="AJ62" s="14"/>
    </row>
    <row r="63" spans="1:36" x14ac:dyDescent="0.3">
      <c r="A63" s="13">
        <v>2010</v>
      </c>
      <c r="B63" s="12">
        <v>80591</v>
      </c>
      <c r="C63" s="12">
        <v>5027462</v>
      </c>
      <c r="D63" s="12">
        <v>376252</v>
      </c>
      <c r="E63" s="12">
        <v>4599</v>
      </c>
      <c r="F63" s="12">
        <v>1034</v>
      </c>
      <c r="G63" s="12">
        <v>1531</v>
      </c>
      <c r="H63" s="12">
        <v>1254</v>
      </c>
      <c r="I63" s="12">
        <v>661</v>
      </c>
      <c r="J63" s="12">
        <v>13090</v>
      </c>
      <c r="K63" s="12">
        <v>3189</v>
      </c>
      <c r="L63" s="12">
        <v>16604</v>
      </c>
      <c r="M63" s="12">
        <v>110846</v>
      </c>
      <c r="O63" s="13">
        <v>2015</v>
      </c>
      <c r="P63" s="17">
        <v>2.2050841975171806E-2</v>
      </c>
      <c r="Q63" s="17">
        <v>4.1875143783728384E-2</v>
      </c>
      <c r="R63" s="17">
        <v>3.3829910212750988E-2</v>
      </c>
      <c r="S63" s="17">
        <v>3.9230497635463983E-2</v>
      </c>
      <c r="T63" s="17">
        <v>1.4905349330211603E-2</v>
      </c>
      <c r="U63" s="17">
        <v>1.1935746715630982E-2</v>
      </c>
      <c r="V63" s="17">
        <v>1.4437359247969826E-2</v>
      </c>
      <c r="W63" s="17">
        <v>3.118096843681329E-2</v>
      </c>
      <c r="X63" s="17">
        <v>3.2152470148347559E-2</v>
      </c>
      <c r="Y63" s="17">
        <v>5.0332589687458268E-2</v>
      </c>
      <c r="Z63" s="17">
        <v>5.092270279432631E-3</v>
      </c>
      <c r="AA63" s="14"/>
      <c r="AB63" s="14"/>
      <c r="AC63" s="14"/>
      <c r="AD63" s="14"/>
      <c r="AE63" s="14"/>
      <c r="AF63" s="14"/>
      <c r="AG63" s="14"/>
      <c r="AH63" s="14"/>
      <c r="AI63" s="14"/>
      <c r="AJ63" s="14"/>
    </row>
    <row r="64" spans="1:36" x14ac:dyDescent="0.3">
      <c r="A64" s="13">
        <v>2011</v>
      </c>
      <c r="B64" s="12">
        <v>87438</v>
      </c>
      <c r="C64" s="12">
        <v>4362592</v>
      </c>
      <c r="D64" s="12">
        <v>402517</v>
      </c>
      <c r="E64" s="12">
        <v>5457</v>
      </c>
      <c r="F64" s="12">
        <v>1330</v>
      </c>
      <c r="G64" s="12">
        <v>1773</v>
      </c>
      <c r="H64" s="12">
        <v>2000</v>
      </c>
      <c r="I64" s="12">
        <v>1050</v>
      </c>
      <c r="J64" s="12">
        <v>15389</v>
      </c>
      <c r="K64" s="12">
        <v>4319</v>
      </c>
      <c r="L64" s="12">
        <v>16664</v>
      </c>
      <c r="M64" s="12">
        <v>188938</v>
      </c>
      <c r="O64" s="13">
        <v>2016</v>
      </c>
      <c r="P64" s="17">
        <v>1.6369641035103411E-2</v>
      </c>
      <c r="Q64" s="17">
        <v>3.1485874401878035E-2</v>
      </c>
      <c r="R64" s="17">
        <v>1.8246968460516304E-2</v>
      </c>
      <c r="S64" s="17">
        <v>2.4472570626942622E-2</v>
      </c>
      <c r="T64" s="17">
        <v>4.4619421533319634E-3</v>
      </c>
      <c r="U64" s="17">
        <v>2.2695463009687868E-2</v>
      </c>
      <c r="V64" s="17">
        <v>2.9553843611235683E-2</v>
      </c>
      <c r="W64" s="17">
        <v>2.023185123589127E-2</v>
      </c>
      <c r="X64" s="17">
        <v>3.511570471128312E-2</v>
      </c>
      <c r="Y64" s="17">
        <v>4.0443574329723356E-2</v>
      </c>
      <c r="Z64" s="17">
        <v>1.1135688066721279E-2</v>
      </c>
      <c r="AA64" s="14"/>
      <c r="AB64" s="14"/>
      <c r="AC64" s="14"/>
      <c r="AD64" s="14"/>
      <c r="AE64" s="14"/>
      <c r="AF64" s="14"/>
      <c r="AG64" s="14"/>
      <c r="AH64" s="14"/>
      <c r="AI64" s="14"/>
      <c r="AJ64" s="14"/>
    </row>
    <row r="65" spans="1:36" x14ac:dyDescent="0.3">
      <c r="A65" s="13">
        <v>2012</v>
      </c>
      <c r="B65" s="12">
        <v>93689</v>
      </c>
      <c r="C65" s="12">
        <v>4611122</v>
      </c>
      <c r="D65" s="12">
        <v>377697</v>
      </c>
      <c r="E65" s="12">
        <v>4262</v>
      </c>
      <c r="F65" s="12">
        <v>1097</v>
      </c>
      <c r="G65" s="12">
        <v>1632</v>
      </c>
      <c r="H65" s="12">
        <v>1778</v>
      </c>
      <c r="I65" s="12">
        <v>1317</v>
      </c>
      <c r="J65" s="12">
        <v>20515</v>
      </c>
      <c r="K65" s="12">
        <v>3401</v>
      </c>
      <c r="L65" s="12">
        <v>16118</v>
      </c>
      <c r="M65" s="12">
        <v>195923</v>
      </c>
      <c r="O65" s="14"/>
      <c r="P65" s="14"/>
      <c r="Q65" s="14"/>
      <c r="R65" s="14"/>
      <c r="S65" s="14"/>
      <c r="T65" s="14"/>
      <c r="U65" s="14"/>
      <c r="V65" s="14"/>
      <c r="W65" s="14"/>
      <c r="X65" s="14"/>
      <c r="Y65" s="14"/>
      <c r="Z65" s="14"/>
      <c r="AA65" s="14"/>
      <c r="AB65" s="14"/>
      <c r="AC65" s="14"/>
      <c r="AD65" s="14"/>
      <c r="AE65" s="14"/>
      <c r="AF65" s="14"/>
      <c r="AG65" s="14"/>
      <c r="AH65" s="14"/>
      <c r="AI65" s="14"/>
      <c r="AJ65" s="14"/>
    </row>
    <row r="66" spans="1:36" x14ac:dyDescent="0.3">
      <c r="A66" s="13">
        <v>2013</v>
      </c>
      <c r="B66" s="12">
        <v>92769</v>
      </c>
      <c r="C66" s="12">
        <v>4318096</v>
      </c>
      <c r="D66" s="12">
        <v>361754</v>
      </c>
      <c r="E66" s="12">
        <v>3646</v>
      </c>
      <c r="F66" s="12">
        <v>912</v>
      </c>
      <c r="G66" s="12">
        <v>1535</v>
      </c>
      <c r="H66" s="12">
        <v>1618</v>
      </c>
      <c r="I66" s="12">
        <v>1192</v>
      </c>
      <c r="J66" s="12">
        <v>25120</v>
      </c>
      <c r="K66" s="12">
        <v>4639</v>
      </c>
      <c r="L66" s="12"/>
      <c r="M66" s="12">
        <v>224998</v>
      </c>
      <c r="O66" s="16" t="s">
        <v>25</v>
      </c>
      <c r="P66" s="15">
        <f t="shared" ref="P66:Z66" si="3">AVERAGE(P58:P64)</f>
        <v>2.6548431720620387E-2</v>
      </c>
      <c r="Q66" s="15">
        <f t="shared" si="3"/>
        <v>4.0027562368520959E-2</v>
      </c>
      <c r="R66" s="15">
        <f t="shared" si="3"/>
        <v>1.9116625477949262E-2</v>
      </c>
      <c r="S66" s="15">
        <f t="shared" si="3"/>
        <v>2.181522553746023E-2</v>
      </c>
      <c r="T66" s="15">
        <f t="shared" si="3"/>
        <v>1.3310295229657629E-2</v>
      </c>
      <c r="U66" s="15">
        <f t="shared" si="3"/>
        <v>2.9981589551568634E-2</v>
      </c>
      <c r="V66" s="15">
        <f t="shared" si="3"/>
        <v>3.8159922740589179E-2</v>
      </c>
      <c r="W66" s="15">
        <f t="shared" si="3"/>
        <v>3.3950409161343745E-2</v>
      </c>
      <c r="X66" s="15">
        <f t="shared" si="3"/>
        <v>2.3159405685480226E-2</v>
      </c>
      <c r="Y66" s="15">
        <f t="shared" si="3"/>
        <v>3.464642300738114E-2</v>
      </c>
      <c r="Z66" s="15">
        <f t="shared" si="3"/>
        <v>4.0123125756565741E-3</v>
      </c>
      <c r="AA66" s="14"/>
      <c r="AB66" s="14"/>
      <c r="AC66" s="14"/>
      <c r="AD66" s="14"/>
      <c r="AE66" s="14"/>
      <c r="AF66" s="14"/>
      <c r="AG66" s="14"/>
      <c r="AH66" s="14"/>
      <c r="AI66" s="14"/>
      <c r="AJ66" s="14"/>
    </row>
    <row r="67" spans="1:36" x14ac:dyDescent="0.3">
      <c r="A67" s="13">
        <v>2014</v>
      </c>
      <c r="B67" s="12">
        <v>98916</v>
      </c>
      <c r="C67" s="12">
        <v>4452351</v>
      </c>
      <c r="D67" s="12">
        <v>431664</v>
      </c>
      <c r="E67" s="12">
        <v>4199</v>
      </c>
      <c r="F67" s="12">
        <v>1058</v>
      </c>
      <c r="G67" s="12">
        <v>1564</v>
      </c>
      <c r="H67" s="12">
        <v>1069</v>
      </c>
      <c r="I67" s="12">
        <v>1173</v>
      </c>
      <c r="J67" s="12">
        <v>20256</v>
      </c>
      <c r="K67" s="12">
        <v>3779</v>
      </c>
      <c r="M67" s="12"/>
      <c r="O67" s="14"/>
      <c r="P67" s="14"/>
      <c r="Q67" s="14"/>
      <c r="R67" s="14"/>
      <c r="S67" s="14"/>
      <c r="T67" s="14"/>
      <c r="U67" s="14"/>
      <c r="V67" s="14"/>
      <c r="W67" s="14"/>
      <c r="X67" s="14"/>
      <c r="Y67" s="14"/>
      <c r="Z67" s="14"/>
      <c r="AA67" s="14"/>
      <c r="AB67" s="14"/>
      <c r="AC67" s="14"/>
      <c r="AD67" s="14"/>
      <c r="AE67" s="14"/>
      <c r="AF67" s="14"/>
      <c r="AG67" s="14"/>
      <c r="AH67" s="14"/>
      <c r="AI67" s="14"/>
      <c r="AJ67" s="14"/>
    </row>
    <row r="68" spans="1:36" x14ac:dyDescent="0.3">
      <c r="A68" s="13">
        <v>2015</v>
      </c>
      <c r="B68" s="12">
        <v>98166</v>
      </c>
      <c r="C68" s="12">
        <v>4594229</v>
      </c>
      <c r="D68" s="12">
        <v>469698</v>
      </c>
      <c r="E68" s="12">
        <v>4372</v>
      </c>
      <c r="F68" s="12">
        <v>2057</v>
      </c>
      <c r="G68" s="12">
        <v>1323</v>
      </c>
      <c r="H68" s="12">
        <v>2099</v>
      </c>
      <c r="I68" s="12">
        <v>1359</v>
      </c>
      <c r="J68" s="12">
        <v>28052</v>
      </c>
      <c r="K68" s="12">
        <v>4398</v>
      </c>
      <c r="O68" s="14"/>
      <c r="P68" s="14"/>
      <c r="Q68" s="14"/>
      <c r="R68" s="14"/>
      <c r="S68" s="14"/>
      <c r="T68" s="14"/>
      <c r="U68" s="14"/>
      <c r="V68" s="14"/>
      <c r="W68" s="14"/>
      <c r="X68" s="14"/>
      <c r="Y68" s="14"/>
      <c r="Z68" s="14"/>
      <c r="AA68" s="14"/>
      <c r="AB68" s="14"/>
      <c r="AC68" s="14"/>
      <c r="AD68" s="14"/>
      <c r="AE68" s="14"/>
      <c r="AF68" s="14"/>
      <c r="AG68" s="14"/>
      <c r="AH68" s="14"/>
      <c r="AI68" s="14"/>
      <c r="AJ68" s="14"/>
    </row>
    <row r="69" spans="1:36" x14ac:dyDescent="0.3">
      <c r="A69" s="13">
        <v>2016</v>
      </c>
      <c r="D69" s="12">
        <v>471128</v>
      </c>
      <c r="E69" s="12">
        <v>4126</v>
      </c>
      <c r="F69" s="12">
        <v>2109</v>
      </c>
      <c r="H69" s="12">
        <v>2080</v>
      </c>
      <c r="I69" s="12">
        <v>1347</v>
      </c>
      <c r="K69" s="12">
        <v>3812</v>
      </c>
      <c r="O69" s="14"/>
      <c r="P69" s="14" t="s">
        <v>24</v>
      </c>
      <c r="Q69" s="14" t="s">
        <v>23</v>
      </c>
      <c r="R69" s="14" t="s">
        <v>22</v>
      </c>
      <c r="S69" s="14" t="s">
        <v>21</v>
      </c>
      <c r="T69" s="14"/>
      <c r="U69" s="14"/>
      <c r="V69" s="14"/>
      <c r="W69" s="14"/>
      <c r="X69" s="14"/>
      <c r="Y69" s="14"/>
      <c r="Z69" s="14"/>
      <c r="AA69" s="14"/>
      <c r="AB69" s="14"/>
      <c r="AC69" s="14"/>
      <c r="AD69" s="14"/>
      <c r="AE69" s="14"/>
      <c r="AF69" s="14"/>
      <c r="AG69" s="14"/>
      <c r="AH69" s="14"/>
      <c r="AI69" s="14"/>
      <c r="AJ69" s="14"/>
    </row>
    <row r="70" spans="1:36" x14ac:dyDescent="0.3">
      <c r="O70" s="14"/>
      <c r="P70" s="14"/>
      <c r="Q70" s="14"/>
      <c r="R70" s="14"/>
      <c r="S70" s="14"/>
      <c r="T70" s="14"/>
      <c r="U70" s="14"/>
      <c r="V70" s="14"/>
      <c r="W70" s="14"/>
      <c r="X70" s="14"/>
      <c r="Y70" s="14"/>
      <c r="Z70" s="14"/>
      <c r="AA70" s="14"/>
      <c r="AB70" s="14"/>
      <c r="AC70" s="14"/>
      <c r="AD70" s="14"/>
      <c r="AE70" s="14"/>
      <c r="AF70" s="14"/>
      <c r="AG70" s="14"/>
      <c r="AH70" s="14"/>
      <c r="AI70" s="14"/>
      <c r="AJ70" s="14"/>
    </row>
    <row r="71" spans="1:36" x14ac:dyDescent="0.3">
      <c r="O71" s="14"/>
      <c r="P71" s="14"/>
      <c r="Q71" s="14"/>
      <c r="R71" s="14"/>
      <c r="S71" s="14"/>
      <c r="T71" s="14"/>
      <c r="U71" s="14"/>
      <c r="V71" s="14"/>
      <c r="W71" s="14"/>
      <c r="X71" s="14"/>
      <c r="Y71" s="14"/>
      <c r="Z71" s="14"/>
      <c r="AA71" s="14"/>
      <c r="AB71" s="14"/>
      <c r="AC71" s="14"/>
      <c r="AD71" s="14"/>
      <c r="AE71" s="14"/>
      <c r="AF71" s="14"/>
      <c r="AG71" s="14"/>
      <c r="AH71" s="14"/>
      <c r="AI71" s="14"/>
      <c r="AJ71" s="14"/>
    </row>
    <row r="72" spans="1:36" x14ac:dyDescent="0.3">
      <c r="A72" s="13">
        <v>1990</v>
      </c>
    </row>
    <row r="73" spans="1:36" x14ac:dyDescent="0.3">
      <c r="A73" s="13">
        <v>1991</v>
      </c>
    </row>
    <row r="74" spans="1:36" x14ac:dyDescent="0.3">
      <c r="A74" s="13">
        <v>1992</v>
      </c>
    </row>
    <row r="75" spans="1:36" x14ac:dyDescent="0.3">
      <c r="A75" s="13">
        <v>1993</v>
      </c>
      <c r="D75" s="12">
        <v>11718</v>
      </c>
    </row>
    <row r="76" spans="1:36" x14ac:dyDescent="0.3">
      <c r="A76" s="13">
        <v>1994</v>
      </c>
      <c r="D76" s="12">
        <v>17999</v>
      </c>
    </row>
    <row r="77" spans="1:36" x14ac:dyDescent="0.3">
      <c r="A77" s="13">
        <v>1995</v>
      </c>
      <c r="B77" s="12">
        <v>2573</v>
      </c>
      <c r="C77" s="12">
        <v>108031</v>
      </c>
      <c r="D77" s="12">
        <v>26486</v>
      </c>
      <c r="E77" s="12">
        <v>228</v>
      </c>
      <c r="F77" s="12">
        <v>84</v>
      </c>
      <c r="G77" s="12">
        <v>42</v>
      </c>
      <c r="H77" s="12">
        <v>61</v>
      </c>
      <c r="I77" s="12">
        <v>62</v>
      </c>
      <c r="J77" s="12">
        <v>12</v>
      </c>
      <c r="K77" s="12">
        <v>179</v>
      </c>
    </row>
    <row r="78" spans="1:36" x14ac:dyDescent="0.3">
      <c r="A78" s="13">
        <v>1996</v>
      </c>
      <c r="B78" s="12">
        <v>3979</v>
      </c>
      <c r="C78" s="12">
        <v>152127</v>
      </c>
      <c r="D78" s="12">
        <v>28184</v>
      </c>
      <c r="E78" s="12">
        <v>215</v>
      </c>
      <c r="F78" s="12">
        <v>97</v>
      </c>
      <c r="G78" s="12">
        <v>79</v>
      </c>
      <c r="H78" s="12">
        <v>60</v>
      </c>
      <c r="I78" s="12">
        <v>79</v>
      </c>
      <c r="J78" s="12">
        <v>19</v>
      </c>
      <c r="K78" s="12">
        <v>229</v>
      </c>
    </row>
    <row r="79" spans="1:36" x14ac:dyDescent="0.3">
      <c r="A79" s="13">
        <v>1997</v>
      </c>
      <c r="B79" s="12">
        <v>4650</v>
      </c>
      <c r="C79" s="12">
        <v>177004</v>
      </c>
      <c r="D79" s="12">
        <v>42166</v>
      </c>
      <c r="E79" s="12">
        <v>328</v>
      </c>
      <c r="F79" s="12">
        <v>122</v>
      </c>
      <c r="G79" s="12">
        <v>91</v>
      </c>
      <c r="H79" s="12">
        <v>96</v>
      </c>
      <c r="I79" s="12">
        <v>107</v>
      </c>
      <c r="J79" s="12">
        <v>139</v>
      </c>
      <c r="K79" s="12">
        <v>277</v>
      </c>
    </row>
    <row r="80" spans="1:36" x14ac:dyDescent="0.3">
      <c r="A80" s="13">
        <v>1998</v>
      </c>
      <c r="B80" s="12">
        <v>7314</v>
      </c>
      <c r="C80" s="12">
        <v>192193</v>
      </c>
      <c r="D80" s="12">
        <v>45301</v>
      </c>
      <c r="E80" s="12">
        <v>486</v>
      </c>
      <c r="F80" s="12">
        <v>149</v>
      </c>
      <c r="G80" s="12">
        <v>107</v>
      </c>
      <c r="H80" s="12">
        <v>147</v>
      </c>
      <c r="I80" s="12">
        <v>127</v>
      </c>
      <c r="J80" s="12">
        <v>189</v>
      </c>
      <c r="K80" s="12">
        <v>597</v>
      </c>
    </row>
    <row r="81" spans="1:13" x14ac:dyDescent="0.3">
      <c r="A81" s="13">
        <v>1999</v>
      </c>
      <c r="B81" s="12">
        <v>6784</v>
      </c>
      <c r="C81" s="12">
        <v>192955</v>
      </c>
      <c r="D81" s="12">
        <v>53653</v>
      </c>
      <c r="E81" s="12">
        <v>346</v>
      </c>
      <c r="F81" s="12">
        <v>170</v>
      </c>
      <c r="G81" s="12">
        <v>113</v>
      </c>
      <c r="H81" s="12">
        <v>133</v>
      </c>
      <c r="I81" s="12">
        <v>84</v>
      </c>
      <c r="J81" s="12">
        <v>76</v>
      </c>
      <c r="K81" s="12">
        <v>411</v>
      </c>
    </row>
    <row r="82" spans="1:13" x14ac:dyDescent="0.3">
      <c r="A82" s="13">
        <v>2000</v>
      </c>
      <c r="B82" s="12">
        <v>8945</v>
      </c>
      <c r="C82" s="12">
        <v>295993</v>
      </c>
      <c r="D82" s="12">
        <v>62737</v>
      </c>
      <c r="E82" s="12">
        <v>492</v>
      </c>
      <c r="F82" s="12">
        <v>235</v>
      </c>
      <c r="G82" s="12">
        <v>112</v>
      </c>
      <c r="H82" s="12">
        <v>164</v>
      </c>
      <c r="I82" s="12">
        <v>116</v>
      </c>
      <c r="J82" s="12">
        <v>521</v>
      </c>
      <c r="K82" s="12">
        <v>527</v>
      </c>
    </row>
    <row r="83" spans="1:13" x14ac:dyDescent="0.3">
      <c r="A83" s="13">
        <v>2001</v>
      </c>
      <c r="B83" s="12">
        <v>9955</v>
      </c>
      <c r="C83" s="12">
        <v>288171</v>
      </c>
      <c r="D83" s="12">
        <v>73034</v>
      </c>
      <c r="E83" s="12">
        <v>623</v>
      </c>
      <c r="F83" s="12">
        <v>293</v>
      </c>
      <c r="G83" s="12">
        <v>170</v>
      </c>
      <c r="H83" s="12">
        <v>150</v>
      </c>
      <c r="I83" s="12">
        <v>139</v>
      </c>
      <c r="J83" s="12">
        <v>1011</v>
      </c>
      <c r="K83" s="12">
        <v>614</v>
      </c>
    </row>
    <row r="84" spans="1:13" x14ac:dyDescent="0.3">
      <c r="A84" s="13">
        <v>2002</v>
      </c>
      <c r="B84" s="12">
        <v>7051</v>
      </c>
      <c r="C84" s="12">
        <v>268420</v>
      </c>
      <c r="D84" s="12">
        <v>54966</v>
      </c>
      <c r="E84" s="12">
        <v>557</v>
      </c>
      <c r="F84" s="12">
        <v>271</v>
      </c>
      <c r="G84" s="12">
        <v>189</v>
      </c>
      <c r="H84" s="12">
        <v>130</v>
      </c>
      <c r="I84" s="12">
        <v>119</v>
      </c>
      <c r="J84" s="12">
        <v>904</v>
      </c>
      <c r="K84" s="12">
        <v>487</v>
      </c>
      <c r="L84" s="12">
        <v>2140</v>
      </c>
    </row>
    <row r="85" spans="1:13" x14ac:dyDescent="0.3">
      <c r="A85" s="13">
        <v>2003</v>
      </c>
      <c r="B85" s="12">
        <v>7036</v>
      </c>
      <c r="C85" s="12">
        <v>267839</v>
      </c>
      <c r="D85" s="12">
        <v>59566</v>
      </c>
      <c r="E85" s="12">
        <v>682</v>
      </c>
      <c r="F85" s="12">
        <v>311</v>
      </c>
      <c r="G85" s="12">
        <v>182</v>
      </c>
      <c r="H85" s="12">
        <v>146</v>
      </c>
      <c r="I85" s="12">
        <v>146</v>
      </c>
      <c r="J85" s="12">
        <v>873</v>
      </c>
      <c r="K85" s="12">
        <v>439</v>
      </c>
      <c r="L85" s="12">
        <v>1777</v>
      </c>
    </row>
    <row r="86" spans="1:13" x14ac:dyDescent="0.3">
      <c r="A86" s="13">
        <v>2004</v>
      </c>
      <c r="B86" s="12">
        <v>6204</v>
      </c>
      <c r="C86" s="12">
        <v>363101</v>
      </c>
      <c r="D86" s="12">
        <v>65826</v>
      </c>
      <c r="E86" s="12">
        <v>558</v>
      </c>
      <c r="F86" s="12">
        <v>333</v>
      </c>
      <c r="G86" s="12">
        <v>214</v>
      </c>
      <c r="H86" s="12">
        <v>114</v>
      </c>
      <c r="I86" s="12">
        <v>198</v>
      </c>
      <c r="J86" s="12">
        <v>959</v>
      </c>
      <c r="K86" s="12">
        <v>379</v>
      </c>
      <c r="L86" s="12">
        <v>3492</v>
      </c>
    </row>
    <row r="87" spans="1:13" x14ac:dyDescent="0.3">
      <c r="A87" s="13">
        <v>2005</v>
      </c>
      <c r="B87" s="12">
        <v>7583</v>
      </c>
      <c r="C87" s="12">
        <v>386355</v>
      </c>
      <c r="D87" s="12">
        <v>82956</v>
      </c>
      <c r="E87" s="12">
        <v>708</v>
      </c>
      <c r="F87" s="12">
        <v>456</v>
      </c>
      <c r="G87" s="12">
        <v>369</v>
      </c>
      <c r="H87" s="12">
        <v>123</v>
      </c>
      <c r="I87" s="12">
        <v>279</v>
      </c>
      <c r="J87" s="12">
        <v>1611</v>
      </c>
      <c r="K87" s="12">
        <v>555</v>
      </c>
      <c r="L87" s="12">
        <v>3329</v>
      </c>
      <c r="M87" s="12">
        <v>14332</v>
      </c>
    </row>
    <row r="88" spans="1:13" x14ac:dyDescent="0.3">
      <c r="A88" s="13">
        <v>2006</v>
      </c>
      <c r="B88" s="12">
        <v>10885</v>
      </c>
      <c r="C88" s="12">
        <v>1423272</v>
      </c>
      <c r="D88" s="12">
        <v>103417</v>
      </c>
      <c r="E88" s="12">
        <v>1014</v>
      </c>
      <c r="F88" s="12">
        <v>678</v>
      </c>
      <c r="G88" s="12">
        <v>537</v>
      </c>
      <c r="H88" s="12">
        <v>215</v>
      </c>
      <c r="I88" s="12">
        <v>443</v>
      </c>
      <c r="J88" s="12">
        <v>2813</v>
      </c>
      <c r="K88" s="12">
        <v>434</v>
      </c>
      <c r="L88" s="12">
        <v>3825</v>
      </c>
      <c r="M88" s="12">
        <v>26366</v>
      </c>
    </row>
    <row r="89" spans="1:13" x14ac:dyDescent="0.3">
      <c r="A89" s="13">
        <v>2007</v>
      </c>
      <c r="B89" s="12">
        <v>10806</v>
      </c>
      <c r="C89" s="12">
        <v>2041998</v>
      </c>
      <c r="D89" s="12">
        <v>128070</v>
      </c>
      <c r="E89" s="12">
        <v>845</v>
      </c>
      <c r="F89" s="12">
        <v>972</v>
      </c>
      <c r="G89" s="12">
        <v>884</v>
      </c>
      <c r="H89" s="12">
        <v>324</v>
      </c>
      <c r="I89" s="12">
        <v>677</v>
      </c>
      <c r="J89" s="12">
        <v>4876</v>
      </c>
      <c r="K89" s="12">
        <v>596</v>
      </c>
      <c r="L89" s="12">
        <v>5912</v>
      </c>
      <c r="M89" s="12">
        <v>32723</v>
      </c>
    </row>
    <row r="90" spans="1:13" x14ac:dyDescent="0.3">
      <c r="A90" s="13">
        <v>2008</v>
      </c>
      <c r="B90" s="12">
        <v>12929</v>
      </c>
      <c r="C90" s="12">
        <v>2456776</v>
      </c>
      <c r="D90" s="12">
        <v>147087</v>
      </c>
      <c r="E90" s="12">
        <v>1085</v>
      </c>
      <c r="F90" s="12">
        <v>1058</v>
      </c>
      <c r="G90" s="12">
        <v>872</v>
      </c>
      <c r="H90" s="12">
        <v>436</v>
      </c>
      <c r="I90" s="12">
        <v>831</v>
      </c>
      <c r="J90" s="12">
        <v>4931</v>
      </c>
      <c r="K90" s="12">
        <v>577</v>
      </c>
      <c r="L90" s="12">
        <v>5629</v>
      </c>
      <c r="M90" s="12">
        <v>35482</v>
      </c>
    </row>
    <row r="91" spans="1:13" x14ac:dyDescent="0.3">
      <c r="A91" s="13">
        <v>2009</v>
      </c>
      <c r="B91" s="12">
        <v>6882</v>
      </c>
      <c r="C91" s="12">
        <v>3155608</v>
      </c>
      <c r="D91" s="12">
        <v>70710</v>
      </c>
      <c r="E91" s="12">
        <v>1147</v>
      </c>
      <c r="F91" s="12">
        <v>460</v>
      </c>
      <c r="G91" s="12">
        <v>454</v>
      </c>
      <c r="H91" s="12">
        <v>205</v>
      </c>
      <c r="I91" s="12">
        <v>513</v>
      </c>
      <c r="J91" s="12">
        <v>3528</v>
      </c>
      <c r="K91" s="12">
        <v>691</v>
      </c>
      <c r="L91" s="12">
        <v>1297</v>
      </c>
      <c r="M91" s="12">
        <v>32887</v>
      </c>
    </row>
    <row r="92" spans="1:13" x14ac:dyDescent="0.3">
      <c r="A92" s="13">
        <v>2010</v>
      </c>
      <c r="B92" s="12">
        <v>12661</v>
      </c>
      <c r="C92" s="12">
        <v>3321617</v>
      </c>
      <c r="D92" s="12">
        <v>67421</v>
      </c>
      <c r="E92" s="12">
        <v>1473</v>
      </c>
      <c r="F92" s="12">
        <v>326</v>
      </c>
      <c r="G92" s="12">
        <v>490</v>
      </c>
      <c r="H92" s="12">
        <v>269</v>
      </c>
      <c r="I92" s="12">
        <v>209</v>
      </c>
      <c r="J92" s="12">
        <v>2397</v>
      </c>
      <c r="K92" s="12">
        <v>634</v>
      </c>
      <c r="L92" s="12">
        <v>1861</v>
      </c>
      <c r="M92" s="12">
        <v>31685</v>
      </c>
    </row>
    <row r="93" spans="1:13" x14ac:dyDescent="0.3">
      <c r="A93" s="13">
        <v>2011</v>
      </c>
      <c r="B93" s="12">
        <v>13418</v>
      </c>
      <c r="C93" s="12">
        <v>2382679</v>
      </c>
      <c r="D93" s="12">
        <v>75585</v>
      </c>
      <c r="E93" s="12">
        <v>1403</v>
      </c>
      <c r="F93" s="12">
        <v>617</v>
      </c>
      <c r="G93" s="12">
        <v>616</v>
      </c>
      <c r="H93" s="12">
        <v>416</v>
      </c>
      <c r="I93" s="12">
        <v>330</v>
      </c>
      <c r="J93" s="12">
        <v>3862</v>
      </c>
      <c r="K93" s="12">
        <v>603</v>
      </c>
      <c r="L93" s="12">
        <v>2008</v>
      </c>
      <c r="M93" s="12">
        <v>37879</v>
      </c>
    </row>
    <row r="94" spans="1:13" x14ac:dyDescent="0.3">
      <c r="A94" s="13">
        <v>2012</v>
      </c>
      <c r="B94" s="12">
        <v>17083</v>
      </c>
      <c r="C94" s="12">
        <v>2571350</v>
      </c>
      <c r="D94" s="12">
        <v>96104</v>
      </c>
      <c r="E94" s="12">
        <v>1349</v>
      </c>
      <c r="F94" s="12">
        <v>243</v>
      </c>
      <c r="G94" s="12">
        <v>549</v>
      </c>
      <c r="H94" s="12">
        <v>432</v>
      </c>
      <c r="I94" s="12">
        <v>345</v>
      </c>
      <c r="J94" s="12">
        <v>4228</v>
      </c>
      <c r="K94" s="12">
        <v>723</v>
      </c>
      <c r="L94" s="12">
        <v>1391</v>
      </c>
      <c r="M94" s="12">
        <v>56687</v>
      </c>
    </row>
    <row r="95" spans="1:13" x14ac:dyDescent="0.3">
      <c r="A95" s="13">
        <v>2013</v>
      </c>
      <c r="B95" s="12">
        <v>16602</v>
      </c>
      <c r="C95" s="12">
        <v>2387410</v>
      </c>
      <c r="D95" s="12">
        <v>77272</v>
      </c>
      <c r="E95" s="12">
        <v>1240</v>
      </c>
      <c r="F95" s="12">
        <v>83</v>
      </c>
      <c r="G95" s="12">
        <v>671</v>
      </c>
      <c r="H95" s="12">
        <v>337</v>
      </c>
      <c r="I95" s="12">
        <v>318</v>
      </c>
      <c r="J95" s="12">
        <v>3707</v>
      </c>
      <c r="K95" s="12">
        <v>784</v>
      </c>
      <c r="L95" s="12"/>
      <c r="M95" s="12">
        <v>48775</v>
      </c>
    </row>
    <row r="96" spans="1:13" x14ac:dyDescent="0.3">
      <c r="A96" s="13">
        <v>2014</v>
      </c>
      <c r="B96" s="12">
        <v>15928</v>
      </c>
      <c r="C96" s="12">
        <v>1913283</v>
      </c>
      <c r="D96" s="12">
        <v>85401</v>
      </c>
      <c r="E96" s="12">
        <v>1589</v>
      </c>
      <c r="F96" s="12">
        <v>395</v>
      </c>
      <c r="G96" s="12">
        <v>629</v>
      </c>
      <c r="H96" s="12">
        <v>298</v>
      </c>
      <c r="I96" s="12">
        <v>264</v>
      </c>
      <c r="J96" s="12">
        <v>3418</v>
      </c>
      <c r="K96" s="12">
        <v>871</v>
      </c>
    </row>
    <row r="97" spans="1:11" x14ac:dyDescent="0.3">
      <c r="A97" s="13">
        <v>2015</v>
      </c>
      <c r="B97" s="12">
        <v>14129</v>
      </c>
      <c r="C97" s="12">
        <v>1713595</v>
      </c>
      <c r="D97" s="12">
        <v>104864</v>
      </c>
      <c r="E97" s="12">
        <v>1046</v>
      </c>
      <c r="F97" s="12">
        <v>528</v>
      </c>
      <c r="G97" s="12">
        <v>495</v>
      </c>
      <c r="H97" s="12">
        <v>229</v>
      </c>
      <c r="I97" s="12">
        <v>409</v>
      </c>
      <c r="J97" s="12">
        <v>3278</v>
      </c>
      <c r="K97" s="12">
        <v>689</v>
      </c>
    </row>
    <row r="98" spans="1:11" x14ac:dyDescent="0.3">
      <c r="A98" s="13">
        <v>2016</v>
      </c>
      <c r="D98" s="12">
        <v>103975</v>
      </c>
      <c r="E98" s="12">
        <v>1036</v>
      </c>
      <c r="F98" s="12">
        <v>650</v>
      </c>
      <c r="H98" s="12">
        <v>229</v>
      </c>
      <c r="I98" s="12">
        <v>422</v>
      </c>
      <c r="J98" s="12"/>
      <c r="K98" s="12">
        <v>719</v>
      </c>
    </row>
    <row r="99" spans="1:11" x14ac:dyDescent="0.3">
      <c r="D99" s="12"/>
    </row>
    <row r="100" spans="1:11" x14ac:dyDescent="0.3">
      <c r="D100" s="12"/>
    </row>
  </sheetData>
  <mergeCells count="1">
    <mergeCell ref="O2:S2"/>
  </mergeCells>
  <conditionalFormatting sqref="O2:O3">
    <cfRule type="cellIs" dxfId="0" priority="1" stopIfTrue="1" operator="equal">
      <formula>"!!!ERROR!!!"</formula>
    </cfRule>
  </conditionalFormatting>
  <pageMargins left="0.75" right="0.75" top="1" bottom="1" header="0.5" footer="0.5"/>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10</vt:i4>
      </vt:variant>
    </vt:vector>
  </HeadingPairs>
  <TitlesOfParts>
    <vt:vector size="19" baseType="lpstr">
      <vt:lpstr>ReadMe</vt:lpstr>
      <vt:lpstr>DataG12.1</vt:lpstr>
      <vt:lpstr>DataG12.3</vt:lpstr>
      <vt:lpstr>DataG12.4</vt:lpstr>
      <vt:lpstr>DataG12.5</vt:lpstr>
      <vt:lpstr>DataG12.6</vt:lpstr>
      <vt:lpstr>DataG12.7</vt:lpstr>
      <vt:lpstr>DataG12.8</vt:lpstr>
      <vt:lpstr>DataG12.10</vt:lpstr>
      <vt:lpstr>G12.1</vt:lpstr>
      <vt:lpstr>G12.2</vt:lpstr>
      <vt:lpstr>G12.3</vt:lpstr>
      <vt:lpstr>G12.4</vt:lpstr>
      <vt:lpstr>G12.5</vt:lpstr>
      <vt:lpstr>G12.6</vt:lpstr>
      <vt:lpstr>G12.7</vt:lpstr>
      <vt:lpstr>G12.8</vt:lpstr>
      <vt:lpstr>G12.9</vt:lpstr>
      <vt:lpstr>G12.10</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2018-09-26T13:23:36Z</dcterms:created>
  <dcterms:modified xsi:type="dcterms:W3CDTF">2019-07-30T08:04:54Z</dcterms:modified>
</cp:coreProperties>
</file>