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9640" yWindow="920" windowWidth="20740" windowHeight="17380" tabRatio="500"/>
  </bookViews>
  <sheets>
    <sheet name="Feuil1" sheetId="1" r:id="rId1"/>
  </sheets>
  <externalReferences>
    <externalReference r:id="rId2"/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C27" i="1"/>
  <c r="C28" i="1"/>
  <c r="C29" i="1"/>
  <c r="C25" i="1"/>
  <c r="C16" i="1"/>
  <c r="C17" i="1"/>
  <c r="C18" i="1"/>
  <c r="C19" i="1"/>
  <c r="C15" i="1"/>
  <c r="C5" i="1"/>
  <c r="C6" i="1"/>
  <c r="C7" i="1"/>
  <c r="C8" i="1"/>
  <c r="C9" i="1"/>
  <c r="C10" i="1"/>
  <c r="C4" i="1"/>
  <c r="B5" i="1"/>
  <c r="B35" i="1"/>
  <c r="B3" i="1"/>
  <c r="B33" i="1"/>
  <c r="C35" i="1"/>
  <c r="B6" i="1"/>
  <c r="B36" i="1"/>
  <c r="C36" i="1"/>
  <c r="B4" i="1"/>
  <c r="B34" i="1"/>
  <c r="C34" i="1"/>
  <c r="B7" i="1"/>
  <c r="B8" i="1"/>
  <c r="B9" i="1"/>
  <c r="B10" i="1"/>
  <c r="B19" i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<sst xmlns="http://schemas.openxmlformats.org/spreadsheetml/2006/main" count="39" uniqueCount="27">
  <si>
    <t>Total portfolio liabilities</t>
  </si>
  <si>
    <t>Of which: identifiable in the CPIS</t>
  </si>
  <si>
    <t>United States</t>
  </si>
  <si>
    <t>United Kingdom</t>
  </si>
  <si>
    <t>Japan</t>
  </si>
  <si>
    <t>Hong Kong</t>
  </si>
  <si>
    <t>Luxembourg</t>
  </si>
  <si>
    <t>Ireland</t>
  </si>
  <si>
    <t>Of which: identifiable in the CDIS</t>
  </si>
  <si>
    <t>Netherlands</t>
  </si>
  <si>
    <t>Switzerland</t>
  </si>
  <si>
    <t>SEFER + SSIO</t>
  </si>
  <si>
    <t>Total portfolio and direct investment liabilities</t>
  </si>
  <si>
    <t>Of which: identifiable in CPIS and CDIS</t>
  </si>
  <si>
    <t>Portfolio debt liabilities</t>
  </si>
  <si>
    <t>http://cdis.imf.org/</t>
  </si>
  <si>
    <t>Total direct investment liabilities</t>
  </si>
  <si>
    <t>Total liabilities around $2tr</t>
  </si>
  <si>
    <t>Total assets around $1.2tr</t>
  </si>
  <si>
    <t>http://www.ausstats.abs.gov.au/ausstats/meisubs.nsf/0/8232EBBF2D97697ACA2579020015B0D7/$File/53020_june%202011.pdf</t>
  </si>
  <si>
    <t>(AUS$ almost at par with US$)</t>
  </si>
  <si>
    <t>GDP around $1tr</t>
  </si>
  <si>
    <t>NFA close to 80% of GDP, and deteriorating…</t>
  </si>
  <si>
    <t>Here: various computations made in November 2011: who owns assets in Austrlia (using CPIS &amp; CDIS data)</t>
  </si>
  <si>
    <r>
      <rPr>
        <b/>
        <sz val="12"/>
        <color theme="1"/>
        <rFont val="Calibri"/>
        <family val="2"/>
        <scheme val="minor"/>
      </rPr>
      <t>July 9 2012</t>
    </r>
    <r>
      <rPr>
        <sz val="12"/>
        <color theme="1"/>
        <rFont val="Calibri"/>
        <family val="2"/>
        <scheme val="minor"/>
      </rPr>
      <t>: note that the Australian Bureau of Statistics publishes complete bilateral liability data, by country and type of investment</t>
    </r>
  </si>
  <si>
    <t>See: 53520 - International Investment Position, Australia: Supplementary Statistics, 2011; Table 2: Table 2. Foreign Investment in Australia: Level of Investment by Country and Country Groups by type of investment and year ($million)</t>
  </si>
  <si>
    <t>(And the file BilateralLiabilities_2001_Today.xls in this directory)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</si>
</sst>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3" fontId="0" fillId="0" borderId="0" xfId="0" applyNumberFormat="1"/>
    <xf numFmtId="9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3" fontId="0" fillId="0" borderId="0" xfId="0" applyNumberFormat="1" applyBorder="1"/>
    <xf numFmtId="0" fontId="0" fillId="0" borderId="5" xfId="0" applyBorder="1"/>
    <xf numFmtId="0" fontId="0" fillId="0" borderId="4" xfId="0" applyBorder="1"/>
    <xf numFmtId="9" fontId="0" fillId="0" borderId="5" xfId="1" applyFont="1" applyBorder="1"/>
    <xf numFmtId="0" fontId="0" fillId="0" borderId="6" xfId="0" applyBorder="1"/>
    <xf numFmtId="3" fontId="0" fillId="0" borderId="7" xfId="0" applyNumberFormat="1" applyBorder="1"/>
    <xf numFmtId="9" fontId="0" fillId="0" borderId="8" xfId="1" applyFont="1" applyBorder="1"/>
  </cellXfs>
  <cellStyles count="8">
    <cellStyle name="Lien hypertexte" xfId="2" builtinId="8" hidden="1"/>
    <cellStyle name="Lien hypertexte" xfId="4" builtinId="8" hidden="1"/>
    <cellStyle name="Lien hypertexte" xfId="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Normal" xfId="0" builtinId="0"/>
    <cellStyle name="Pourcentag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cman/Dropbox/World%20Wealth/Raw%20Sources/Other/IMF/CPIS/Australia_PortfolioDerivedLi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cman/Dropbox/World%20Wealth/Raw%20Sources/Other/IMF/CPIS/Australia_PortfolioDebtDerivedLia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5"/>
    </sheetNames>
    <sheetDataSet>
      <sheetData sheetId="0">
        <row r="9">
          <cell r="K9">
            <v>814865.24510361906</v>
          </cell>
        </row>
        <row r="10">
          <cell r="K10">
            <v>276431</v>
          </cell>
        </row>
        <row r="11">
          <cell r="K11">
            <v>107951.33608516201</v>
          </cell>
        </row>
        <row r="12">
          <cell r="K12">
            <v>90429.596788385199</v>
          </cell>
        </row>
        <row r="13">
          <cell r="K13">
            <v>41530.463000000003</v>
          </cell>
        </row>
        <row r="14">
          <cell r="K14">
            <v>40761.777000000002</v>
          </cell>
        </row>
        <row r="15">
          <cell r="K15">
            <v>34643.548799999997</v>
          </cell>
        </row>
        <row r="16">
          <cell r="K16">
            <v>32360.380927265898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5.2"/>
    </sheetNames>
    <sheetDataSet>
      <sheetData sheetId="0">
        <row r="31">
          <cell r="K31">
            <v>38771.703000000001</v>
          </cell>
        </row>
        <row r="40">
          <cell r="K40">
            <v>86617.423419508996</v>
          </cell>
        </row>
        <row r="74">
          <cell r="K74">
            <v>54391.114491482498</v>
          </cell>
        </row>
        <row r="75">
          <cell r="K75">
            <v>148559</v>
          </cell>
        </row>
        <row r="79">
          <cell r="K79">
            <v>31692.2932742759</v>
          </cell>
        </row>
        <row r="80">
          <cell r="K80">
            <v>530616.65748737601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6" sqref="F6"/>
    </sheetView>
  </sheetViews>
  <sheetFormatPr baseColWidth="10" defaultRowHeight="15" x14ac:dyDescent="0"/>
  <cols>
    <col min="1" max="1" width="37.1640625" customWidth="1"/>
  </cols>
  <sheetData>
    <row r="1" spans="1:6">
      <c r="B1">
        <v>2009</v>
      </c>
    </row>
    <row r="2" spans="1:6">
      <c r="A2" s="2" t="s">
        <v>0</v>
      </c>
      <c r="F2" t="s">
        <v>23</v>
      </c>
    </row>
    <row r="3" spans="1:6">
      <c r="A3" s="1" t="s">
        <v>1</v>
      </c>
      <c r="B3" s="3">
        <f>'[1]Table 5'!$K9</f>
        <v>814865.24510361906</v>
      </c>
      <c r="F3" t="s">
        <v>24</v>
      </c>
    </row>
    <row r="4" spans="1:6">
      <c r="A4" t="s">
        <v>2</v>
      </c>
      <c r="B4" s="3">
        <f>'[1]Table 5'!$K10</f>
        <v>276431</v>
      </c>
      <c r="C4" s="4">
        <f>B4/B$3</f>
        <v>0.33923523142142203</v>
      </c>
      <c r="F4" t="s">
        <v>25</v>
      </c>
    </row>
    <row r="5" spans="1:6">
      <c r="A5" t="s">
        <v>4</v>
      </c>
      <c r="B5" s="3">
        <f>'[1]Table 5'!$K11</f>
        <v>107951.33608516201</v>
      </c>
      <c r="C5" s="4">
        <f t="shared" ref="C5:C10" si="0">B5/B$3</f>
        <v>0.13247753138794724</v>
      </c>
      <c r="F5" t="s">
        <v>26</v>
      </c>
    </row>
    <row r="6" spans="1:6">
      <c r="A6" t="s">
        <v>3</v>
      </c>
      <c r="B6" s="3">
        <f>'[1]Table 5'!$K12</f>
        <v>90429.596788385199</v>
      </c>
      <c r="C6" s="4">
        <f t="shared" si="0"/>
        <v>0.11097490944884524</v>
      </c>
    </row>
    <row r="7" spans="1:6">
      <c r="A7" t="s">
        <v>5</v>
      </c>
      <c r="B7" s="3">
        <f>'[1]Table 5'!$K13</f>
        <v>41530.463000000003</v>
      </c>
      <c r="C7" s="4">
        <f t="shared" si="0"/>
        <v>5.0966050214497675E-2</v>
      </c>
    </row>
    <row r="8" spans="1:6">
      <c r="A8" t="s">
        <v>6</v>
      </c>
      <c r="B8" s="3">
        <f>'[1]Table 5'!$K14</f>
        <v>40761.777000000002</v>
      </c>
      <c r="C8" s="4">
        <f t="shared" si="0"/>
        <v>5.0022721235112554E-2</v>
      </c>
    </row>
    <row r="9" spans="1:6">
      <c r="A9" t="s">
        <v>7</v>
      </c>
      <c r="B9" s="3">
        <f>'[1]Table 5'!$K15</f>
        <v>34643.548799999997</v>
      </c>
      <c r="C9" s="4">
        <f t="shared" si="0"/>
        <v>4.2514451325746126E-2</v>
      </c>
    </row>
    <row r="10" spans="1:6">
      <c r="A10" t="s">
        <v>11</v>
      </c>
      <c r="B10" s="3">
        <f>'[1]Table 5'!$K16</f>
        <v>32360.380927265898</v>
      </c>
      <c r="C10" s="4">
        <f t="shared" si="0"/>
        <v>3.9712555077926925E-2</v>
      </c>
    </row>
    <row r="11" spans="1:6">
      <c r="B11" s="3"/>
    </row>
    <row r="12" spans="1:6">
      <c r="B12" s="3"/>
    </row>
    <row r="13" spans="1:6">
      <c r="A13" t="s">
        <v>14</v>
      </c>
      <c r="B13" s="3"/>
    </row>
    <row r="14" spans="1:6">
      <c r="A14" s="1" t="s">
        <v>1</v>
      </c>
      <c r="B14" s="3">
        <f>'[2]Table 5.2'!$K$80</f>
        <v>530616.65748737601</v>
      </c>
    </row>
    <row r="15" spans="1:6">
      <c r="A15" t="s">
        <v>2</v>
      </c>
      <c r="B15" s="3">
        <f>'[2]Table 5.2'!$K$75</f>
        <v>148559</v>
      </c>
      <c r="C15" s="4">
        <f>B15/B$14</f>
        <v>0.27997424864773379</v>
      </c>
    </row>
    <row r="16" spans="1:6">
      <c r="A16" t="s">
        <v>3</v>
      </c>
      <c r="B16" s="3">
        <f>'[2]Table 5.2'!$K$74</f>
        <v>54391.114491482498</v>
      </c>
      <c r="C16" s="4">
        <f t="shared" ref="C16:C19" si="1">B16/B$14</f>
        <v>0.10250547871798865</v>
      </c>
    </row>
    <row r="17" spans="1:6">
      <c r="A17" t="s">
        <v>4</v>
      </c>
      <c r="B17" s="3">
        <f>'[2]Table 5.2'!$K$40</f>
        <v>86617.423419508996</v>
      </c>
      <c r="C17" s="4">
        <f t="shared" si="1"/>
        <v>0.1632391712496695</v>
      </c>
    </row>
    <row r="18" spans="1:6">
      <c r="A18" t="s">
        <v>5</v>
      </c>
      <c r="B18" s="3">
        <f>'[2]Table 5.2'!$K$31</f>
        <v>38771.703000000001</v>
      </c>
      <c r="C18" s="4">
        <f t="shared" si="1"/>
        <v>7.3069140316090478E-2</v>
      </c>
    </row>
    <row r="19" spans="1:6">
      <c r="A19" t="s">
        <v>11</v>
      </c>
      <c r="B19" s="3">
        <f>'[2]Table 5.2'!$K$79</f>
        <v>31692.2932742759</v>
      </c>
      <c r="C19" s="4">
        <f t="shared" si="1"/>
        <v>5.9727286784301337E-2</v>
      </c>
    </row>
    <row r="20" spans="1:6">
      <c r="B20" s="3"/>
    </row>
    <row r="21" spans="1:6">
      <c r="B21" s="3"/>
    </row>
    <row r="22" spans="1:6">
      <c r="B22" s="3"/>
    </row>
    <row r="23" spans="1:6">
      <c r="A23" s="2" t="s">
        <v>16</v>
      </c>
      <c r="B23" s="3"/>
    </row>
    <row r="24" spans="1:6">
      <c r="A24" s="1" t="s">
        <v>8</v>
      </c>
      <c r="B24" s="3">
        <v>391101</v>
      </c>
      <c r="D24" t="s">
        <v>15</v>
      </c>
    </row>
    <row r="25" spans="1:6">
      <c r="A25" t="s">
        <v>2</v>
      </c>
      <c r="B25" s="3">
        <v>88938</v>
      </c>
      <c r="C25" s="4">
        <f>B25/B$24</f>
        <v>0.22740417436928057</v>
      </c>
      <c r="E25" s="3"/>
      <c r="F25" s="4"/>
    </row>
    <row r="26" spans="1:6">
      <c r="A26" t="s">
        <v>3</v>
      </c>
      <c r="B26" s="3">
        <v>56663</v>
      </c>
      <c r="C26" s="4">
        <f t="shared" ref="C26:C29" si="2">B26/B$24</f>
        <v>0.14488073413261535</v>
      </c>
      <c r="E26" s="3"/>
      <c r="F26" s="4"/>
    </row>
    <row r="27" spans="1:6">
      <c r="A27" t="s">
        <v>4</v>
      </c>
      <c r="B27" s="3">
        <v>40327</v>
      </c>
      <c r="C27" s="4">
        <f t="shared" si="2"/>
        <v>0.10311147248408979</v>
      </c>
      <c r="E27" s="3"/>
      <c r="F27" s="4"/>
    </row>
    <row r="28" spans="1:6">
      <c r="A28" t="s">
        <v>9</v>
      </c>
      <c r="B28" s="3">
        <v>30172</v>
      </c>
      <c r="C28" s="4">
        <f t="shared" si="2"/>
        <v>7.7146312589331148E-2</v>
      </c>
      <c r="E28" s="3"/>
      <c r="F28" s="4"/>
    </row>
    <row r="29" spans="1:6">
      <c r="A29" t="s">
        <v>10</v>
      </c>
      <c r="B29" s="3">
        <v>15734</v>
      </c>
      <c r="C29" s="4">
        <f t="shared" si="2"/>
        <v>4.0230017310106593E-2</v>
      </c>
    </row>
    <row r="31" spans="1:6" ht="16" thickBot="1"/>
    <row r="32" spans="1:6">
      <c r="A32" s="5" t="s">
        <v>12</v>
      </c>
      <c r="B32" s="6"/>
      <c r="C32" s="7"/>
    </row>
    <row r="33" spans="1:3">
      <c r="A33" s="8" t="s">
        <v>13</v>
      </c>
      <c r="B33" s="9">
        <f>B3+B24</f>
        <v>1205966.2451036191</v>
      </c>
      <c r="C33" s="10"/>
    </row>
    <row r="34" spans="1:3">
      <c r="A34" s="11" t="s">
        <v>2</v>
      </c>
      <c r="B34" s="9">
        <f>B4+B25</f>
        <v>365369</v>
      </c>
      <c r="C34" s="12">
        <f>B34/B$33</f>
        <v>0.30296784962551482</v>
      </c>
    </row>
    <row r="35" spans="1:3">
      <c r="A35" s="11" t="s">
        <v>4</v>
      </c>
      <c r="B35" s="9">
        <f>B5+B27</f>
        <v>148278.33608516201</v>
      </c>
      <c r="C35" s="12">
        <f t="shared" ref="C35:C36" si="3">B35/B$33</f>
        <v>0.12295396880898739</v>
      </c>
    </row>
    <row r="36" spans="1:3" ht="16" thickBot="1">
      <c r="A36" s="13" t="s">
        <v>3</v>
      </c>
      <c r="B36" s="14">
        <f>B6+B26</f>
        <v>147092.59678838518</v>
      </c>
      <c r="C36" s="15">
        <f t="shared" si="3"/>
        <v>0.12197074120905158</v>
      </c>
    </row>
    <row r="39" spans="1:3">
      <c r="A39" t="s">
        <v>17</v>
      </c>
      <c r="B39" t="s">
        <v>19</v>
      </c>
    </row>
    <row r="40" spans="1:3">
      <c r="A40" t="s">
        <v>18</v>
      </c>
      <c r="B40" t="s">
        <v>20</v>
      </c>
    </row>
    <row r="41" spans="1:3">
      <c r="B41" t="s">
        <v>21</v>
      </c>
    </row>
    <row r="42" spans="1:3">
      <c r="B42" t="s">
        <v>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Zucman</dc:creator>
  <cp:lastModifiedBy>Gabriel Zucman</cp:lastModifiedBy>
  <dcterms:created xsi:type="dcterms:W3CDTF">2011-11-10T14:22:06Z</dcterms:created>
  <dcterms:modified xsi:type="dcterms:W3CDTF">2012-07-09T12:48:57Z</dcterms:modified>
</cp:coreProperties>
</file>