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20376" windowHeight="9096" activeTab="0"/>
  </bookViews>
  <sheets>
    <sheet name="Calculs" sheetId="1" r:id="rId1"/>
    <sheet name="Feuil2" sheetId="2" r:id="rId2"/>
    <sheet name="Feuil3" sheetId="3" r:id="rId3"/>
  </sheets>
  <definedNames/>
  <calcPr fullCalcOnLoad="1"/>
</workbook>
</file>

<file path=xl/sharedStrings.xml><?xml version="1.0" encoding="utf-8"?>
<sst xmlns="http://schemas.openxmlformats.org/spreadsheetml/2006/main" count="62" uniqueCount="36">
  <si>
    <t>66 334 et plus</t>
  </si>
  <si>
    <t>43 000 - 66 333</t>
  </si>
  <si>
    <t>36 000 - 42 999</t>
  </si>
  <si>
    <t>30 000 - 35 999</t>
  </si>
  <si>
    <t>25 000 - 29 999</t>
  </si>
  <si>
    <t>21 000 - 24 999</t>
  </si>
  <si>
    <t>19 334 - 20 999</t>
  </si>
  <si>
    <t>18 000 - 19 333</t>
  </si>
  <si>
    <t>0-12333</t>
  </si>
  <si>
    <t>12334-15999</t>
  </si>
  <si>
    <t>16000-17999</t>
  </si>
  <si>
    <t>nb étudiants</t>
  </si>
  <si>
    <t>%</t>
  </si>
  <si>
    <t>(14-4-2013)</t>
  </si>
  <si>
    <t>Calculs</t>
  </si>
  <si>
    <t>hors étudiants</t>
  </si>
  <si>
    <t>étrangers</t>
  </si>
  <si>
    <t>Ces données sont issues du document pdf (tableau 2 p.3)</t>
  </si>
  <si>
    <t>dont master</t>
  </si>
  <si>
    <t>dont bachelor</t>
  </si>
  <si>
    <t>avec étudiants</t>
  </si>
  <si>
    <t>Note: nous avons supposé un nombre de part moyen égal à 3 (deux enfants), qui est le cas moyen pris en exemple par sciences po dans le document (200 000 euros comme seuil de la tranche la plus haute)</t>
  </si>
  <si>
    <t>Revenus annuels par part (€)</t>
  </si>
  <si>
    <t>Moyenne</t>
  </si>
  <si>
    <t>Pareto coeff</t>
  </si>
  <si>
    <t>Moyenne/part</t>
  </si>
  <si>
    <t>Seuil/part</t>
  </si>
  <si>
    <t>Tous étudiants</t>
  </si>
  <si>
    <t>dt bachelor</t>
  </si>
  <si>
    <t>dt master</t>
  </si>
  <si>
    <t>Revenu moyen</t>
  </si>
  <si>
    <t>N. HUE</t>
  </si>
  <si>
    <t>Données transmises par Philippe Martin (mails 5-2-2013 et 17-4-13)</t>
  </si>
  <si>
    <t>La tranche la plus haute de droits d'inscriptions inclut en réalité 1131 étudiants (et non 546), mais il s'agit apparemment pour 911 d'entre deux détudiants hors UE dont on ignore les revenus des parents</t>
  </si>
  <si>
    <t>Les calculs plus bas ont été faits dans les deux cas (suivant que l'on exclut ou que l'on inclut ces 585 étudiants)</t>
  </si>
  <si>
    <t>(Nombres d'étudiants étrangers hors UE transmis par Philippe Martin le 17-4-2013; il m'avait initialement transmis 911, mais il s'est rendu compte que l'administration s'était trompé d'année)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</si>
</sst>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0.00000"/>
    <numFmt numFmtId="166" formatCode="0.0000"/>
    <numFmt numFmtId="167" formatCode="0.000"/>
    <numFmt numFmtId="168" formatCode="0.0"/>
  </numFmts>
  <fonts count="5">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3" fontId="0" fillId="0" borderId="0" xfId="0" applyNumberFormat="1" applyAlignment="1">
      <alignment/>
    </xf>
    <xf numFmtId="168" fontId="0" fillId="0" borderId="0" xfId="0" applyNumberFormat="1" applyAlignment="1">
      <alignment horizontal="center"/>
    </xf>
    <xf numFmtId="0" fontId="0" fillId="0" borderId="0" xfId="0" applyAlignment="1">
      <alignment horizontal="center"/>
    </xf>
    <xf numFmtId="0" fontId="4" fillId="0" borderId="0" xfId="0" applyFont="1" applyAlignment="1">
      <alignment horizontal="center"/>
    </xf>
    <xf numFmtId="3" fontId="0" fillId="0" borderId="0" xfId="0" applyNumberFormat="1" applyAlignment="1">
      <alignment horizontal="center"/>
    </xf>
    <xf numFmtId="3" fontId="4" fillId="0" borderId="0" xfId="0" applyNumberFormat="1" applyFont="1" applyAlignment="1">
      <alignment horizontal="center"/>
    </xf>
    <xf numFmtId="168" fontId="4" fillId="0" borderId="0" xfId="0" applyNumberFormat="1"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0"/>
  <sheetViews>
    <sheetView tabSelected="1" workbookViewId="0" topLeftCell="A1">
      <selection activeCell="A3" sqref="A3"/>
    </sheetView>
  </sheetViews>
  <sheetFormatPr defaultColWidth="11.421875" defaultRowHeight="12.75"/>
  <cols>
    <col min="5" max="7" width="10.7109375" style="0" customWidth="1"/>
    <col min="8" max="8" width="25.7109375" style="0" customWidth="1"/>
  </cols>
  <sheetData>
    <row r="1" spans="1:2" ht="12.75">
      <c r="A1" t="s">
        <v>13</v>
      </c>
      <c r="B1" t="s">
        <v>32</v>
      </c>
    </row>
    <row r="2" ht="12.75">
      <c r="B2" t="s">
        <v>17</v>
      </c>
    </row>
    <row r="3" ht="12.75">
      <c r="B3" t="s">
        <v>33</v>
      </c>
    </row>
    <row r="4" ht="12.75">
      <c r="B4" t="s">
        <v>34</v>
      </c>
    </row>
    <row r="5" ht="12.75">
      <c r="B5" t="s">
        <v>21</v>
      </c>
    </row>
    <row r="7" spans="1:11" ht="12.75">
      <c r="A7" t="s">
        <v>14</v>
      </c>
      <c r="B7" t="s">
        <v>11</v>
      </c>
      <c r="C7" t="s">
        <v>19</v>
      </c>
      <c r="D7" t="s">
        <v>18</v>
      </c>
      <c r="E7" t="s">
        <v>12</v>
      </c>
      <c r="F7" t="s">
        <v>12</v>
      </c>
      <c r="G7" t="s">
        <v>12</v>
      </c>
      <c r="H7" t="s">
        <v>22</v>
      </c>
      <c r="I7" t="s">
        <v>26</v>
      </c>
      <c r="J7" t="s">
        <v>25</v>
      </c>
      <c r="K7" t="s">
        <v>23</v>
      </c>
    </row>
    <row r="8" spans="1:11" ht="12.75">
      <c r="A8" t="s">
        <v>15</v>
      </c>
      <c r="B8" s="3">
        <v>1652</v>
      </c>
      <c r="C8" s="3">
        <f>B8-D8</f>
        <v>1120</v>
      </c>
      <c r="D8" s="3">
        <v>532</v>
      </c>
      <c r="E8" s="2">
        <f>B8*100/B19</f>
        <v>34.416666666666664</v>
      </c>
      <c r="F8" s="2">
        <f>C8*100/C19</f>
        <v>31.28491620111732</v>
      </c>
      <c r="G8" s="2">
        <f>D8*100/D19</f>
        <v>43.60655737704918</v>
      </c>
      <c r="H8" t="s">
        <v>8</v>
      </c>
      <c r="I8" s="5">
        <v>0</v>
      </c>
      <c r="J8" s="5">
        <f>(I8+I9)/2</f>
        <v>6167</v>
      </c>
      <c r="K8" s="5">
        <f>3*J8</f>
        <v>18501</v>
      </c>
    </row>
    <row r="9" spans="1:11" ht="12.75">
      <c r="A9" t="s">
        <v>16</v>
      </c>
      <c r="B9" s="3">
        <v>150</v>
      </c>
      <c r="C9" s="3">
        <f aca="true" t="shared" si="0" ref="C9:C19">B9-D9</f>
        <v>106</v>
      </c>
      <c r="D9" s="3">
        <v>44</v>
      </c>
      <c r="E9" s="2">
        <f>B9*100/B19</f>
        <v>3.125</v>
      </c>
      <c r="F9" s="2">
        <f>C9*100/C19</f>
        <v>2.9608938547486034</v>
      </c>
      <c r="G9" s="2">
        <f>D9*100/D19</f>
        <v>3.6065573770491803</v>
      </c>
      <c r="H9" t="s">
        <v>9</v>
      </c>
      <c r="I9" s="5">
        <v>12334</v>
      </c>
      <c r="J9" s="5">
        <f aca="true" t="shared" si="1" ref="J9:J17">(I9+I10)/2</f>
        <v>14167</v>
      </c>
      <c r="K9" s="5">
        <f aca="true" t="shared" si="2" ref="K9:K18">3*J9</f>
        <v>42501</v>
      </c>
    </row>
    <row r="10" spans="2:11" ht="12.75">
      <c r="B10" s="3">
        <v>170</v>
      </c>
      <c r="C10" s="3">
        <f t="shared" si="0"/>
        <v>118</v>
      </c>
      <c r="D10" s="3">
        <v>52</v>
      </c>
      <c r="E10" s="2">
        <f>B10*100/B19</f>
        <v>3.5416666666666665</v>
      </c>
      <c r="F10" s="2">
        <f>C10*100/C19</f>
        <v>3.2960893854748603</v>
      </c>
      <c r="G10" s="2">
        <f>D10*100/D19</f>
        <v>4.262295081967213</v>
      </c>
      <c r="H10" t="s">
        <v>10</v>
      </c>
      <c r="I10" s="5">
        <v>16000</v>
      </c>
      <c r="J10" s="5">
        <f t="shared" si="1"/>
        <v>17000</v>
      </c>
      <c r="K10" s="5">
        <f t="shared" si="2"/>
        <v>51000</v>
      </c>
    </row>
    <row r="11" spans="2:11" ht="12.75">
      <c r="B11" s="3">
        <v>125</v>
      </c>
      <c r="C11" s="3">
        <f t="shared" si="0"/>
        <v>99</v>
      </c>
      <c r="D11" s="3">
        <v>26</v>
      </c>
      <c r="E11" s="2">
        <f>B11*100/B19</f>
        <v>2.6041666666666665</v>
      </c>
      <c r="F11" s="2">
        <f>C11*100/C19</f>
        <v>2.7653631284916202</v>
      </c>
      <c r="G11" s="2">
        <f>D11*100/D19</f>
        <v>2.1311475409836067</v>
      </c>
      <c r="H11" t="s">
        <v>7</v>
      </c>
      <c r="I11" s="5">
        <v>18000</v>
      </c>
      <c r="J11" s="5">
        <f t="shared" si="1"/>
        <v>18667</v>
      </c>
      <c r="K11" s="5">
        <f t="shared" si="2"/>
        <v>56001</v>
      </c>
    </row>
    <row r="12" spans="2:11" ht="12.75">
      <c r="B12" s="3">
        <v>168</v>
      </c>
      <c r="C12" s="3">
        <f t="shared" si="0"/>
        <v>126</v>
      </c>
      <c r="D12" s="3">
        <v>42</v>
      </c>
      <c r="E12" s="2">
        <f>B12*100/B19</f>
        <v>3.5</v>
      </c>
      <c r="F12" s="2">
        <f>C12*100/C19</f>
        <v>3.5195530726256985</v>
      </c>
      <c r="G12" s="2">
        <f>D12*100/D19</f>
        <v>3.442622950819672</v>
      </c>
      <c r="H12" t="s">
        <v>6</v>
      </c>
      <c r="I12" s="5">
        <v>19334</v>
      </c>
      <c r="J12" s="5">
        <f t="shared" si="1"/>
        <v>20167</v>
      </c>
      <c r="K12" s="5">
        <f t="shared" si="2"/>
        <v>60501</v>
      </c>
    </row>
    <row r="13" spans="2:11" ht="12.75">
      <c r="B13" s="3">
        <v>415</v>
      </c>
      <c r="C13" s="3">
        <f t="shared" si="0"/>
        <v>351</v>
      </c>
      <c r="D13" s="3">
        <v>64</v>
      </c>
      <c r="E13" s="2">
        <f>B13*100/B19</f>
        <v>8.645833333333334</v>
      </c>
      <c r="F13" s="2">
        <f>C13*100/C19</f>
        <v>9.804469273743017</v>
      </c>
      <c r="G13" s="2">
        <f>D13*100/D19</f>
        <v>5.245901639344262</v>
      </c>
      <c r="H13" t="s">
        <v>5</v>
      </c>
      <c r="I13" s="5">
        <v>21000</v>
      </c>
      <c r="J13" s="5">
        <f t="shared" si="1"/>
        <v>23000</v>
      </c>
      <c r="K13" s="5">
        <f t="shared" si="2"/>
        <v>69000</v>
      </c>
    </row>
    <row r="14" spans="2:11" ht="12.75">
      <c r="B14" s="3">
        <v>408</v>
      </c>
      <c r="C14" s="3">
        <f t="shared" si="0"/>
        <v>331</v>
      </c>
      <c r="D14" s="3">
        <v>77</v>
      </c>
      <c r="E14" s="2">
        <f>B14*100/B19</f>
        <v>8.5</v>
      </c>
      <c r="F14" s="2">
        <f>C14*100/C19</f>
        <v>9.245810055865922</v>
      </c>
      <c r="G14" s="2">
        <f>D14*100/D19</f>
        <v>6.311475409836065</v>
      </c>
      <c r="H14" t="s">
        <v>4</v>
      </c>
      <c r="I14" s="5">
        <v>25000</v>
      </c>
      <c r="J14" s="5">
        <f t="shared" si="1"/>
        <v>27500</v>
      </c>
      <c r="K14" s="5">
        <f t="shared" si="2"/>
        <v>82500</v>
      </c>
    </row>
    <row r="15" spans="2:11" ht="12.75">
      <c r="B15" s="3">
        <v>385</v>
      </c>
      <c r="C15" s="3">
        <f t="shared" si="0"/>
        <v>313</v>
      </c>
      <c r="D15" s="3">
        <v>72</v>
      </c>
      <c r="E15" s="2">
        <f>B15*100/B19</f>
        <v>8.020833333333334</v>
      </c>
      <c r="F15" s="2">
        <f>C15*100/C19</f>
        <v>8.743016759776536</v>
      </c>
      <c r="G15" s="2">
        <f>D15*100/D19</f>
        <v>5.901639344262295</v>
      </c>
      <c r="H15" t="s">
        <v>3</v>
      </c>
      <c r="I15" s="5">
        <v>30000</v>
      </c>
      <c r="J15" s="5">
        <f t="shared" si="1"/>
        <v>33000</v>
      </c>
      <c r="K15" s="5">
        <f t="shared" si="2"/>
        <v>99000</v>
      </c>
    </row>
    <row r="16" spans="2:11" ht="12.75">
      <c r="B16" s="3">
        <v>319</v>
      </c>
      <c r="C16" s="3">
        <f t="shared" si="0"/>
        <v>267</v>
      </c>
      <c r="D16" s="3">
        <v>52</v>
      </c>
      <c r="E16" s="2">
        <f>B16*100/B19</f>
        <v>6.645833333333333</v>
      </c>
      <c r="F16" s="2">
        <f>C16*100/C19</f>
        <v>7.4581005586592175</v>
      </c>
      <c r="G16" s="2">
        <f>D16*100/D19</f>
        <v>4.262295081967213</v>
      </c>
      <c r="H16" t="s">
        <v>2</v>
      </c>
      <c r="I16" s="5">
        <v>36000</v>
      </c>
      <c r="J16" s="5">
        <f t="shared" si="1"/>
        <v>39500</v>
      </c>
      <c r="K16" s="5">
        <f t="shared" si="2"/>
        <v>118500</v>
      </c>
    </row>
    <row r="17" spans="2:11" ht="12.75">
      <c r="B17" s="3">
        <v>462</v>
      </c>
      <c r="C17" s="3">
        <f t="shared" si="0"/>
        <v>383</v>
      </c>
      <c r="D17" s="3">
        <v>79</v>
      </c>
      <c r="E17" s="2">
        <f>B17*100/B19</f>
        <v>9.625</v>
      </c>
      <c r="F17" s="2">
        <f>C17*100/C19</f>
        <v>10.69832402234637</v>
      </c>
      <c r="G17" s="2">
        <f>D17*100/D19</f>
        <v>6.475409836065574</v>
      </c>
      <c r="H17" t="s">
        <v>1</v>
      </c>
      <c r="I17" s="5">
        <v>43000</v>
      </c>
      <c r="J17" s="5">
        <f t="shared" si="1"/>
        <v>54667</v>
      </c>
      <c r="K17" s="5">
        <f t="shared" si="2"/>
        <v>164001</v>
      </c>
    </row>
    <row r="18" spans="2:11" ht="12.75">
      <c r="B18" s="4">
        <f>B34-B39</f>
        <v>546</v>
      </c>
      <c r="C18" s="3">
        <f>C34-C39</f>
        <v>366</v>
      </c>
      <c r="D18" s="3">
        <f>D34-D39</f>
        <v>180</v>
      </c>
      <c r="E18" s="2">
        <f>B18*100/B19</f>
        <v>11.375</v>
      </c>
      <c r="F18" s="2">
        <f>C18*100/C19</f>
        <v>10.223463687150838</v>
      </c>
      <c r="G18" s="2">
        <f>D18*100/D19</f>
        <v>14.754098360655737</v>
      </c>
      <c r="H18" t="s">
        <v>0</v>
      </c>
      <c r="I18" s="5">
        <v>66334</v>
      </c>
      <c r="J18" s="5">
        <f>J19*I18</f>
        <v>112767.8</v>
      </c>
      <c r="K18" s="5">
        <f t="shared" si="2"/>
        <v>338303.4</v>
      </c>
    </row>
    <row r="19" spans="2:10" ht="12.75">
      <c r="B19" s="3">
        <f>SUM(B8:B18)</f>
        <v>4800</v>
      </c>
      <c r="C19" s="3">
        <f t="shared" si="0"/>
        <v>3580</v>
      </c>
      <c r="D19" s="3">
        <f>SUM(D8:D18)</f>
        <v>1220</v>
      </c>
      <c r="E19" s="2">
        <f>SUM(E8:E18)</f>
        <v>99.99999999999999</v>
      </c>
      <c r="F19" s="2">
        <f>SUM(F8:F18)</f>
        <v>100</v>
      </c>
      <c r="G19" s="2">
        <f>SUM(G8:G18)</f>
        <v>99.99999999999999</v>
      </c>
      <c r="I19" t="s">
        <v>24</v>
      </c>
      <c r="J19">
        <v>1.7</v>
      </c>
    </row>
    <row r="20" spans="2:7" ht="12.75">
      <c r="B20" s="3"/>
      <c r="C20" s="3"/>
      <c r="D20" s="3"/>
      <c r="E20" s="7" t="s">
        <v>27</v>
      </c>
      <c r="F20" s="7" t="s">
        <v>28</v>
      </c>
      <c r="G20" s="7" t="s">
        <v>29</v>
      </c>
    </row>
    <row r="21" spans="2:7" ht="12.75">
      <c r="B21" s="3"/>
      <c r="C21" s="3"/>
      <c r="D21" s="4" t="s">
        <v>30</v>
      </c>
      <c r="E21" s="6">
        <f>SUMPRODUCT(E8:E18,$K$8:$K$18)/100</f>
        <v>96138.898625</v>
      </c>
      <c r="F21" s="6">
        <f>SUMPRODUCT(F8:F18,$K$8:$K$18)/100</f>
        <v>96423.42972067039</v>
      </c>
      <c r="G21" s="6">
        <f>SUMPRODUCT(G8:G18,$K$8:$K$18)/100</f>
        <v>95303.96311475411</v>
      </c>
    </row>
    <row r="23" spans="1:8" ht="12.75">
      <c r="A23" t="s">
        <v>14</v>
      </c>
      <c r="B23" t="s">
        <v>11</v>
      </c>
      <c r="C23" t="s">
        <v>19</v>
      </c>
      <c r="D23" t="s">
        <v>18</v>
      </c>
      <c r="E23" t="s">
        <v>12</v>
      </c>
      <c r="F23" t="s">
        <v>12</v>
      </c>
      <c r="G23" t="s">
        <v>12</v>
      </c>
      <c r="H23" t="s">
        <v>22</v>
      </c>
    </row>
    <row r="24" spans="1:8" ht="12.75">
      <c r="A24" t="s">
        <v>20</v>
      </c>
      <c r="B24" s="3">
        <v>1652</v>
      </c>
      <c r="C24" s="3">
        <f>B24-D24</f>
        <v>1120</v>
      </c>
      <c r="D24" s="3">
        <v>532</v>
      </c>
      <c r="E24" s="2">
        <f>B24*100/B35</f>
        <v>30.677808727948005</v>
      </c>
      <c r="F24" s="2">
        <f>C24*100/C35</f>
        <v>28.96302042927334</v>
      </c>
      <c r="G24" s="2">
        <f>D24*100/D35</f>
        <v>35.046113306982875</v>
      </c>
      <c r="H24" t="s">
        <v>8</v>
      </c>
    </row>
    <row r="25" spans="1:8" ht="12.75">
      <c r="A25" t="s">
        <v>16</v>
      </c>
      <c r="B25" s="3">
        <v>150</v>
      </c>
      <c r="C25" s="3">
        <f aca="true" t="shared" si="3" ref="C25:C35">B25-D25</f>
        <v>106</v>
      </c>
      <c r="D25" s="3">
        <v>44</v>
      </c>
      <c r="E25" s="2">
        <f>B25*100/B35</f>
        <v>2.785515320334262</v>
      </c>
      <c r="F25" s="2">
        <f>C25*100/C35</f>
        <v>2.7411430049133694</v>
      </c>
      <c r="G25" s="2">
        <f>D25*100/D35</f>
        <v>2.898550724637681</v>
      </c>
      <c r="H25" t="s">
        <v>9</v>
      </c>
    </row>
    <row r="26" spans="2:8" ht="12.75">
      <c r="B26" s="3">
        <v>170</v>
      </c>
      <c r="C26" s="3">
        <f t="shared" si="3"/>
        <v>118</v>
      </c>
      <c r="D26" s="3">
        <v>52</v>
      </c>
      <c r="E26" s="2">
        <f>B26*100/B35</f>
        <v>3.1569173630454967</v>
      </c>
      <c r="F26" s="2">
        <f>C26*100/C35</f>
        <v>3.0514610809412983</v>
      </c>
      <c r="G26" s="2">
        <f>D26*100/D35</f>
        <v>3.4255599472990776</v>
      </c>
      <c r="H26" t="s">
        <v>10</v>
      </c>
    </row>
    <row r="27" spans="2:8" ht="12.75">
      <c r="B27" s="3">
        <v>125</v>
      </c>
      <c r="C27" s="3">
        <f t="shared" si="3"/>
        <v>99</v>
      </c>
      <c r="D27" s="3">
        <v>26</v>
      </c>
      <c r="E27" s="2">
        <f>B27*100/B35</f>
        <v>2.3212627669452184</v>
      </c>
      <c r="F27" s="2">
        <f>C27*100/C35</f>
        <v>2.560124127230411</v>
      </c>
      <c r="G27" s="2">
        <f>D27*100/D35</f>
        <v>1.7127799736495388</v>
      </c>
      <c r="H27" t="s">
        <v>7</v>
      </c>
    </row>
    <row r="28" spans="2:8" ht="12.75">
      <c r="B28" s="3">
        <v>168</v>
      </c>
      <c r="C28" s="3">
        <f t="shared" si="3"/>
        <v>126</v>
      </c>
      <c r="D28" s="3">
        <v>42</v>
      </c>
      <c r="E28" s="2">
        <f>B28*100/B35</f>
        <v>3.1197771587743732</v>
      </c>
      <c r="F28" s="2">
        <f>C28*100/C35</f>
        <v>3.2583397982932505</v>
      </c>
      <c r="G28" s="2">
        <f>D28*100/D35</f>
        <v>2.766798418972332</v>
      </c>
      <c r="H28" t="s">
        <v>6</v>
      </c>
    </row>
    <row r="29" spans="2:8" ht="12.75">
      <c r="B29" s="3">
        <v>415</v>
      </c>
      <c r="C29" s="3">
        <f t="shared" si="3"/>
        <v>351</v>
      </c>
      <c r="D29" s="3">
        <v>64</v>
      </c>
      <c r="E29" s="2">
        <f>B29*100/B35</f>
        <v>7.706592386258125</v>
      </c>
      <c r="F29" s="2">
        <f>C29*100/C35</f>
        <v>9.076803723816912</v>
      </c>
      <c r="G29" s="2">
        <f>D29*100/D35</f>
        <v>4.216073781291173</v>
      </c>
      <c r="H29" t="s">
        <v>5</v>
      </c>
    </row>
    <row r="30" spans="2:8" ht="12.75">
      <c r="B30" s="3">
        <v>408</v>
      </c>
      <c r="C30" s="3">
        <f t="shared" si="3"/>
        <v>331</v>
      </c>
      <c r="D30" s="3">
        <v>77</v>
      </c>
      <c r="E30" s="2">
        <f>B30*100/B35</f>
        <v>7.576601671309192</v>
      </c>
      <c r="F30" s="2">
        <f>C30*100/C35</f>
        <v>8.559606930437031</v>
      </c>
      <c r="G30" s="2">
        <f>D30*100/D35</f>
        <v>5.072463768115942</v>
      </c>
      <c r="H30" t="s">
        <v>4</v>
      </c>
    </row>
    <row r="31" spans="2:8" ht="12.75">
      <c r="B31" s="3">
        <v>385</v>
      </c>
      <c r="C31" s="3">
        <f t="shared" si="3"/>
        <v>313</v>
      </c>
      <c r="D31" s="3">
        <v>72</v>
      </c>
      <c r="E31" s="2">
        <f>B31*100/B35</f>
        <v>7.149489322191272</v>
      </c>
      <c r="F31" s="2">
        <f>C31*100/C35</f>
        <v>8.094129816395139</v>
      </c>
      <c r="G31" s="2">
        <f>D31*100/D35</f>
        <v>4.743083003952569</v>
      </c>
      <c r="H31" t="s">
        <v>3</v>
      </c>
    </row>
    <row r="32" spans="2:8" ht="12.75">
      <c r="B32" s="3">
        <v>319</v>
      </c>
      <c r="C32" s="3">
        <f t="shared" si="3"/>
        <v>267</v>
      </c>
      <c r="D32" s="3">
        <v>52</v>
      </c>
      <c r="E32" s="2">
        <f>B32*100/B35</f>
        <v>5.9238625812441965</v>
      </c>
      <c r="F32" s="2">
        <f>C32*100/C35</f>
        <v>6.904577191621412</v>
      </c>
      <c r="G32" s="2">
        <f>D32*100/D35</f>
        <v>3.4255599472990776</v>
      </c>
      <c r="H32" t="s">
        <v>2</v>
      </c>
    </row>
    <row r="33" spans="2:8" ht="12.75">
      <c r="B33" s="3">
        <v>462</v>
      </c>
      <c r="C33" s="3">
        <f t="shared" si="3"/>
        <v>383</v>
      </c>
      <c r="D33" s="3">
        <v>79</v>
      </c>
      <c r="E33" s="2">
        <f>B33*100/B35</f>
        <v>8.579387186629527</v>
      </c>
      <c r="F33" s="2">
        <f>C33*100/C35</f>
        <v>9.904318593224723</v>
      </c>
      <c r="G33" s="2">
        <f>D33*100/D35</f>
        <v>5.204216073781291</v>
      </c>
      <c r="H33" t="s">
        <v>1</v>
      </c>
    </row>
    <row r="34" spans="2:8" ht="12.75">
      <c r="B34" s="4">
        <v>1131</v>
      </c>
      <c r="C34" s="3">
        <f t="shared" si="3"/>
        <v>653</v>
      </c>
      <c r="D34" s="3">
        <v>478</v>
      </c>
      <c r="E34" s="2">
        <f>B34*100/B35</f>
        <v>21.002785515320333</v>
      </c>
      <c r="F34" s="2">
        <f>C34*100/C35</f>
        <v>16.886475303853118</v>
      </c>
      <c r="G34" s="2">
        <f>D34*100/D35</f>
        <v>31.488801054018445</v>
      </c>
      <c r="H34" t="s">
        <v>0</v>
      </c>
    </row>
    <row r="35" spans="2:7" ht="12.75">
      <c r="B35" s="3">
        <f>SUM(B24:B34)</f>
        <v>5385</v>
      </c>
      <c r="C35" s="3">
        <f t="shared" si="3"/>
        <v>3867</v>
      </c>
      <c r="D35" s="3">
        <f>SUM(D24:D34)</f>
        <v>1518</v>
      </c>
      <c r="E35" s="2">
        <f>SUM(E24:E34)</f>
        <v>100</v>
      </c>
      <c r="F35" s="2">
        <f>SUM(F24:F34)</f>
        <v>99.99999999999999</v>
      </c>
      <c r="G35" s="2">
        <f>SUM(G24:G34)</f>
        <v>100</v>
      </c>
    </row>
    <row r="36" spans="2:7" ht="12.75">
      <c r="B36" s="3"/>
      <c r="C36" s="3"/>
      <c r="D36" s="3"/>
      <c r="E36" s="7" t="s">
        <v>27</v>
      </c>
      <c r="F36" s="7" t="s">
        <v>28</v>
      </c>
      <c r="G36" s="7" t="s">
        <v>29</v>
      </c>
    </row>
    <row r="37" spans="4:8" ht="12.75">
      <c r="D37" s="4" t="s">
        <v>30</v>
      </c>
      <c r="E37" s="6">
        <f>SUMPRODUCT(E24:E34,$K$8:$K$18)/100</f>
        <v>122446.46284122564</v>
      </c>
      <c r="F37" s="6">
        <f>SUMPRODUCT(F24:F34,$K$8:$K$18)/100</f>
        <v>114375.21442979055</v>
      </c>
      <c r="G37" s="6">
        <f>SUMPRODUCT(G24:G34,$K$8:$K$18)/100</f>
        <v>143007.40988142294</v>
      </c>
      <c r="H37" s="1"/>
    </row>
    <row r="39" spans="1:4" ht="12.75">
      <c r="A39" t="s">
        <v>31</v>
      </c>
      <c r="B39" s="4">
        <v>585</v>
      </c>
      <c r="C39" s="3">
        <v>287</v>
      </c>
      <c r="D39" s="3">
        <v>298</v>
      </c>
    </row>
    <row r="40" ht="12.75">
      <c r="A40" t="s">
        <v>35</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SciencesPo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FNSP</dc:creator>
  <cp:keywords/>
  <dc:description/>
  <cp:lastModifiedBy>t.piketty</cp:lastModifiedBy>
  <dcterms:created xsi:type="dcterms:W3CDTF">2013-02-05T18:16:24Z</dcterms:created>
  <dcterms:modified xsi:type="dcterms:W3CDTF">2013-04-17T18:03:26Z</dcterms:modified>
  <cp:category/>
  <cp:version/>
  <cp:contentType/>
  <cp:contentStatus/>
</cp:coreProperties>
</file>