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3.1" sheetId="1" r:id="rId1"/>
    <sheet name="TS13.1" sheetId="2" r:id="rId2"/>
    <sheet name="TS13.2"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uthor" hidden="1">"Ken Oliver"</definedName>
    <definedName name="column_head" localSheetId="2">#REF!</definedName>
    <definedName name="column_head">#REF!</definedName>
    <definedName name="column_headings" localSheetId="1">#REF!</definedName>
    <definedName name="column_headings" localSheetId="2">#REF!</definedName>
    <definedName name="column_headings">#REF!</definedName>
    <definedName name="column_numbers" localSheetId="1">#REF!</definedName>
    <definedName name="column_numbers" localSheetId="2">#REF!</definedName>
    <definedName name="column_numbers">#REF!</definedName>
    <definedName name="data" localSheetId="1">#REF!</definedName>
    <definedName name="data" localSheetId="2">#REF!</definedName>
    <definedName name="data">#REF!</definedName>
    <definedName name="data2" localSheetId="1">#REF!</definedName>
    <definedName name="data2" localSheetId="2">#REF!</definedName>
    <definedName name="data2">#REF!</definedName>
    <definedName name="Diag" localSheetId="2">#REF!,#REF!</definedName>
    <definedName name="Diag">#REF!,#REF!</definedName>
    <definedName name="ea_flux">#REF!</definedName>
    <definedName name="Equilibre">#REF!</definedName>
    <definedName name="females" localSheetId="2">'[11]rba table'!$I$10:$I$49</definedName>
    <definedName name="females">'[6]rba table'!$I$10:$I$49</definedName>
    <definedName name="fig4b" localSheetId="2">#REF!</definedName>
    <definedName name="fig4b">#REF!</definedName>
    <definedName name="fmtr" localSheetId="2">#REF!</definedName>
    <definedName name="fmtr">#REF!</definedName>
    <definedName name="footno" localSheetId="2">#REF!</definedName>
    <definedName name="footno">#REF!</definedName>
    <definedName name="footnotes" localSheetId="1">#REF!</definedName>
    <definedName name="footnotes" localSheetId="2">#REF!</definedName>
    <definedName name="footnotes">#REF!</definedName>
    <definedName name="footnotes2" localSheetId="2">#REF!</definedName>
    <definedName name="footnotes2">#REF!</definedName>
    <definedName name="GEOG9703" localSheetId="2">#REF!</definedName>
    <definedName name="GEOG9703">#REF!</definedName>
    <definedName name="HTML_CodePage" hidden="1">1252</definedName>
    <definedName name="HTML_Control" localSheetId="2"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2">'[11]rba table'!$C$10:$C$49</definedName>
    <definedName name="males">'[6]rba table'!$C$10:$C$49</definedName>
    <definedName name="PIB">#REF!</definedName>
    <definedName name="Rentflag">IF('[7]Comparison'!$B$7,"","not ")</definedName>
    <definedName name="ressources">#REF!</definedName>
    <definedName name="rpflux">#REF!</definedName>
    <definedName name="rptof">#REF!</definedName>
    <definedName name="spanners_level1" localSheetId="1">#REF!</definedName>
    <definedName name="spanners_level1" localSheetId="2">#REF!</definedName>
    <definedName name="spanners_level1">#REF!</definedName>
    <definedName name="spanners_level2" localSheetId="1">#REF!</definedName>
    <definedName name="spanners_level2" localSheetId="2">#REF!</definedName>
    <definedName name="spanners_level2">#REF!</definedName>
    <definedName name="spanners_level3" localSheetId="1">#REF!</definedName>
    <definedName name="spanners_level3" localSheetId="2">#REF!</definedName>
    <definedName name="spanners_level3">#REF!</definedName>
    <definedName name="spanners_level4" localSheetId="1">#REF!</definedName>
    <definedName name="spanners_level4" localSheetId="2">#REF!</definedName>
    <definedName name="spanners_level4">#REF!</definedName>
    <definedName name="spanners_level5" localSheetId="1">#REF!</definedName>
    <definedName name="spanners_level5" localSheetId="2">#REF!</definedName>
    <definedName name="spanners_level5">#REF!</definedName>
    <definedName name="spanners_levelV" localSheetId="2">#REF!</definedName>
    <definedName name="spanners_levelV">#REF!</definedName>
    <definedName name="spanners_levelX" localSheetId="2">#REF!</definedName>
    <definedName name="spanners_levelX">#REF!</definedName>
    <definedName name="spanners_levelY" localSheetId="2">#REF!</definedName>
    <definedName name="spanners_levelY">#REF!</definedName>
    <definedName name="spanners_levelZ" localSheetId="2">#REF!</definedName>
    <definedName name="spanners_levelZ">#REF!</definedName>
    <definedName name="stub_lines" localSheetId="1">#REF!</definedName>
    <definedName name="stub_lines" localSheetId="2">#REF!</definedName>
    <definedName name="stub_lines">#REF!</definedName>
    <definedName name="Table_DE.4b__Sources_of_private_wealth_accumulation_in_Germany__1870_2010___Multiplicative_decomposition">'[9]TableDE4b'!$A$3</definedName>
    <definedName name="tableJEL">#REF!</definedName>
    <definedName name="temp" localSheetId="2">#REF!</definedName>
    <definedName name="temp">#REF!</definedName>
    <definedName name="titles" localSheetId="1">#REF!</definedName>
    <definedName name="titles" localSheetId="2">#REF!</definedName>
    <definedName name="titles">#REF!</definedName>
    <definedName name="totals" localSheetId="1">#REF!</definedName>
    <definedName name="totals" localSheetId="2">#REF!</definedName>
    <definedName name="totals">#REF!</definedName>
    <definedName name="Version" hidden="1">37448</definedName>
    <definedName name="xxx" localSheetId="2">#REF!</definedName>
    <definedName name="xxx">#REF!</definedName>
    <definedName name="Year">'[7]Output'!$C$4:$C$38</definedName>
    <definedName name="YearLabel">'[7]Output'!$B$15</definedName>
    <definedName name="_xlnm.Print_Area" localSheetId="2">'TS13.2'!$A$1:$G$16</definedName>
  </definedNames>
  <calcPr fullCalcOnLoad="1"/>
</workbook>
</file>

<file path=xl/sharedStrings.xml><?xml version="1.0" encoding="utf-8"?>
<sst xmlns="http://schemas.openxmlformats.org/spreadsheetml/2006/main" count="34" uniqueCount="29">
  <si>
    <t>year</t>
  </si>
  <si>
    <t>United States</t>
  </si>
  <si>
    <t>United Kingdom</t>
  </si>
  <si>
    <t>Sweden</t>
  </si>
  <si>
    <t>France</t>
  </si>
  <si>
    <t>(1)</t>
  </si>
  <si>
    <t>(2)</t>
  </si>
  <si>
    <t>(3)</t>
  </si>
  <si>
    <t>(4)</t>
  </si>
  <si>
    <t>(5)</t>
  </si>
  <si>
    <t>Education</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</si>
  <si>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</si>
  <si>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U.S.</t>
  </si>
  <si>
    <t>U.K.</t>
  </si>
  <si>
    <t>Tableau S13.1. Les taux de prélèvements obligatoires dans les pays riches, 1870-2010 (séries utilisées pour le graphique 13.1)</t>
  </si>
  <si>
    <t>France: Piketty 2010, table A9 and A12, % national income</t>
  </si>
  <si>
    <t>US, UK, Sweden: Kleven-Kreiner-Saez 2009 datafig2, % GDP</t>
  </si>
  <si>
    <t>Details series (see sources at the bottom)</t>
  </si>
  <si>
    <t>(total des prélèvements obligatoires, en % du revenu national)</t>
  </si>
  <si>
    <t>Allemagne</t>
  </si>
  <si>
    <t>Total OCDE</t>
  </si>
  <si>
    <t>Table S13.2. Les dépenses publiques dans les pays riches (moyenne 2000-2010, % GDP)</t>
  </si>
  <si>
    <t>Total des dépenses publiques</t>
  </si>
  <si>
    <t>Dépenses sociales</t>
  </si>
  <si>
    <t>Santé</t>
  </si>
  <si>
    <t>Retraites</t>
  </si>
  <si>
    <t>Revenus de transferts (hors retraites)</t>
  </si>
  <si>
    <t>Autres dépenses sociales</t>
  </si>
  <si>
    <t>Autres dépenses publiques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</si>
</sst>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
    <numFmt numFmtId="175" formatCode="#,##0.000"/>
    <numFmt numFmtId="176" formatCode="#,##0.0"/>
    <numFmt numFmtId="177" formatCode="General_)"/>
    <numFmt numFmtId="178" formatCode="#,##0.00__;\-#,##0.00__;#,##0.00__;@__"/>
    <numFmt numFmtId="179" formatCode="_ * #,##0.00_ ;_ * \-#,##0.00_ ;_ * &quot;-&quot;??_ ;_ @_ "/>
    <numFmt numFmtId="180" formatCode="\$#,##0"/>
    <numFmt numFmtId="181" formatCode="0.000%"/>
    <numFmt numFmtId="182" formatCode="#,##0\ &quot;€&quot;"/>
    <numFmt numFmtId="183" formatCode="0.0"/>
    <numFmt numFmtId="184" formatCode="#,##0.0\ &quot;€&quot;"/>
    <numFmt numFmtId="185" formatCode="#,##0.00\ &quot;€&quot;"/>
    <numFmt numFmtId="186" formatCode="[$$-409]#,##0.00"/>
    <numFmt numFmtId="187" formatCode="[$$-409]#,##0"/>
    <numFmt numFmtId="188" formatCode="[$$-409]#,##0.0"/>
    <numFmt numFmtId="189" formatCode="[$$-409]#,##0.000"/>
    <numFmt numFmtId="190" formatCode="[$$-409]#,##0.0000"/>
    <numFmt numFmtId="191" formatCode="[$$-409]#,##0.00000"/>
    <numFmt numFmtId="192" formatCode="[$$-409]#,##0.000000"/>
  </numFmts>
  <fonts count="43">
    <font>
      <sz val="10"/>
      <name val="Arial"/>
      <family val="0"/>
    </font>
    <font>
      <sz val="8"/>
      <name val="Arial"/>
      <family val="0"/>
    </font>
    <font>
      <u val="single"/>
      <sz val="10"/>
      <color indexed="30"/>
      <name val="Arial"/>
      <family val="0"/>
    </font>
    <font>
      <u val="single"/>
      <sz val="10"/>
      <color indexed="56"/>
      <name val="Arial"/>
      <family val="0"/>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Arial"/>
      <family val="2"/>
    </font>
    <font>
      <sz val="9"/>
      <color indexed="9"/>
      <name val="Times"/>
      <family val="1"/>
    </font>
    <font>
      <sz val="9"/>
      <color indexed="8"/>
      <name val="Times"/>
      <family val="1"/>
    </font>
    <font>
      <sz val="8"/>
      <name val="Helv"/>
      <family val="0"/>
    </font>
    <font>
      <sz val="9"/>
      <name val="Times New Roman"/>
      <family val="1"/>
    </font>
    <font>
      <sz val="10"/>
      <color indexed="8"/>
      <name val="Times"/>
      <family val="1"/>
    </font>
    <font>
      <sz val="9"/>
      <name val="Times"/>
      <family val="0"/>
    </font>
    <font>
      <sz val="12"/>
      <name val="Arial CE"/>
      <family val="0"/>
    </font>
    <font>
      <sz val="12"/>
      <name val="Times New Roman"/>
      <family val="0"/>
    </font>
    <font>
      <sz val="10"/>
      <name val="Times"/>
      <family val="1"/>
    </font>
    <font>
      <b/>
      <sz val="12"/>
      <name val="Arial"/>
      <family val="0"/>
    </font>
    <font>
      <b/>
      <sz val="10"/>
      <name val="Arial"/>
      <family val="2"/>
    </font>
    <font>
      <sz val="10"/>
      <color indexed="8"/>
      <name val="Arial"/>
      <family val="0"/>
    </font>
    <font>
      <sz val="14"/>
      <color indexed="8"/>
      <name val="Arial"/>
      <family val="0"/>
    </font>
    <font>
      <sz val="12"/>
      <color indexed="8"/>
      <name val="Arial"/>
      <family val="0"/>
    </font>
    <font>
      <sz val="12.85"/>
      <color indexed="8"/>
      <name val="Arial"/>
      <family val="0"/>
    </font>
    <font>
      <sz val="12"/>
      <name val="Arial Narrow"/>
      <family val="2"/>
    </font>
    <font>
      <sz val="11"/>
      <color indexed="8"/>
      <name val="Arial"/>
      <family val="0"/>
    </font>
    <font>
      <b/>
      <sz val="1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0" borderId="0" applyNumberFormat="0" applyFill="0" applyBorder="0" applyAlignment="0" applyProtection="0"/>
    <xf numFmtId="0" fontId="10" fillId="3" borderId="0" applyNumberFormat="0" applyBorder="0" applyAlignment="0" applyProtection="0"/>
    <xf numFmtId="177" fontId="25" fillId="0" borderId="0">
      <alignment vertical="top"/>
      <protection/>
    </xf>
    <xf numFmtId="0" fontId="11" fillId="20" borderId="1" applyNumberFormat="0" applyAlignment="0" applyProtection="0"/>
    <xf numFmtId="0" fontId="11" fillId="20" borderId="1" applyNumberFormat="0" applyAlignment="0" applyProtection="0"/>
    <xf numFmtId="0" fontId="19" fillId="0" borderId="2" applyNumberFormat="0" applyFill="0" applyAlignment="0" applyProtection="0"/>
    <xf numFmtId="0" fontId="12" fillId="21" borderId="3" applyNumberFormat="0" applyAlignment="0" applyProtection="0"/>
    <xf numFmtId="3" fontId="26" fillId="0" borderId="0" applyFill="0" applyBorder="0">
      <alignment horizontal="right" vertical="top"/>
      <protection/>
    </xf>
    <xf numFmtId="175" fontId="26" fillId="0" borderId="0" applyFill="0" applyBorder="0">
      <alignment horizontal="right" vertical="top"/>
      <protection/>
    </xf>
    <xf numFmtId="3" fontId="26" fillId="0" borderId="0" applyFill="0" applyBorder="0">
      <alignment horizontal="right" vertical="top"/>
      <protection/>
    </xf>
    <xf numFmtId="176" fontId="25" fillId="0" borderId="0" applyFont="0" applyFill="0" applyBorder="0">
      <alignment horizontal="right" vertical="top"/>
      <protection/>
    </xf>
    <xf numFmtId="178" fontId="26" fillId="0" borderId="0" applyFont="0" applyFill="0" applyBorder="0" applyAlignment="0" applyProtection="0"/>
    <xf numFmtId="175" fontId="26" fillId="0" borderId="0">
      <alignment horizontal="right" vertical="top"/>
      <protection/>
    </xf>
    <xf numFmtId="3" fontId="0" fillId="0" borderId="0" applyFont="0" applyFill="0" applyBorder="0" applyAlignment="0" applyProtection="0"/>
    <xf numFmtId="0" fontId="0" fillId="22" borderId="4" applyNumberFormat="0" applyFont="0" applyAlignment="0" applyProtection="0"/>
    <xf numFmtId="166" fontId="0" fillId="0" borderId="0" applyFont="0" applyFill="0" applyBorder="0" applyAlignment="0" applyProtection="0"/>
    <xf numFmtId="0" fontId="4" fillId="0" borderId="0" applyFont="0" applyFill="0" applyBorder="0" applyAlignment="0" applyProtection="0"/>
    <xf numFmtId="179" fontId="2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3" fillId="0" borderId="0" applyNumberFormat="0" applyFill="0" applyBorder="0" applyAlignment="0" applyProtection="0"/>
    <xf numFmtId="3" fontId="4" fillId="0" borderId="0" applyFont="0" applyFill="0" applyBorder="0" applyAlignment="0" applyProtection="0"/>
    <xf numFmtId="2" fontId="0" fillId="0" borderId="0" applyFont="0" applyFill="0" applyBorder="0" applyAlignment="0" applyProtection="0"/>
    <xf numFmtId="0" fontId="14"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0"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0" fillId="0" borderId="0">
      <alignment/>
      <protection/>
    </xf>
    <xf numFmtId="0" fontId="28" fillId="0" borderId="8" applyNumberFormat="0" applyFill="0" applyAlignment="0" applyProtection="0"/>
    <xf numFmtId="0" fontId="0" fillId="0" borderId="0">
      <alignment/>
      <protection/>
    </xf>
    <xf numFmtId="1" fontId="25" fillId="0" borderId="0">
      <alignment vertical="top" wrapText="1"/>
      <protection/>
    </xf>
    <xf numFmtId="1" fontId="29" fillId="0" borderId="0" applyFill="0" applyBorder="0" applyProtection="0">
      <alignment/>
    </xf>
    <xf numFmtId="1" fontId="28" fillId="0" borderId="0" applyFont="0" applyFill="0" applyBorder="0" applyProtection="0">
      <alignment vertical="center"/>
    </xf>
    <xf numFmtId="1" fontId="30" fillId="0" borderId="0">
      <alignment horizontal="right" vertical="top"/>
      <protection/>
    </xf>
    <xf numFmtId="0" fontId="31" fillId="0" borderId="0">
      <alignment/>
      <protection/>
    </xf>
    <xf numFmtId="1" fontId="26" fillId="0" borderId="0" applyNumberFormat="0" applyFill="0" applyBorder="0">
      <alignment vertical="top"/>
      <protection/>
    </xf>
    <xf numFmtId="0" fontId="0" fillId="22" borderId="4" applyNumberFormat="0" applyFont="0" applyAlignment="0" applyProtection="0"/>
    <xf numFmtId="0" fontId="21" fillId="20" borderId="9" applyNumberFormat="0" applyAlignment="0" applyProtection="0"/>
    <xf numFmtId="43" fontId="0" fillId="0" borderId="0" applyFont="0" applyFill="0" applyBorder="0" applyAlignment="0" applyProtection="0"/>
    <xf numFmtId="9" fontId="0" fillId="0" borderId="0" applyFont="0" applyFill="0" applyBorder="0" applyAlignment="0" applyProtection="0"/>
    <xf numFmtId="0" fontId="14" fillId="4" borderId="0" applyNumberFormat="0" applyBorder="0" applyAlignment="0" applyProtection="0"/>
    <xf numFmtId="0" fontId="21" fillId="20" borderId="9" applyNumberFormat="0" applyAlignment="0" applyProtection="0"/>
    <xf numFmtId="0" fontId="32" fillId="0" borderId="0">
      <alignment/>
      <protection/>
    </xf>
    <xf numFmtId="2" fontId="0" fillId="0" borderId="0" applyFont="0" applyFill="0" applyBorder="0" applyProtection="0">
      <alignment horizontal="right"/>
    </xf>
    <xf numFmtId="2" fontId="0" fillId="0" borderId="0" applyFont="0" applyFill="0" applyBorder="0" applyProtection="0">
      <alignment horizontal="right"/>
    </xf>
    <xf numFmtId="0" fontId="7" fillId="0" borderId="10">
      <alignment horizontal="center"/>
      <protection/>
    </xf>
    <xf numFmtId="49" fontId="26" fillId="0" borderId="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 fillId="0" borderId="11" applyNumberFormat="0" applyFont="0" applyFill="0" applyAlignment="0" applyProtection="0"/>
    <xf numFmtId="0" fontId="12" fillId="21" borderId="3" applyNumberFormat="0" applyAlignment="0" applyProtection="0"/>
    <xf numFmtId="2" fontId="4" fillId="0" borderId="0" applyFont="0" applyFill="0" applyBorder="0" applyAlignment="0" applyProtection="0"/>
    <xf numFmtId="0" fontId="23" fillId="0" borderId="0" applyNumberFormat="0" applyFill="0" applyBorder="0" applyAlignment="0" applyProtection="0"/>
    <xf numFmtId="1" fontId="33" fillId="0" borderId="0">
      <alignment vertical="top" wrapText="1"/>
      <protection/>
    </xf>
  </cellStyleXfs>
  <cellXfs count="42">
    <xf numFmtId="0" fontId="0" fillId="0" borderId="0" xfId="0" applyAlignment="1">
      <alignment/>
    </xf>
    <xf numFmtId="0" fontId="0" fillId="0" borderId="0" xfId="0" applyAlignment="1">
      <alignment horizontal="center"/>
    </xf>
    <xf numFmtId="0" fontId="0" fillId="0" borderId="0" xfId="100">
      <alignment/>
      <protection/>
    </xf>
    <xf numFmtId="0" fontId="0" fillId="0" borderId="12" xfId="100" applyBorder="1" applyAlignment="1">
      <alignment horizontal="center" wrapText="1"/>
      <protection/>
    </xf>
    <xf numFmtId="0" fontId="0" fillId="0" borderId="12" xfId="100" applyBorder="1">
      <alignment/>
      <protection/>
    </xf>
    <xf numFmtId="0" fontId="0" fillId="0" borderId="12" xfId="100" applyBorder="1" applyAlignment="1" quotePrefix="1">
      <alignment horizontal="center"/>
      <protection/>
    </xf>
    <xf numFmtId="0" fontId="35" fillId="0" borderId="0" xfId="100" applyFont="1">
      <alignment/>
      <protection/>
    </xf>
    <xf numFmtId="164" fontId="35" fillId="0" borderId="0" xfId="100" applyNumberFormat="1" applyFont="1" applyAlignment="1">
      <alignment horizontal="center"/>
      <protection/>
    </xf>
    <xf numFmtId="164" fontId="0" fillId="0" borderId="0" xfId="100" applyNumberFormat="1" applyAlignment="1">
      <alignment horizontal="center"/>
      <protection/>
    </xf>
    <xf numFmtId="0" fontId="24" fillId="0" borderId="0" xfId="0" applyFont="1" applyAlignment="1">
      <alignment horizontal="center" vertical="center"/>
    </xf>
    <xf numFmtId="0" fontId="24" fillId="0" borderId="13" xfId="0" applyFont="1" applyBorder="1" applyAlignment="1">
      <alignment horizontal="center" vertical="center"/>
    </xf>
    <xf numFmtId="9" fontId="24" fillId="0" borderId="13" xfId="0" applyNumberFormat="1" applyFont="1" applyBorder="1" applyAlignment="1">
      <alignment horizontal="center" vertical="center"/>
    </xf>
    <xf numFmtId="0" fontId="24" fillId="0" borderId="14" xfId="0" applyFont="1" applyBorder="1" applyAlignment="1">
      <alignment horizontal="center" vertical="center"/>
    </xf>
    <xf numFmtId="9" fontId="24" fillId="0" borderId="14" xfId="0" applyNumberFormat="1" applyFont="1" applyBorder="1" applyAlignment="1">
      <alignment horizontal="center" vertical="center"/>
    </xf>
    <xf numFmtId="0" fontId="24" fillId="0" borderId="15" xfId="0" applyFont="1" applyBorder="1" applyAlignment="1">
      <alignment horizontal="center" vertical="center"/>
    </xf>
    <xf numFmtId="9" fontId="24" fillId="0" borderId="15" xfId="0" applyNumberFormat="1" applyFont="1" applyBorder="1" applyAlignment="1">
      <alignment horizontal="center" vertical="center"/>
    </xf>
    <xf numFmtId="0" fontId="24" fillId="0" borderId="16" xfId="0" applyFont="1" applyBorder="1" applyAlignment="1">
      <alignment horizontal="center" vertical="center"/>
    </xf>
    <xf numFmtId="0" fontId="0" fillId="0" borderId="0" xfId="0" applyFont="1" applyAlignment="1">
      <alignment horizontal="lef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0" fillId="0" borderId="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10" fontId="0" fillId="0" borderId="0" xfId="0" applyNumberFormat="1"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0" xfId="0" applyNumberFormat="1" applyBorder="1" applyAlignment="1">
      <alignment horizontal="center"/>
    </xf>
    <xf numFmtId="0" fontId="0" fillId="0" borderId="22" xfId="0" applyBorder="1" applyAlignment="1">
      <alignment horizontal="center"/>
    </xf>
    <xf numFmtId="10" fontId="0" fillId="0" borderId="23" xfId="0" applyNumberFormat="1" applyBorder="1" applyAlignment="1">
      <alignment horizontal="center"/>
    </xf>
    <xf numFmtId="164" fontId="0" fillId="0" borderId="24" xfId="0" applyNumberFormat="1" applyBorder="1" applyAlignment="1">
      <alignment horizontal="center"/>
    </xf>
    <xf numFmtId="0" fontId="40"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100" applyFont="1" applyBorder="1" applyAlignment="1">
      <alignment horizontal="center" vertical="center"/>
      <protection/>
    </xf>
    <xf numFmtId="0" fontId="34" fillId="0" borderId="25" xfId="100" applyFont="1" applyBorder="1" applyAlignment="1">
      <alignment horizontal="center" vertical="center"/>
      <protection/>
    </xf>
    <xf numFmtId="0" fontId="1" fillId="0" borderId="0" xfId="100" applyFont="1" applyAlignment="1">
      <alignment horizontal="justify"/>
      <protection/>
    </xf>
  </cellXfs>
  <cellStyles count="11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ché" xfId="59"/>
    <cellStyle name="Calcul" xfId="60"/>
    <cellStyle name="Calculation" xfId="61"/>
    <cellStyle name="Cellule liée" xfId="62"/>
    <cellStyle name="Check Cell" xfId="63"/>
    <cellStyle name="Comma(0)" xfId="64"/>
    <cellStyle name="Comma(3)" xfId="65"/>
    <cellStyle name="Comma[0]" xfId="66"/>
    <cellStyle name="Comma[1]" xfId="67"/>
    <cellStyle name="Comma[2]__" xfId="68"/>
    <cellStyle name="Comma[3]" xfId="69"/>
    <cellStyle name="Comma0" xfId="70"/>
    <cellStyle name="Commentaire" xfId="71"/>
    <cellStyle name="Currency0" xfId="72"/>
    <cellStyle name="Date" xfId="73"/>
    <cellStyle name="Dezimal_03-09-03" xfId="74"/>
    <cellStyle name="En-tête 1" xfId="75"/>
    <cellStyle name="En-tête 2" xfId="76"/>
    <cellStyle name="Entrée" xfId="77"/>
    <cellStyle name="Explanatory Text" xfId="78"/>
    <cellStyle name="Financier0" xfId="79"/>
    <cellStyle name="Fixed" xfId="80"/>
    <cellStyle name="Good" xfId="81"/>
    <cellStyle name="Heading 1" xfId="82"/>
    <cellStyle name="Heading 2" xfId="83"/>
    <cellStyle name="Heading 3" xfId="84"/>
    <cellStyle name="Heading 4" xfId="85"/>
    <cellStyle name="Input" xfId="86"/>
    <cellStyle name="Insatisfaisant" xfId="87"/>
    <cellStyle name="Hyperlink" xfId="88"/>
    <cellStyle name="Followed Hyperlink" xfId="89"/>
    <cellStyle name="Linked Cell" xfId="90"/>
    <cellStyle name="Comma" xfId="91"/>
    <cellStyle name="Comma [0]" xfId="92"/>
    <cellStyle name="Currency" xfId="93"/>
    <cellStyle name="Currency [0]" xfId="94"/>
    <cellStyle name="Monétaire0" xfId="95"/>
    <cellStyle name="Neutral" xfId="96"/>
    <cellStyle name="Neutre" xfId="97"/>
    <cellStyle name="Normaali_Eduskuntavaalit" xfId="98"/>
    <cellStyle name="Normal GHG whole table" xfId="99"/>
    <cellStyle name="Normal_US_france_taxtransfer" xfId="100"/>
    <cellStyle name="Normal-blank" xfId="101"/>
    <cellStyle name="Normal-bottom" xfId="102"/>
    <cellStyle name="Normal-center" xfId="103"/>
    <cellStyle name="Normal-droit" xfId="104"/>
    <cellStyle name="normální_Nove vystupy_DOPOCTENE" xfId="105"/>
    <cellStyle name="Normal-top" xfId="106"/>
    <cellStyle name="Note" xfId="107"/>
    <cellStyle name="Output" xfId="108"/>
    <cellStyle name="Pilkku_Esimerkkejä kaavioista.xls Kaavio 1" xfId="109"/>
    <cellStyle name="Percent" xfId="110"/>
    <cellStyle name="Satisfaisant" xfId="111"/>
    <cellStyle name="Sortie" xfId="112"/>
    <cellStyle name="Standard_Arbeitsdok. jpw - Vorabdruck98" xfId="113"/>
    <cellStyle name="Style 24" xfId="114"/>
    <cellStyle name="Style 25" xfId="115"/>
    <cellStyle name="style_col_headings" xfId="116"/>
    <cellStyle name="TEXT" xfId="117"/>
    <cellStyle name="Texte explicatif" xfId="118"/>
    <cellStyle name="Title" xfId="119"/>
    <cellStyle name="Titre" xfId="120"/>
    <cellStyle name="Titre 1" xfId="121"/>
    <cellStyle name="Titre 2" xfId="122"/>
    <cellStyle name="Titre 3" xfId="123"/>
    <cellStyle name="Titre 4" xfId="124"/>
    <cellStyle name="Total" xfId="125"/>
    <cellStyle name="Vérification" xfId="126"/>
    <cellStyle name="Virgule fixe" xfId="127"/>
    <cellStyle name="Warning Text" xfId="128"/>
    <cellStyle name="Wrapped"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13.1. Les prélèvements obligatoires dans les pays riches, 1870-2010</a:t>
            </a:r>
          </a:p>
        </c:rich>
      </c:tx>
      <c:layout>
        <c:manualLayout>
          <c:xMode val="factor"/>
          <c:yMode val="factor"/>
          <c:x val="0.00075"/>
          <c:y val="-0.02025"/>
        </c:manualLayout>
      </c:layout>
      <c:spPr>
        <a:noFill/>
        <a:ln>
          <a:noFill/>
        </a:ln>
      </c:spPr>
    </c:title>
    <c:plotArea>
      <c:layout>
        <c:manualLayout>
          <c:xMode val="edge"/>
          <c:yMode val="edge"/>
          <c:x val="0.025"/>
          <c:y val="0.0375"/>
          <c:w val="0.96675"/>
          <c:h val="0.85925"/>
        </c:manualLayout>
      </c:layout>
      <c:lineChart>
        <c:grouping val="standard"/>
        <c:varyColors val="0"/>
        <c:ser>
          <c:idx val="1"/>
          <c:order val="0"/>
          <c:tx>
            <c:v>Suède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00"/>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'TS13.1'!$D$6:$D$20</c:f>
              <c:numCache>
                <c:ptCount val="15"/>
                <c:pt idx="0">
                  <c:v>0.07777777777777778</c:v>
                </c:pt>
                <c:pt idx="1">
                  <c:v>0.07777777777777778</c:v>
                </c:pt>
                <c:pt idx="2">
                  <c:v>0.09555555555555555</c:v>
                </c:pt>
                <c:pt idx="3">
                  <c:v>0.09111111111111111</c:v>
                </c:pt>
                <c:pt idx="4">
                  <c:v>0.1074074074074074</c:v>
                </c:pt>
                <c:pt idx="5">
                  <c:v>0.1261111111111111</c:v>
                </c:pt>
                <c:pt idx="6">
                  <c:v>0.14944444444444446</c:v>
                </c:pt>
                <c:pt idx="7">
                  <c:v>0.21236839820624892</c:v>
                </c:pt>
                <c:pt idx="8">
                  <c:v>0.27737067028849594</c:v>
                </c:pt>
                <c:pt idx="9">
                  <c:v>0.3723050146201047</c:v>
                </c:pt>
                <c:pt idx="10">
                  <c:v>0.47112355877848555</c:v>
                </c:pt>
                <c:pt idx="11">
                  <c:v>0.5415386647316852</c:v>
                </c:pt>
                <c:pt idx="12">
                  <c:v>0.5463335924860715</c:v>
                </c:pt>
                <c:pt idx="13">
                  <c:v>0.5464033761374723</c:v>
                </c:pt>
                <c:pt idx="14">
                  <c:v>0.5362862347456598</c:v>
                </c:pt>
              </c:numCache>
            </c:numRef>
          </c:val>
          <c:smooth val="0"/>
        </c:ser>
        <c:ser>
          <c:idx val="0"/>
          <c:order val="1"/>
          <c:tx>
            <c:v>France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FFFF"/>
              </a:solidFill>
              <a:ln>
                <a:solidFill>
                  <a:srgbClr val="000000"/>
                </a:solidFill>
              </a:ln>
            </c:spPr>
          </c:marker>
          <c:cat>
            <c:numRef>
              <c:f>'TS13.1'!$A$6:$A$20</c:f>
              <c:numCach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'TS13.1'!$E$6:$E$20</c:f>
              <c:numCache>
                <c:ptCount val="15"/>
                <c:pt idx="0">
                  <c:v>0.08</c:v>
                </c:pt>
                <c:pt idx="1">
                  <c:v>0.08</c:v>
                </c:pt>
                <c:pt idx="2">
                  <c:v>0.08840903416603711</c:v>
                </c:pt>
                <c:pt idx="3">
                  <c:v>0.08801097605073277</c:v>
                </c:pt>
                <c:pt idx="4">
                  <c:v>0.07576254798265727</c:v>
                </c:pt>
                <c:pt idx="5">
                  <c:v>0.1389569792707021</c:v>
                </c:pt>
                <c:pt idx="6">
                  <c:v>0.18730760721244813</c:v>
                </c:pt>
                <c:pt idx="7">
                  <c:v>0.21282256615234033</c:v>
                </c:pt>
                <c:pt idx="8">
                  <c:v>0.3102718679830181</c:v>
                </c:pt>
                <c:pt idx="9">
                  <c:v>0.35233797082871077</c:v>
                </c:pt>
                <c:pt idx="10">
                  <c:v>0.38938893680191</c:v>
                </c:pt>
                <c:pt idx="11">
                  <c:v>0.4629911992995619</c:v>
                </c:pt>
                <c:pt idx="12">
                  <c:v>0.48322583154460086</c:v>
                </c:pt>
                <c:pt idx="13">
                  <c:v>0.4937144763139153</c:v>
                </c:pt>
                <c:pt idx="14">
                  <c:v>0.49314148244893685</c:v>
                </c:pt>
              </c:numCache>
            </c:numRef>
          </c:val>
          <c:smooth val="0"/>
        </c:ser>
        <c:ser>
          <c:idx val="2"/>
          <c:order val="2"/>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val>
            <c:numRef>
              <c:f>'TS13.1'!$C$6:$C$20</c:f>
              <c:numCache>
                <c:ptCount val="15"/>
                <c:pt idx="0">
                  <c:v>0.075</c:v>
                </c:pt>
                <c:pt idx="1">
                  <c:v>0.08888888888888889</c:v>
                </c:pt>
                <c:pt idx="2">
                  <c:v>0.08444444444444445</c:v>
                </c:pt>
                <c:pt idx="3">
                  <c:v>0.09722222222222221</c:v>
                </c:pt>
                <c:pt idx="4">
                  <c:v>0.10777777777777778</c:v>
                </c:pt>
                <c:pt idx="5">
                  <c:v>0.21388888888888888</c:v>
                </c:pt>
                <c:pt idx="6">
                  <c:v>0.20555555555555555</c:v>
                </c:pt>
                <c:pt idx="7">
                  <c:v>0.29499999999999993</c:v>
                </c:pt>
                <c:pt idx="8">
                  <c:v>0.3619664494363203</c:v>
                </c:pt>
                <c:pt idx="9">
                  <c:v>0.35462323511365096</c:v>
                </c:pt>
                <c:pt idx="10">
                  <c:v>0.3760367708824882</c:v>
                </c:pt>
                <c:pt idx="11">
                  <c:v>0.40641543716396306</c:v>
                </c:pt>
                <c:pt idx="12">
                  <c:v>0.3799701279954033</c:v>
                </c:pt>
                <c:pt idx="13">
                  <c:v>0.39561305204593494</c:v>
                </c:pt>
                <c:pt idx="14">
                  <c:v>0.40090532760716713</c:v>
                </c:pt>
              </c:numCache>
            </c:numRef>
          </c:val>
          <c:smooth val="0"/>
        </c:ser>
        <c:ser>
          <c:idx val="3"/>
          <c:order val="3"/>
          <c:tx>
            <c:v>Etats-Unis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val>
            <c:numRef>
              <c:f>'TS13.1'!$B$6:$B$20</c:f>
              <c:numCache>
                <c:ptCount val="15"/>
                <c:pt idx="0">
                  <c:v>0.06622222222222222</c:v>
                </c:pt>
                <c:pt idx="1">
                  <c:v>0.06122222222222222</c:v>
                </c:pt>
                <c:pt idx="2">
                  <c:v>0.06622222222222222</c:v>
                </c:pt>
                <c:pt idx="3">
                  <c:v>0.06122222222222222</c:v>
                </c:pt>
                <c:pt idx="4">
                  <c:v>0.07209999999999998</c:v>
                </c:pt>
                <c:pt idx="5">
                  <c:v>0.11207777777777776</c:v>
                </c:pt>
                <c:pt idx="6">
                  <c:v>0.16558888888888887</c:v>
                </c:pt>
                <c:pt idx="7">
                  <c:v>0.2384888888888889</c:v>
                </c:pt>
                <c:pt idx="8">
                  <c:v>0.2691</c:v>
                </c:pt>
                <c:pt idx="9">
                  <c:v>0.28414444444444437</c:v>
                </c:pt>
                <c:pt idx="10">
                  <c:v>0.29716666666666675</c:v>
                </c:pt>
                <c:pt idx="11">
                  <c:v>0.30729999999999996</c:v>
                </c:pt>
                <c:pt idx="12">
                  <c:v>0.3065333333333333</c:v>
                </c:pt>
                <c:pt idx="13">
                  <c:v>0.30083950617283944</c:v>
                </c:pt>
                <c:pt idx="14">
                  <c:v>0.3085</c:v>
                </c:pt>
              </c:numCache>
            </c:numRef>
          </c:val>
          <c:smooth val="0"/>
        </c:ser>
        <c:marker val="1"/>
        <c:axId val="64865833"/>
        <c:axId val="46921586"/>
      </c:lineChart>
      <c:catAx>
        <c:axId val="64865833"/>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les prélèvements obligatoires représentaient moins de 10% du revenu national dans les pays riches jusqu'en 1900-1910; ils en représentent entre 30% et 55% en 2000-2010.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
              <c:y val="-0.0055"/>
            </c:manualLayout>
          </c:layout>
          <c:overlay val="0"/>
          <c:spPr>
            <a:noFill/>
            <a:ln>
              <a:noFill/>
            </a:ln>
          </c:spPr>
        </c:title>
        <c:majorGridlines>
          <c:spPr>
            <a:ln w="12700">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6921586"/>
        <c:crosses val="autoZero"/>
        <c:auto val="0"/>
        <c:lblOffset val="100"/>
        <c:tickLblSkip val="2"/>
        <c:tickMarkSkip val="2"/>
        <c:noMultiLvlLbl val="0"/>
      </c:catAx>
      <c:valAx>
        <c:axId val="4692158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Prélèvements obligatoires (% revenu national)</a:t>
                </a:r>
              </a:p>
            </c:rich>
          </c:tx>
          <c:layout>
            <c:manualLayout>
              <c:xMode val="factor"/>
              <c:yMode val="factor"/>
              <c:x val="-0.0005"/>
              <c:y val="-0.0035"/>
            </c:manualLayout>
          </c:layout>
          <c:overlay val="0"/>
          <c:spPr>
            <a:noFill/>
            <a:ln>
              <a:noFill/>
            </a:ln>
          </c:spPr>
        </c:title>
        <c:majorGridlines>
          <c:spPr>
            <a:ln w="12700">
              <a:solidFill>
                <a:srgbClr val="000000"/>
              </a:solidFill>
              <a:prstDash val="sysDot"/>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865833"/>
        <c:crossesAt val="1"/>
        <c:crossBetween val="midCat"/>
        <c:dispUnits/>
      </c:valAx>
      <c:spPr>
        <a:noFill/>
        <a:ln w="12700">
          <a:solidFill>
            <a:srgbClr val="808080"/>
          </a:solidFill>
        </a:ln>
      </c:spPr>
    </c:plotArea>
    <c:legend>
      <c:legendPos val="r"/>
      <c:layout>
        <c:manualLayout>
          <c:xMode val="edge"/>
          <c:yMode val="edge"/>
          <c:x val="0.17775"/>
          <c:y val="0.14925"/>
          <c:w val="0.2235"/>
          <c:h val="0.34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0.53075</cdr:x>
      <cdr:y>0.50275</cdr:y>
    </cdr:from>
    <cdr:to>
      <cdr:x>0.54325</cdr:x>
      <cdr:y>0.53575</cdr:y>
    </cdr:to>
    <cdr:sp>
      <cdr:nvSpPr>
        <cdr:cNvPr id="1" name="Text Box 1"/>
        <cdr:cNvSpPr txBox="1">
          <a:spLocks noChangeArrowheads="1"/>
        </cdr:cNvSpPr>
      </cdr:nvSpPr>
      <cdr:spPr>
        <a:xfrm>
          <a:off x="4895850" y="2876550"/>
          <a:ext cx="114300" cy="190500"/>
        </a:xfrm>
        <a:prstGeom prst="rect">
          <a:avLst/>
        </a:prstGeom>
        <a:noFill/>
        <a:ln w="1" cmpd="sng">
          <a:noFill/>
        </a:ln>
      </cdr:spPr>
      <c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nu\papers\estate\excelresults\intermedi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piketty\AppData\Roaming\Microsoft\Excel\https//nowa.nuff.ox.ac.uk/senate%20poverty%20response\pov%20response\minimum%20w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akim\Library\Mail\POP-basilleaf@mail.mac.com\INBOX.mbox\Re__Local_tax_data__.mimeattach\papers\estate\excelresults\intermedi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PikettySaez2012(ComputationsUsingIRSTable%201_4_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nowa.nuff.ox.ac.uk/senate%20poverty%20response\pov%20response\minimum%20w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joint%20income%20dist\All%20couples%201970%20to%202004%20MFTTAWE%20comparis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se-srv-01\t.piketty$\manu\papers\estate\excelresults\intermedi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t.piketty\Dropbox\WorldWealth\Work\CapitalIsBack\Germa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L14"/>
      <sheetName val="Table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v>
          </cell>
          <cell r="I20">
            <v>24.42</v>
          </cell>
        </row>
        <row r="21">
          <cell r="C21">
            <v>35.51</v>
          </cell>
          <cell r="I21">
            <v>25.22</v>
          </cell>
        </row>
        <row r="22">
          <cell r="C22">
            <v>36.58</v>
          </cell>
          <cell r="I22">
            <v>26.12</v>
          </cell>
        </row>
        <row r="23">
          <cell r="C23">
            <v>36.76</v>
          </cell>
          <cell r="I23">
            <v>26.22</v>
          </cell>
        </row>
        <row r="24">
          <cell r="C24">
            <v>37.69</v>
          </cell>
          <cell r="I24">
            <v>27.06</v>
          </cell>
        </row>
        <row r="25">
          <cell r="C25">
            <v>39.7</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80.71</v>
          </cell>
          <cell r="I34">
            <v>66.53</v>
          </cell>
        </row>
        <row r="35">
          <cell r="C35">
            <v>105.34</v>
          </cell>
          <cell r="I35">
            <v>92.96</v>
          </cell>
        </row>
        <row r="36">
          <cell r="C36">
            <v>121.01</v>
          </cell>
          <cell r="I36">
            <v>111.65</v>
          </cell>
        </row>
        <row r="37">
          <cell r="C37">
            <v>136.56</v>
          </cell>
          <cell r="I37">
            <v>127.02</v>
          </cell>
        </row>
        <row r="38">
          <cell r="C38">
            <v>149.06</v>
          </cell>
          <cell r="I38">
            <v>138.86</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ation"/>
      <sheetName val="Table Ahelp"/>
      <sheetName val="Amounts and thresholds"/>
      <sheetName val="Age, Gender, Marital"/>
      <sheetName val="Number,multipliers,age etc."/>
      <sheetName val="Net worth with life insurance"/>
      <sheetName val="ANW --- help"/>
      <sheetName val="Composition-help"/>
      <sheetName val="Composition"/>
      <sheetName val="Weights"/>
      <sheetName val="Weights-help"/>
      <sheetName val="Life "/>
      <sheetName val="Life-help"/>
      <sheetName val="Aggregate data"/>
      <sheetName val="ANW-male"/>
      <sheetName val="ANW- female"/>
      <sheetName val="Debt,LI,charity"/>
      <sheetName val="Debt,LI,charity-male"/>
      <sheetName val="Debt,LI,charity-female"/>
      <sheetName val="Number-male"/>
      <sheetName val="Number-female"/>
      <sheetName val="Marital-male"/>
      <sheetName val="Marital"/>
      <sheetName val="Marital-female"/>
      <sheetName val="Details-male"/>
      <sheetName val="Details-female"/>
      <sheetName val="Net worth WJP"/>
      <sheetName val="WJP-male"/>
      <sheetName val="WJP-female"/>
      <sheetName val="templat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9">
        <row r="3">
          <cell r="A3" t="str">
            <v>Table DE.4b: Sources of private wealth accumulation in Germany, 1870-2010 - Multiplicative decomposition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149"/>
  <sheetViews>
    <sheetView zoomScalePageLayoutView="0" workbookViewId="0" topLeftCell="A1">
      <selection activeCell="A2" sqref="A2:E20"/>
    </sheetView>
  </sheetViews>
  <sheetFormatPr defaultColWidth="8.8515625" defaultRowHeight="12.75"/>
  <cols>
    <col min="1" max="1" width="20.7109375" style="0" customWidth="1"/>
    <col min="2" max="5" width="15.7109375" style="0" customWidth="1"/>
    <col min="6" max="6" width="11.57421875" style="0" customWidth="1"/>
  </cols>
  <sheetData>
    <row r="1" ht="13.5" thickBot="1"/>
    <row r="2" spans="1:5" ht="19.5" customHeight="1" thickTop="1">
      <c r="A2" s="33" t="s">
        <v>14</v>
      </c>
      <c r="B2" s="34"/>
      <c r="C2" s="34"/>
      <c r="D2" s="34"/>
      <c r="E2" s="35"/>
    </row>
    <row r="3" spans="1:5" ht="19.5" customHeight="1" thickBot="1">
      <c r="A3" s="36"/>
      <c r="B3" s="37"/>
      <c r="C3" s="37"/>
      <c r="D3" s="37"/>
      <c r="E3" s="38"/>
    </row>
    <row r="4" spans="1:11" ht="19.5" customHeight="1" thickBot="1" thickTop="1">
      <c r="A4" s="9"/>
      <c r="B4" s="9"/>
      <c r="C4" s="9"/>
      <c r="D4" s="9"/>
      <c r="E4" s="9"/>
      <c r="G4" s="18" t="s">
        <v>17</v>
      </c>
      <c r="H4" s="19"/>
      <c r="I4" s="19"/>
      <c r="J4" s="19"/>
      <c r="K4" s="20"/>
    </row>
    <row r="5" spans="1:11" ht="60" customHeight="1" thickBot="1" thickTop="1">
      <c r="A5" s="32" t="s">
        <v>18</v>
      </c>
      <c r="B5" s="16" t="s">
        <v>12</v>
      </c>
      <c r="C5" s="16" t="s">
        <v>13</v>
      </c>
      <c r="D5" s="16" t="s">
        <v>3</v>
      </c>
      <c r="E5" s="16" t="s">
        <v>4</v>
      </c>
      <c r="G5" s="21" t="s">
        <v>0</v>
      </c>
      <c r="H5" s="22" t="s">
        <v>1</v>
      </c>
      <c r="I5" s="22" t="s">
        <v>2</v>
      </c>
      <c r="J5" s="22" t="s">
        <v>3</v>
      </c>
      <c r="K5" s="23" t="s">
        <v>4</v>
      </c>
    </row>
    <row r="6" spans="1:11" ht="19.5" customHeight="1" thickTop="1">
      <c r="A6" s="10">
        <v>1870</v>
      </c>
      <c r="B6" s="11">
        <f>B7+0.005</f>
        <v>0.06622222222222222</v>
      </c>
      <c r="C6" s="11">
        <f>AVERAGE(I$8:I$17)/0.9</f>
        <v>0.075</v>
      </c>
      <c r="D6" s="11">
        <f>D7</f>
        <v>0.07777777777777778</v>
      </c>
      <c r="E6" s="11">
        <f>AVERAGE(K$8:K$17)</f>
        <v>0.08</v>
      </c>
      <c r="G6" s="21">
        <v>1868</v>
      </c>
      <c r="H6" s="24"/>
      <c r="I6" s="25">
        <v>0.074</v>
      </c>
      <c r="J6" s="25"/>
      <c r="K6" s="26"/>
    </row>
    <row r="7" spans="1:11" ht="19.5" customHeight="1">
      <c r="A7" s="12">
        <v>1880</v>
      </c>
      <c r="B7" s="13">
        <f>B9</f>
        <v>0.06122222222222222</v>
      </c>
      <c r="C7" s="13">
        <f>AVERAGE(I$18:I$27)/0.9</f>
        <v>0.08888888888888889</v>
      </c>
      <c r="D7" s="13">
        <f>AVERAGE(J$18:J$27)/0.9</f>
        <v>0.07777777777777778</v>
      </c>
      <c r="E7" s="13">
        <f>AVERAGE(K$18:K$27)</f>
        <v>0.08</v>
      </c>
      <c r="G7" s="21">
        <v>1869</v>
      </c>
      <c r="H7" s="24"/>
      <c r="I7" s="25"/>
      <c r="J7" s="25"/>
      <c r="K7" s="26"/>
    </row>
    <row r="8" spans="1:11" ht="19.5" customHeight="1">
      <c r="A8" s="12">
        <v>1890</v>
      </c>
      <c r="B8" s="13">
        <f>B9+0.005</f>
        <v>0.06622222222222222</v>
      </c>
      <c r="C8" s="13">
        <f>AVERAGE(I$28:I$37)/0.9</f>
        <v>0.08444444444444445</v>
      </c>
      <c r="D8" s="13">
        <f>AVERAGE(J$28:J$37)/0.9</f>
        <v>0.09555555555555555</v>
      </c>
      <c r="E8" s="13">
        <f>AVERAGE(K$28:K$37)</f>
        <v>0.08840903416603711</v>
      </c>
      <c r="G8" s="21">
        <v>1870</v>
      </c>
      <c r="H8" s="24"/>
      <c r="I8" s="25"/>
      <c r="J8" s="25"/>
      <c r="K8" s="27">
        <v>0.08</v>
      </c>
    </row>
    <row r="9" spans="1:11" ht="19.5" customHeight="1">
      <c r="A9" s="12">
        <v>1900</v>
      </c>
      <c r="B9" s="13">
        <f>AVERAGE(H$38:H$47)/0.9</f>
        <v>0.06122222222222222</v>
      </c>
      <c r="C9" s="13">
        <f>AVERAGE(I$38:I$47)/0.9</f>
        <v>0.09722222222222221</v>
      </c>
      <c r="D9" s="13">
        <f>AVERAGE(J$38:J$47)/0.9</f>
        <v>0.09111111111111111</v>
      </c>
      <c r="E9" s="13">
        <f>AVERAGE(K$38:K$47)</f>
        <v>0.08801097605073277</v>
      </c>
      <c r="G9" s="21">
        <v>1871</v>
      </c>
      <c r="H9" s="24"/>
      <c r="I9" s="25"/>
      <c r="J9" s="25"/>
      <c r="K9" s="27"/>
    </row>
    <row r="10" spans="1:11" ht="19.5" customHeight="1">
      <c r="A10" s="12">
        <v>1910</v>
      </c>
      <c r="B10" s="13">
        <f>AVERAGE(H$48:H$57)/0.9</f>
        <v>0.07209999999999998</v>
      </c>
      <c r="C10" s="13">
        <f>AVERAGE(I$48:I$57)/0.9</f>
        <v>0.10777777777777778</v>
      </c>
      <c r="D10" s="13">
        <f>AVERAGE(J$48:J$57)/0.9</f>
        <v>0.1074074074074074</v>
      </c>
      <c r="E10" s="13">
        <f>AVERAGE(K$48:K$57)</f>
        <v>0.07576254798265727</v>
      </c>
      <c r="G10" s="21">
        <v>1872</v>
      </c>
      <c r="H10" s="24"/>
      <c r="I10" s="25">
        <v>0.068</v>
      </c>
      <c r="J10" s="25"/>
      <c r="K10" s="27"/>
    </row>
    <row r="11" spans="1:11" ht="19.5" customHeight="1">
      <c r="A11" s="12">
        <v>1920</v>
      </c>
      <c r="B11" s="13">
        <f>AVERAGE(H$58:H$67)/0.9</f>
        <v>0.11207777777777776</v>
      </c>
      <c r="C11" s="13">
        <f>AVERAGE(I$58:I$67)/0.9</f>
        <v>0.21388888888888888</v>
      </c>
      <c r="D11" s="13">
        <f>AVERAGE(J$58:J$67)/0.9</f>
        <v>0.1261111111111111</v>
      </c>
      <c r="E11" s="13">
        <f>AVERAGE(K$58:K$67)</f>
        <v>0.1389569792707021</v>
      </c>
      <c r="G11" s="21">
        <v>1873</v>
      </c>
      <c r="H11" s="24"/>
      <c r="I11" s="25"/>
      <c r="J11" s="25"/>
      <c r="K11" s="27"/>
    </row>
    <row r="12" spans="1:11" ht="19.5" customHeight="1">
      <c r="A12" s="12">
        <v>1930</v>
      </c>
      <c r="B12" s="13">
        <f>AVERAGE(H$68:H$77)/0.9</f>
        <v>0.16558888888888887</v>
      </c>
      <c r="C12" s="13">
        <f>AVERAGE(I$68:I$77)/0.9</f>
        <v>0.20555555555555555</v>
      </c>
      <c r="D12" s="13">
        <f>AVERAGE(J$68:J$77)/0.9</f>
        <v>0.14944444444444446</v>
      </c>
      <c r="E12" s="13">
        <f>AVERAGE(K$68:K$77)</f>
        <v>0.18730760721244813</v>
      </c>
      <c r="G12" s="21">
        <v>1874</v>
      </c>
      <c r="H12" s="24"/>
      <c r="I12" s="25"/>
      <c r="J12" s="25"/>
      <c r="K12" s="27"/>
    </row>
    <row r="13" spans="1:11" ht="19.5" customHeight="1">
      <c r="A13" s="12">
        <v>1940</v>
      </c>
      <c r="B13" s="13">
        <f>AVERAGE(H$78:H$87)/0.9</f>
        <v>0.2384888888888889</v>
      </c>
      <c r="C13" s="13">
        <f>AVERAGE(I$78:I$87)/0.9</f>
        <v>0.29499999999999993</v>
      </c>
      <c r="D13" s="13">
        <f>AVERAGE(J$78:J$87)/0.9</f>
        <v>0.21236839820624892</v>
      </c>
      <c r="E13" s="13">
        <f>AVERAGE(K$78:K$87)</f>
        <v>0.21282256615234033</v>
      </c>
      <c r="G13" s="21">
        <v>1875</v>
      </c>
      <c r="H13" s="24"/>
      <c r="I13" s="28">
        <v>0.067</v>
      </c>
      <c r="J13" s="25"/>
      <c r="K13" s="27"/>
    </row>
    <row r="14" spans="1:11" ht="19.5" customHeight="1">
      <c r="A14" s="12">
        <v>1950</v>
      </c>
      <c r="B14" s="13">
        <f>AVERAGE(H$88:H$97)/0.9</f>
        <v>0.2691</v>
      </c>
      <c r="C14" s="13">
        <f>AVERAGE(I$88:I$97)/0.9</f>
        <v>0.3619664494363203</v>
      </c>
      <c r="D14" s="13">
        <f>AVERAGE(J$88:J$97)/0.9</f>
        <v>0.27737067028849594</v>
      </c>
      <c r="E14" s="13">
        <f>AVERAGE(K$88:K$97)</f>
        <v>0.3102718679830181</v>
      </c>
      <c r="G14" s="21">
        <v>1876</v>
      </c>
      <c r="H14" s="24"/>
      <c r="I14" s="25"/>
      <c r="J14" s="25"/>
      <c r="K14" s="27"/>
    </row>
    <row r="15" spans="1:11" ht="19.5" customHeight="1">
      <c r="A15" s="12">
        <v>1960</v>
      </c>
      <c r="B15" s="13">
        <f>AVERAGE(H$98:H$107)/0.9</f>
        <v>0.28414444444444437</v>
      </c>
      <c r="C15" s="13">
        <f>AVERAGE(I$98:I$107)/0.9</f>
        <v>0.35462323511365096</v>
      </c>
      <c r="D15" s="13">
        <f>AVERAGE(J$98:J$107)/0.9</f>
        <v>0.3723050146201047</v>
      </c>
      <c r="E15" s="13">
        <f>AVERAGE(K$98:K$107)</f>
        <v>0.35233797082871077</v>
      </c>
      <c r="G15" s="21">
        <v>1877</v>
      </c>
      <c r="H15" s="24"/>
      <c r="I15" s="25"/>
      <c r="J15" s="25"/>
      <c r="K15" s="27"/>
    </row>
    <row r="16" spans="1:11" ht="19.5" customHeight="1">
      <c r="A16" s="12">
        <v>1970</v>
      </c>
      <c r="B16" s="13">
        <f>AVERAGE(H$108:H$117)/0.9</f>
        <v>0.29716666666666675</v>
      </c>
      <c r="C16" s="13">
        <f>AVERAGE(I$108:I$117)/0.9</f>
        <v>0.3760367708824882</v>
      </c>
      <c r="D16" s="13">
        <f>AVERAGE(J$108:J$117)/0.9</f>
        <v>0.47112355877848555</v>
      </c>
      <c r="E16" s="13">
        <f>AVERAGE(K$108:K$117)</f>
        <v>0.38938893680191</v>
      </c>
      <c r="G16" s="21">
        <v>1878</v>
      </c>
      <c r="H16" s="24"/>
      <c r="I16" s="25"/>
      <c r="J16" s="25"/>
      <c r="K16" s="27"/>
    </row>
    <row r="17" spans="1:11" ht="19.5" customHeight="1">
      <c r="A17" s="12">
        <v>1980</v>
      </c>
      <c r="B17" s="13">
        <f>AVERAGE(H$118:H$127)/0.9</f>
        <v>0.30729999999999996</v>
      </c>
      <c r="C17" s="13">
        <f>AVERAGE(I$118:I$127)/0.9</f>
        <v>0.40641543716396306</v>
      </c>
      <c r="D17" s="13">
        <f>AVERAGE(J$118:J$127)/0.9</f>
        <v>0.5415386647316852</v>
      </c>
      <c r="E17" s="13">
        <f>AVERAGE(K$118:K$127)</f>
        <v>0.4629911992995619</v>
      </c>
      <c r="G17" s="21">
        <v>1879</v>
      </c>
      <c r="H17" s="24"/>
      <c r="I17" s="25"/>
      <c r="J17" s="25"/>
      <c r="K17" s="27"/>
    </row>
    <row r="18" spans="1:11" ht="19.5" customHeight="1">
      <c r="A18" s="12">
        <v>1990</v>
      </c>
      <c r="B18" s="13">
        <f>AVERAGE(H$128:H$137)/0.9</f>
        <v>0.3065333333333333</v>
      </c>
      <c r="C18" s="13">
        <f>AVERAGE(I$128:I$137)/0.9</f>
        <v>0.3799701279954033</v>
      </c>
      <c r="D18" s="13">
        <f>AVERAGE(J$128:J$137)/0.9</f>
        <v>0.5463335924860715</v>
      </c>
      <c r="E18" s="13">
        <f>AVERAGE(K$128:K$137)</f>
        <v>0.48322583154460086</v>
      </c>
      <c r="G18" s="21">
        <v>1880</v>
      </c>
      <c r="H18" s="24"/>
      <c r="I18" s="25">
        <v>0.075</v>
      </c>
      <c r="J18" s="25">
        <v>0.07</v>
      </c>
      <c r="K18" s="27">
        <v>0.08</v>
      </c>
    </row>
    <row r="19" spans="1:11" ht="19.5" customHeight="1">
      <c r="A19" s="12">
        <v>2000</v>
      </c>
      <c r="B19" s="13">
        <f>AVERAGE(H$138:H$147)/0.9</f>
        <v>0.30083950617283944</v>
      </c>
      <c r="C19" s="13">
        <f>AVERAGE(I$138:I$147)/0.9</f>
        <v>0.39561305204593494</v>
      </c>
      <c r="D19" s="13">
        <f>AVERAGE(J$138:J$147)/0.9</f>
        <v>0.5464033761374723</v>
      </c>
      <c r="E19" s="13">
        <f>AVERAGE(K$138:K$147)</f>
        <v>0.4937144763139153</v>
      </c>
      <c r="G19" s="21">
        <v>1881</v>
      </c>
      <c r="H19" s="24"/>
      <c r="I19" s="25"/>
      <c r="J19" s="25"/>
      <c r="K19" s="27"/>
    </row>
    <row r="20" spans="1:11" ht="19.5" customHeight="1" thickBot="1">
      <c r="A20" s="14">
        <v>2010</v>
      </c>
      <c r="B20" s="15">
        <f>AVERAGE(H$145:H$146)/0.9</f>
        <v>0.3085</v>
      </c>
      <c r="C20" s="15">
        <f>AVERAGE(I$145:I$146)/0.9</f>
        <v>0.40090532760716713</v>
      </c>
      <c r="D20" s="15">
        <f>AVERAGE(J$145:J$146)/0.9</f>
        <v>0.5362862347456598</v>
      </c>
      <c r="E20" s="15">
        <f>AVERAGE(K$145:K$146)</f>
        <v>0.49314148244893685</v>
      </c>
      <c r="G20" s="21">
        <v>1882</v>
      </c>
      <c r="H20" s="24"/>
      <c r="I20" s="25"/>
      <c r="J20" s="25"/>
      <c r="K20" s="27"/>
    </row>
    <row r="21" spans="1:11" ht="19.5" customHeight="1" thickTop="1">
      <c r="A21" s="9"/>
      <c r="B21" s="9"/>
      <c r="C21" s="9"/>
      <c r="D21" s="9"/>
      <c r="E21" s="9"/>
      <c r="G21" s="21">
        <v>1883</v>
      </c>
      <c r="H21" s="24"/>
      <c r="I21" s="25"/>
      <c r="J21" s="25"/>
      <c r="K21" s="27"/>
    </row>
    <row r="22" spans="1:11" ht="19.5" customHeight="1">
      <c r="A22" s="9"/>
      <c r="B22" s="9"/>
      <c r="C22" s="9"/>
      <c r="D22" s="9"/>
      <c r="E22" s="9"/>
      <c r="G22" s="21">
        <v>1884</v>
      </c>
      <c r="H22" s="24"/>
      <c r="I22" s="25"/>
      <c r="J22" s="25"/>
      <c r="K22" s="27"/>
    </row>
    <row r="23" spans="1:11" ht="19.5" customHeight="1">
      <c r="A23" s="9"/>
      <c r="B23" s="9"/>
      <c r="C23" s="9"/>
      <c r="D23" s="9"/>
      <c r="E23" s="9"/>
      <c r="G23" s="21">
        <v>1885</v>
      </c>
      <c r="H23" s="24"/>
      <c r="I23" s="25">
        <v>0.085</v>
      </c>
      <c r="J23" s="25"/>
      <c r="K23" s="27"/>
    </row>
    <row r="24" spans="1:11" ht="19.5" customHeight="1">
      <c r="A24" s="9"/>
      <c r="B24" s="9"/>
      <c r="C24" s="9"/>
      <c r="D24" s="9"/>
      <c r="E24" s="9"/>
      <c r="G24" s="21">
        <v>1886</v>
      </c>
      <c r="H24" s="24"/>
      <c r="I24" s="25"/>
      <c r="J24" s="25"/>
      <c r="K24" s="27"/>
    </row>
    <row r="25" spans="7:11" ht="12.75">
      <c r="G25" s="21">
        <v>1887</v>
      </c>
      <c r="H25" s="24"/>
      <c r="I25" s="25"/>
      <c r="J25" s="25"/>
      <c r="K25" s="27"/>
    </row>
    <row r="26" spans="7:11" ht="12.75">
      <c r="G26" s="21">
        <v>1888</v>
      </c>
      <c r="H26" s="24"/>
      <c r="I26" s="25"/>
      <c r="J26" s="25"/>
      <c r="K26" s="27"/>
    </row>
    <row r="27" spans="7:11" ht="12.75">
      <c r="G27" s="21">
        <v>1889</v>
      </c>
      <c r="H27" s="24"/>
      <c r="I27" s="25"/>
      <c r="J27" s="25"/>
      <c r="K27" s="27"/>
    </row>
    <row r="28" spans="7:11" ht="12.75">
      <c r="G28" s="21">
        <v>1890</v>
      </c>
      <c r="H28" s="24"/>
      <c r="I28" s="25">
        <v>0.074</v>
      </c>
      <c r="J28" s="25">
        <v>0.086</v>
      </c>
      <c r="K28" s="27">
        <v>0.08</v>
      </c>
    </row>
    <row r="29" spans="7:11" ht="12.75">
      <c r="G29" s="21">
        <v>1891</v>
      </c>
      <c r="H29" s="24"/>
      <c r="I29" s="25"/>
      <c r="J29" s="25"/>
      <c r="K29" s="26"/>
    </row>
    <row r="30" spans="7:11" ht="12.75">
      <c r="G30" s="21">
        <v>1892</v>
      </c>
      <c r="H30" s="24"/>
      <c r="I30" s="25"/>
      <c r="J30" s="25"/>
      <c r="K30" s="26"/>
    </row>
    <row r="31" spans="7:11" ht="12.75">
      <c r="G31" s="21">
        <v>1893</v>
      </c>
      <c r="H31" s="24"/>
      <c r="I31" s="25"/>
      <c r="J31" s="25"/>
      <c r="K31" s="26"/>
    </row>
    <row r="32" spans="7:11" ht="12.75">
      <c r="G32" s="21">
        <v>1894</v>
      </c>
      <c r="H32" s="24"/>
      <c r="I32" s="25"/>
      <c r="J32" s="25"/>
      <c r="K32" s="26"/>
    </row>
    <row r="33" spans="7:11" ht="12.75">
      <c r="G33" s="21">
        <v>1895</v>
      </c>
      <c r="H33" s="24"/>
      <c r="I33" s="25">
        <v>0.078</v>
      </c>
      <c r="J33" s="25"/>
      <c r="K33" s="26"/>
    </row>
    <row r="34" spans="7:11" ht="12.75">
      <c r="G34" s="21">
        <v>1896</v>
      </c>
      <c r="H34" s="24"/>
      <c r="I34" s="25"/>
      <c r="J34" s="25"/>
      <c r="K34" s="27">
        <v>0.08874331450478389</v>
      </c>
    </row>
    <row r="35" spans="7:11" ht="12.75">
      <c r="G35" s="21">
        <v>1897</v>
      </c>
      <c r="H35" s="24"/>
      <c r="I35" s="25"/>
      <c r="J35" s="25"/>
      <c r="K35" s="27">
        <v>0.09497690493393354</v>
      </c>
    </row>
    <row r="36" spans="7:11" ht="12.75">
      <c r="G36" s="21">
        <v>1898</v>
      </c>
      <c r="H36" s="24"/>
      <c r="I36" s="25"/>
      <c r="J36" s="25"/>
      <c r="K36" s="27">
        <v>0.09131955388661923</v>
      </c>
    </row>
    <row r="37" spans="7:11" ht="12.75">
      <c r="G37" s="21">
        <v>1899</v>
      </c>
      <c r="H37" s="24"/>
      <c r="I37" s="25"/>
      <c r="J37" s="25"/>
      <c r="K37" s="27">
        <v>0.0870053975048489</v>
      </c>
    </row>
    <row r="38" spans="7:11" ht="12.75">
      <c r="G38" s="21">
        <v>1900</v>
      </c>
      <c r="H38" s="24"/>
      <c r="I38" s="25">
        <v>0.079</v>
      </c>
      <c r="J38" s="25">
        <v>0.082</v>
      </c>
      <c r="K38" s="27">
        <v>0.08739332657343808</v>
      </c>
    </row>
    <row r="39" spans="7:11" ht="12.75">
      <c r="G39" s="21">
        <v>1901</v>
      </c>
      <c r="H39" s="24"/>
      <c r="I39" s="25"/>
      <c r="J39" s="25"/>
      <c r="K39" s="27">
        <v>0.08843284264054979</v>
      </c>
    </row>
    <row r="40" spans="7:11" ht="12.75">
      <c r="G40" s="21">
        <v>1902</v>
      </c>
      <c r="H40" s="25">
        <v>0.056100000000000004</v>
      </c>
      <c r="I40" s="25"/>
      <c r="J40" s="25"/>
      <c r="K40" s="27">
        <v>0.08982896825145367</v>
      </c>
    </row>
    <row r="41" spans="7:11" ht="12.75">
      <c r="G41" s="21">
        <v>1903</v>
      </c>
      <c r="H41" s="25">
        <v>0.0552</v>
      </c>
      <c r="I41" s="25"/>
      <c r="J41" s="25"/>
      <c r="K41" s="27">
        <v>0.08904201947031185</v>
      </c>
    </row>
    <row r="42" spans="7:11" ht="12.75">
      <c r="G42" s="21">
        <v>1904</v>
      </c>
      <c r="H42" s="25">
        <v>0.057</v>
      </c>
      <c r="I42" s="25"/>
      <c r="J42" s="25"/>
      <c r="K42" s="27">
        <v>0.08760072056180576</v>
      </c>
    </row>
    <row r="43" spans="7:11" ht="12.75">
      <c r="G43" s="21">
        <v>1905</v>
      </c>
      <c r="H43" s="25">
        <v>0.053099999999999994</v>
      </c>
      <c r="I43" s="25">
        <v>0.096</v>
      </c>
      <c r="J43" s="25"/>
      <c r="K43" s="27">
        <v>0.08708983029581602</v>
      </c>
    </row>
    <row r="44" spans="7:11" ht="12.75">
      <c r="G44" s="21">
        <v>1906</v>
      </c>
      <c r="H44" s="25">
        <v>0.0526</v>
      </c>
      <c r="I44" s="25"/>
      <c r="J44" s="25"/>
      <c r="K44" s="27">
        <v>0.09019499705226307</v>
      </c>
    </row>
    <row r="45" spans="7:11" ht="12.75">
      <c r="G45" s="21">
        <v>1907</v>
      </c>
      <c r="H45" s="25">
        <v>0.051</v>
      </c>
      <c r="I45" s="25"/>
      <c r="J45" s="25"/>
      <c r="K45" s="27">
        <v>0.08639903217974476</v>
      </c>
    </row>
    <row r="46" spans="7:11" ht="12.75">
      <c r="G46" s="21">
        <v>1908</v>
      </c>
      <c r="H46" s="25">
        <v>0.0584</v>
      </c>
      <c r="I46" s="25"/>
      <c r="J46" s="25"/>
      <c r="K46" s="27">
        <v>0.0872455593855718</v>
      </c>
    </row>
    <row r="47" spans="7:11" ht="12.75">
      <c r="G47" s="21">
        <v>1909</v>
      </c>
      <c r="H47" s="25">
        <v>0.0574</v>
      </c>
      <c r="I47" s="25"/>
      <c r="J47" s="25"/>
      <c r="K47" s="27">
        <v>0.08688246409637279</v>
      </c>
    </row>
    <row r="48" spans="7:11" ht="12.75">
      <c r="G48" s="21">
        <v>1910</v>
      </c>
      <c r="H48" s="25">
        <v>0.0588</v>
      </c>
      <c r="I48" s="25">
        <v>0.088</v>
      </c>
      <c r="J48" s="25">
        <v>0.091</v>
      </c>
      <c r="K48" s="27">
        <v>0.09218296626465454</v>
      </c>
    </row>
    <row r="49" spans="7:11" ht="12.75">
      <c r="G49" s="21">
        <v>1911</v>
      </c>
      <c r="H49" s="25">
        <v>0.0592</v>
      </c>
      <c r="I49" s="25"/>
      <c r="J49" s="25"/>
      <c r="K49" s="27">
        <v>0.09175614791851582</v>
      </c>
    </row>
    <row r="50" spans="7:11" ht="12.75">
      <c r="G50" s="21">
        <v>1912</v>
      </c>
      <c r="H50" s="25">
        <v>0.056600000000000004</v>
      </c>
      <c r="I50" s="25"/>
      <c r="J50" s="25"/>
      <c r="K50" s="27">
        <v>0.08168739964315645</v>
      </c>
    </row>
    <row r="51" spans="7:11" ht="12.75">
      <c r="G51" s="21">
        <v>1913</v>
      </c>
      <c r="H51" s="25">
        <v>0.0578</v>
      </c>
      <c r="I51" s="25"/>
      <c r="J51" s="25">
        <v>0.082</v>
      </c>
      <c r="K51" s="27">
        <v>0.08571683042590521</v>
      </c>
    </row>
    <row r="52" spans="7:11" ht="12.75">
      <c r="G52" s="21">
        <v>1914</v>
      </c>
      <c r="H52" s="25">
        <v>0.0662</v>
      </c>
      <c r="I52" s="25"/>
      <c r="J52" s="25"/>
      <c r="K52" s="27">
        <v>0.07065294286532196</v>
      </c>
    </row>
    <row r="53" spans="7:11" ht="12.75">
      <c r="G53" s="21">
        <v>1915</v>
      </c>
      <c r="H53" s="25">
        <v>0.0654</v>
      </c>
      <c r="I53" s="25">
        <v>0.106</v>
      </c>
      <c r="J53" s="25"/>
      <c r="K53" s="27">
        <v>0.063216137272916</v>
      </c>
    </row>
    <row r="54" spans="7:11" ht="12.75">
      <c r="G54" s="21">
        <v>1916</v>
      </c>
      <c r="H54" s="25">
        <v>0.058499999999999996</v>
      </c>
      <c r="I54" s="25"/>
      <c r="J54" s="25"/>
      <c r="K54" s="27">
        <v>0.06252002700846736</v>
      </c>
    </row>
    <row r="55" spans="7:11" ht="12.75">
      <c r="G55" s="21">
        <v>1917</v>
      </c>
      <c r="H55" s="25">
        <v>0.0608</v>
      </c>
      <c r="I55" s="25"/>
      <c r="J55" s="25"/>
      <c r="K55" s="27">
        <v>0.06724812268101385</v>
      </c>
    </row>
    <row r="56" spans="7:11" ht="12.75">
      <c r="G56" s="21">
        <v>1918</v>
      </c>
      <c r="H56" s="25">
        <v>0.0837</v>
      </c>
      <c r="I56" s="25"/>
      <c r="J56" s="25">
        <v>0.117</v>
      </c>
      <c r="K56" s="27">
        <v>0.06205091435941762</v>
      </c>
    </row>
    <row r="57" spans="7:11" ht="12.75">
      <c r="G57" s="21">
        <v>1919</v>
      </c>
      <c r="H57" s="25">
        <v>0.0819</v>
      </c>
      <c r="I57" s="25"/>
      <c r="J57" s="25"/>
      <c r="K57" s="27">
        <v>0.08059399138720376</v>
      </c>
    </row>
    <row r="58" spans="7:11" ht="12.75">
      <c r="G58" s="21">
        <v>1920</v>
      </c>
      <c r="H58" s="25">
        <v>0.09309999999999999</v>
      </c>
      <c r="I58" s="25">
        <v>0.201</v>
      </c>
      <c r="J58" s="25"/>
      <c r="K58" s="27">
        <v>0.09291520734350975</v>
      </c>
    </row>
    <row r="59" spans="7:11" ht="12.75">
      <c r="G59" s="21">
        <v>1921</v>
      </c>
      <c r="H59" s="25">
        <v>0.11030000000000001</v>
      </c>
      <c r="I59" s="25"/>
      <c r="J59" s="25"/>
      <c r="K59" s="27">
        <v>0.11825711464022211</v>
      </c>
    </row>
    <row r="60" spans="7:11" ht="12.75">
      <c r="G60" s="21">
        <v>1922</v>
      </c>
      <c r="H60" s="25">
        <v>0.1044</v>
      </c>
      <c r="I60" s="25"/>
      <c r="J60" s="25"/>
      <c r="K60" s="27">
        <v>0.12091071454164566</v>
      </c>
    </row>
    <row r="61" spans="7:11" ht="12.75">
      <c r="G61" s="21">
        <v>1923</v>
      </c>
      <c r="H61" s="25">
        <v>0.0879</v>
      </c>
      <c r="I61" s="25"/>
      <c r="J61" s="25">
        <v>0.122</v>
      </c>
      <c r="K61" s="27">
        <v>0.12449956519492271</v>
      </c>
    </row>
    <row r="62" spans="7:11" ht="12.75">
      <c r="G62" s="21">
        <v>1924</v>
      </c>
      <c r="H62" s="25">
        <v>0.09090000000000001</v>
      </c>
      <c r="I62" s="25"/>
      <c r="J62" s="25"/>
      <c r="K62" s="27">
        <v>0.13191017972756242</v>
      </c>
    </row>
    <row r="63" spans="7:11" ht="12.75">
      <c r="G63" s="21">
        <v>1925</v>
      </c>
      <c r="H63" s="25">
        <v>0.0907</v>
      </c>
      <c r="I63" s="25">
        <v>0.184</v>
      </c>
      <c r="J63" s="25"/>
      <c r="K63" s="27">
        <v>0.1350409958984037</v>
      </c>
    </row>
    <row r="64" spans="7:11" ht="12.75">
      <c r="G64" s="21">
        <v>1926</v>
      </c>
      <c r="H64" s="25">
        <v>0.0937</v>
      </c>
      <c r="I64" s="25"/>
      <c r="J64" s="25"/>
      <c r="K64" s="27">
        <v>0.15737529903701752</v>
      </c>
    </row>
    <row r="65" spans="7:11" ht="12.75">
      <c r="G65" s="21">
        <v>1927</v>
      </c>
      <c r="H65" s="25">
        <v>0.1113</v>
      </c>
      <c r="I65" s="25"/>
      <c r="J65" s="25"/>
      <c r="K65" s="27">
        <v>0.17038746412333053</v>
      </c>
    </row>
    <row r="66" spans="7:11" ht="12.75">
      <c r="G66" s="21">
        <v>1928</v>
      </c>
      <c r="H66" s="25">
        <v>0.1129</v>
      </c>
      <c r="I66" s="25"/>
      <c r="J66" s="25">
        <v>0.105</v>
      </c>
      <c r="K66" s="27">
        <v>0.16794680843111304</v>
      </c>
    </row>
    <row r="67" spans="7:11" ht="12.75">
      <c r="G67" s="21">
        <v>1929</v>
      </c>
      <c r="H67" s="25">
        <v>0.1135</v>
      </c>
      <c r="I67" s="25"/>
      <c r="J67" s="25"/>
      <c r="K67" s="27">
        <v>0.17032644376929382</v>
      </c>
    </row>
    <row r="68" spans="7:11" ht="12.75">
      <c r="G68" s="21">
        <v>1930</v>
      </c>
      <c r="H68" s="25">
        <v>0.1151</v>
      </c>
      <c r="I68" s="25">
        <v>0.183</v>
      </c>
      <c r="J68" s="25"/>
      <c r="K68" s="27">
        <v>0.1695195306997726</v>
      </c>
    </row>
    <row r="69" spans="7:11" ht="12.75">
      <c r="G69" s="21">
        <v>1931</v>
      </c>
      <c r="H69" s="25">
        <v>0.127</v>
      </c>
      <c r="I69" s="25"/>
      <c r="J69" s="25"/>
      <c r="K69" s="27">
        <v>0.1886433365221964</v>
      </c>
    </row>
    <row r="70" spans="7:11" ht="12.75">
      <c r="G70" s="21">
        <v>1932</v>
      </c>
      <c r="H70" s="25">
        <v>0.1509</v>
      </c>
      <c r="I70" s="25"/>
      <c r="J70" s="25"/>
      <c r="K70" s="27">
        <v>0.20937589126213796</v>
      </c>
    </row>
    <row r="71" spans="7:11" ht="12.75">
      <c r="G71" s="21">
        <v>1933</v>
      </c>
      <c r="H71" s="25">
        <v>0.165</v>
      </c>
      <c r="I71" s="25"/>
      <c r="J71" s="25">
        <v>0.13</v>
      </c>
      <c r="K71" s="27">
        <v>0.1974938280410241</v>
      </c>
    </row>
    <row r="72" spans="7:11" ht="12.75">
      <c r="G72" s="21">
        <v>1934</v>
      </c>
      <c r="H72" s="25">
        <v>0.1475</v>
      </c>
      <c r="I72" s="25"/>
      <c r="J72" s="25"/>
      <c r="K72" s="27">
        <v>0.2070504524958477</v>
      </c>
    </row>
    <row r="73" spans="7:11" ht="12.75">
      <c r="G73" s="21">
        <v>1935</v>
      </c>
      <c r="H73" s="25">
        <v>0.14739999999999998</v>
      </c>
      <c r="I73" s="25">
        <v>0.18699999999999997</v>
      </c>
      <c r="J73" s="25"/>
      <c r="K73" s="27">
        <v>0.20389016805650023</v>
      </c>
    </row>
    <row r="74" spans="7:11" ht="12.75">
      <c r="G74" s="21">
        <v>1936</v>
      </c>
      <c r="H74" s="25">
        <v>0.14150000000000001</v>
      </c>
      <c r="I74" s="25"/>
      <c r="J74" s="25"/>
      <c r="K74" s="27">
        <v>0.17252967075279532</v>
      </c>
    </row>
    <row r="75" spans="7:11" ht="12.75">
      <c r="G75" s="21">
        <v>1937</v>
      </c>
      <c r="H75" s="25">
        <v>0.1485</v>
      </c>
      <c r="I75" s="25"/>
      <c r="J75" s="25"/>
      <c r="K75" s="27">
        <v>0.16380137645551673</v>
      </c>
    </row>
    <row r="76" spans="7:11" ht="12.75">
      <c r="G76" s="21">
        <v>1938</v>
      </c>
      <c r="H76" s="25">
        <v>0.1792</v>
      </c>
      <c r="I76" s="25"/>
      <c r="J76" s="25">
        <v>0.139</v>
      </c>
      <c r="K76" s="27">
        <v>0.1841103081926462</v>
      </c>
    </row>
    <row r="77" spans="7:11" ht="12.75">
      <c r="G77" s="21">
        <v>1939</v>
      </c>
      <c r="H77" s="25">
        <v>0.16820000000000002</v>
      </c>
      <c r="I77" s="25"/>
      <c r="J77" s="25"/>
      <c r="K77" s="27">
        <v>0.176661509646044</v>
      </c>
    </row>
    <row r="78" spans="7:11" ht="12.75">
      <c r="G78" s="21">
        <v>1940</v>
      </c>
      <c r="H78" s="25">
        <v>0.1537</v>
      </c>
      <c r="I78" s="25">
        <v>0.176</v>
      </c>
      <c r="J78" s="25"/>
      <c r="K78" s="27">
        <v>0.1753393505555538</v>
      </c>
    </row>
    <row r="79" spans="7:11" ht="12.75">
      <c r="G79" s="21">
        <v>1941</v>
      </c>
      <c r="H79" s="25">
        <v>0.1498</v>
      </c>
      <c r="I79" s="25"/>
      <c r="J79" s="25"/>
      <c r="K79" s="27">
        <v>0.17856094419727822</v>
      </c>
    </row>
    <row r="80" spans="7:11" ht="12.75">
      <c r="G80" s="21">
        <v>1942</v>
      </c>
      <c r="H80" s="25">
        <v>0.1572</v>
      </c>
      <c r="I80" s="25"/>
      <c r="J80" s="25"/>
      <c r="K80" s="27">
        <v>0.18291610091619764</v>
      </c>
    </row>
    <row r="81" spans="7:11" ht="12.75">
      <c r="G81" s="21">
        <v>1943</v>
      </c>
      <c r="H81" s="25">
        <v>0.191</v>
      </c>
      <c r="I81" s="25"/>
      <c r="J81" s="25">
        <v>0.17800000000000002</v>
      </c>
      <c r="K81" s="27">
        <v>0.18413714940451573</v>
      </c>
    </row>
    <row r="82" spans="7:11" ht="12.75">
      <c r="G82" s="21">
        <v>1944</v>
      </c>
      <c r="H82" s="25">
        <v>0.2752</v>
      </c>
      <c r="I82" s="25"/>
      <c r="J82" s="25"/>
      <c r="K82" s="27">
        <v>0.18140800313844432</v>
      </c>
    </row>
    <row r="83" spans="7:11" ht="12.75">
      <c r="G83" s="21">
        <v>1945</v>
      </c>
      <c r="H83" s="25">
        <v>0.2767</v>
      </c>
      <c r="I83" s="25">
        <v>0.355</v>
      </c>
      <c r="J83" s="25"/>
      <c r="K83" s="27">
        <v>0.20780323195951045</v>
      </c>
    </row>
    <row r="84" spans="7:11" ht="12.75">
      <c r="G84" s="21">
        <v>1946</v>
      </c>
      <c r="H84" s="25">
        <v>0.2543</v>
      </c>
      <c r="I84" s="25"/>
      <c r="J84" s="25"/>
      <c r="K84" s="27">
        <v>0.2378195385541024</v>
      </c>
    </row>
    <row r="85" spans="7:11" ht="12.75">
      <c r="G85" s="21">
        <v>1947</v>
      </c>
      <c r="H85" s="25">
        <v>0.23399999999999999</v>
      </c>
      <c r="I85" s="25"/>
      <c r="J85" s="25"/>
      <c r="K85" s="27">
        <v>0.253614522900888</v>
      </c>
    </row>
    <row r="86" spans="7:11" ht="12.75">
      <c r="G86" s="21">
        <v>1948</v>
      </c>
      <c r="H86" s="25">
        <v>0.229</v>
      </c>
      <c r="I86" s="25"/>
      <c r="J86" s="25"/>
      <c r="K86" s="27">
        <v>0.2524727304112917</v>
      </c>
    </row>
    <row r="87" spans="7:11" ht="12.75">
      <c r="G87" s="21">
        <v>1949</v>
      </c>
      <c r="H87" s="25">
        <v>0.22550000000000003</v>
      </c>
      <c r="I87" s="25"/>
      <c r="J87" s="25">
        <v>0.20426311677124806</v>
      </c>
      <c r="K87" s="27">
        <v>0.27415408948562076</v>
      </c>
    </row>
    <row r="88" spans="7:11" ht="12.75">
      <c r="G88" s="21">
        <v>1950</v>
      </c>
      <c r="H88" s="25">
        <v>0.2063</v>
      </c>
      <c r="I88" s="25">
        <v>0.36858400372526195</v>
      </c>
      <c r="J88" s="25">
        <v>0.21267863949423912</v>
      </c>
      <c r="K88" s="27">
        <v>0.28541000480833667</v>
      </c>
    </row>
    <row r="89" spans="7:11" ht="12.75">
      <c r="G89" s="21">
        <v>1951</v>
      </c>
      <c r="H89" s="25">
        <v>0.21589999999999998</v>
      </c>
      <c r="I89" s="25">
        <v>0.3381618181818181</v>
      </c>
      <c r="J89" s="25">
        <v>0.22209179096039494</v>
      </c>
      <c r="K89" s="27">
        <v>0.29165800297495226</v>
      </c>
    </row>
    <row r="90" spans="7:11" ht="12.75">
      <c r="G90" s="21">
        <v>1952</v>
      </c>
      <c r="H90" s="25">
        <v>0.24519999999999997</v>
      </c>
      <c r="I90" s="25">
        <v>0.34548680655737707</v>
      </c>
      <c r="J90" s="25">
        <v>0.23146564384559856</v>
      </c>
      <c r="K90" s="27">
        <v>0.30692138536698416</v>
      </c>
    </row>
    <row r="91" spans="7:11" ht="12.75">
      <c r="G91" s="21">
        <v>1953</v>
      </c>
      <c r="H91" s="25">
        <v>0.2556</v>
      </c>
      <c r="I91" s="25">
        <v>0.3246261493027071</v>
      </c>
      <c r="J91" s="25">
        <v>0.24112509043084912</v>
      </c>
      <c r="K91" s="27">
        <v>0.31835383880455737</v>
      </c>
    </row>
    <row r="92" spans="7:11" ht="12.75">
      <c r="G92" s="21">
        <v>1954</v>
      </c>
      <c r="H92" s="25">
        <v>0.2625</v>
      </c>
      <c r="I92" s="25">
        <v>0.31296380568433785</v>
      </c>
      <c r="J92" s="25">
        <v>0.24706479328899966</v>
      </c>
      <c r="K92" s="27">
        <v>0.3105413386404579</v>
      </c>
    </row>
    <row r="93" spans="7:11" ht="12.75">
      <c r="G93" s="21">
        <v>1955</v>
      </c>
      <c r="H93" s="25">
        <v>0.2346</v>
      </c>
      <c r="I93" s="25">
        <v>0.30804084812995847</v>
      </c>
      <c r="J93" s="25">
        <v>0.2644865386466275</v>
      </c>
      <c r="K93" s="27">
        <v>0.30142460269352866</v>
      </c>
    </row>
    <row r="94" spans="7:11" ht="12.75">
      <c r="G94" s="21">
        <v>1956</v>
      </c>
      <c r="H94" s="25">
        <v>0.251</v>
      </c>
      <c r="I94" s="25">
        <v>0.30185163715215035</v>
      </c>
      <c r="J94" s="25">
        <v>0.25882844721955317</v>
      </c>
      <c r="K94" s="27">
        <v>0.30923371826755447</v>
      </c>
    </row>
    <row r="95" spans="7:11" ht="12.75">
      <c r="G95" s="21">
        <v>1957</v>
      </c>
      <c r="H95" s="25">
        <v>0.2571</v>
      </c>
      <c r="I95" s="25">
        <v>0.33844818277786154</v>
      </c>
      <c r="J95" s="25">
        <v>0.27501679423902536</v>
      </c>
      <c r="K95" s="27">
        <v>0.31350103685686387</v>
      </c>
    </row>
    <row r="96" spans="7:11" ht="12.75">
      <c r="G96" s="21">
        <v>1958</v>
      </c>
      <c r="H96" s="25">
        <v>0.255</v>
      </c>
      <c r="I96" s="25">
        <v>0.3075426894550145</v>
      </c>
      <c r="J96" s="25">
        <v>0.27065214435384116</v>
      </c>
      <c r="K96" s="27">
        <v>0.3255717026686799</v>
      </c>
    </row>
    <row r="97" spans="7:11" ht="12.75">
      <c r="G97" s="21">
        <v>1959</v>
      </c>
      <c r="H97" s="25">
        <v>0.23870000000000002</v>
      </c>
      <c r="I97" s="25">
        <v>0.31199210396039606</v>
      </c>
      <c r="J97" s="25">
        <v>0.27292615011733506</v>
      </c>
      <c r="K97" s="27">
        <v>0.34010304874826586</v>
      </c>
    </row>
    <row r="98" spans="7:11" ht="12.75">
      <c r="G98" s="21">
        <v>1960</v>
      </c>
      <c r="H98" s="25">
        <v>0.2653</v>
      </c>
      <c r="I98" s="25">
        <v>0.29954683162341583</v>
      </c>
      <c r="J98" s="25">
        <v>0.30029448478172255</v>
      </c>
      <c r="K98" s="27">
        <v>0.3294541541320888</v>
      </c>
    </row>
    <row r="99" spans="7:11" ht="12.75">
      <c r="G99" s="21">
        <v>1961</v>
      </c>
      <c r="H99" s="25">
        <v>0.265</v>
      </c>
      <c r="I99" s="25">
        <v>0.2956237125748503</v>
      </c>
      <c r="J99" s="25">
        <v>0.301325743646148</v>
      </c>
      <c r="K99" s="27">
        <v>0.33846445281886695</v>
      </c>
    </row>
    <row r="100" spans="7:11" ht="12.75">
      <c r="G100" s="21">
        <v>1962</v>
      </c>
      <c r="H100" s="25">
        <v>0.2501</v>
      </c>
      <c r="I100" s="25">
        <v>0.31649855371900826</v>
      </c>
      <c r="J100" s="25">
        <v>0.31930631791181363</v>
      </c>
      <c r="K100" s="27">
        <v>0.33725194662308117</v>
      </c>
    </row>
    <row r="101" spans="7:11" ht="12.75">
      <c r="G101" s="21">
        <v>1963</v>
      </c>
      <c r="H101" s="25">
        <v>0.2532</v>
      </c>
      <c r="I101" s="25">
        <v>0.3098505962563531</v>
      </c>
      <c r="J101" s="25">
        <v>0.323964729738348</v>
      </c>
      <c r="K101" s="27">
        <v>0.3460263278832311</v>
      </c>
    </row>
    <row r="102" spans="7:11" ht="12.75">
      <c r="G102" s="21">
        <v>1964</v>
      </c>
      <c r="H102" s="25">
        <v>0.2509</v>
      </c>
      <c r="I102" s="25">
        <v>0.29779712739083364</v>
      </c>
      <c r="J102" s="25">
        <v>0.3362946325409175</v>
      </c>
      <c r="K102" s="27">
        <v>0.359111506884515</v>
      </c>
    </row>
    <row r="103" spans="7:11" ht="12.75">
      <c r="G103" s="21">
        <v>1965</v>
      </c>
      <c r="H103" s="25">
        <v>0.24209999999999998</v>
      </c>
      <c r="I103" s="25">
        <v>0.3086287425149701</v>
      </c>
      <c r="J103" s="25">
        <v>0.33261508765170894</v>
      </c>
      <c r="K103" s="27">
        <v>0.361563638136471</v>
      </c>
    </row>
    <row r="104" spans="7:11" ht="12.75">
      <c r="G104" s="21">
        <v>1966</v>
      </c>
      <c r="H104" s="25">
        <v>0.2459</v>
      </c>
      <c r="I104" s="25">
        <v>0.3154911654135339</v>
      </c>
      <c r="J104" s="25">
        <v>0.33990315391142956</v>
      </c>
      <c r="K104" s="27">
        <v>0.36110486597702074</v>
      </c>
    </row>
    <row r="105" spans="7:11" ht="12.75">
      <c r="G105" s="21">
        <v>1967</v>
      </c>
      <c r="H105" s="25">
        <v>0.2601</v>
      </c>
      <c r="I105" s="25">
        <v>0.3328379036183676</v>
      </c>
      <c r="J105" s="25">
        <v>0.34910245771290904</v>
      </c>
      <c r="K105" s="27">
        <v>0.35901070024258513</v>
      </c>
    </row>
    <row r="106" spans="7:11" ht="12.75">
      <c r="G106" s="21">
        <v>1968</v>
      </c>
      <c r="H106" s="25">
        <v>0.2499</v>
      </c>
      <c r="I106" s="25">
        <v>0.3476342922244375</v>
      </c>
      <c r="J106" s="25">
        <v>0.36918294360512893</v>
      </c>
      <c r="K106" s="27">
        <v>0.3622564434728625</v>
      </c>
    </row>
    <row r="107" spans="7:11" ht="12.75">
      <c r="G107" s="21">
        <v>1969</v>
      </c>
      <c r="H107" s="25">
        <v>0.27480000000000004</v>
      </c>
      <c r="I107" s="25">
        <v>0.36770019068708865</v>
      </c>
      <c r="J107" s="25">
        <v>0.37875558008081606</v>
      </c>
      <c r="K107" s="27">
        <v>0.36913567211638465</v>
      </c>
    </row>
    <row r="108" spans="7:11" ht="12.75">
      <c r="G108" s="21">
        <v>1970</v>
      </c>
      <c r="H108" s="25">
        <v>0.26689999999999997</v>
      </c>
      <c r="I108" s="25">
        <v>0.36690720740273325</v>
      </c>
      <c r="J108" s="25">
        <v>0.3780980848385216</v>
      </c>
      <c r="K108" s="27">
        <v>0.3660408171552637</v>
      </c>
    </row>
    <row r="109" spans="7:11" ht="12.75">
      <c r="G109" s="21">
        <v>1971</v>
      </c>
      <c r="H109" s="25">
        <v>0.2577</v>
      </c>
      <c r="I109" s="25">
        <v>0.3476588378181289</v>
      </c>
      <c r="J109" s="25">
        <v>0.38589787747502047</v>
      </c>
      <c r="K109" s="27">
        <v>0.3628736314468131</v>
      </c>
    </row>
    <row r="110" spans="7:11" ht="12.75">
      <c r="G110" s="21">
        <v>1972</v>
      </c>
      <c r="H110" s="25">
        <v>0.2635</v>
      </c>
      <c r="I110" s="25">
        <v>0.3306499707000711</v>
      </c>
      <c r="J110" s="25">
        <v>0.3991294319327722</v>
      </c>
      <c r="K110" s="27">
        <v>0.367017491127968</v>
      </c>
    </row>
    <row r="111" spans="7:11" ht="12.75">
      <c r="G111" s="21">
        <v>1973</v>
      </c>
      <c r="H111" s="25">
        <v>0.264</v>
      </c>
      <c r="I111" s="25">
        <v>0.31216016050309997</v>
      </c>
      <c r="J111" s="25">
        <v>0.3912469209610193</v>
      </c>
      <c r="K111" s="27">
        <v>0.3634423876647306</v>
      </c>
    </row>
    <row r="112" spans="7:11" ht="12.75">
      <c r="G112" s="21">
        <v>1974</v>
      </c>
      <c r="H112" s="25">
        <v>0.2717</v>
      </c>
      <c r="I112" s="25">
        <v>0.34165548970286047</v>
      </c>
      <c r="J112" s="25">
        <v>0.4025342398364261</v>
      </c>
      <c r="K112" s="27">
        <v>0.37046706986294275</v>
      </c>
    </row>
    <row r="113" spans="7:11" ht="12.75">
      <c r="G113" s="21">
        <v>1975</v>
      </c>
      <c r="H113" s="25">
        <v>0.26680000000000004</v>
      </c>
      <c r="I113" s="25">
        <v>0.34944366989260145</v>
      </c>
      <c r="J113" s="25">
        <v>0.4123638861555157</v>
      </c>
      <c r="K113" s="27">
        <v>0.3877212111704983</v>
      </c>
    </row>
    <row r="114" spans="7:11" ht="12.75">
      <c r="G114" s="21">
        <v>1976</v>
      </c>
      <c r="H114" s="25">
        <v>0.26380000000000003</v>
      </c>
      <c r="I114" s="25">
        <v>0.34770531276109573</v>
      </c>
      <c r="J114" s="25">
        <v>0.45289357913570494</v>
      </c>
      <c r="K114" s="27">
        <v>0.41032022338234425</v>
      </c>
    </row>
    <row r="115" spans="7:11" ht="12.75">
      <c r="G115" s="21">
        <v>1977</v>
      </c>
      <c r="H115" s="25">
        <v>0.2762</v>
      </c>
      <c r="I115" s="25">
        <v>0.34259633485227864</v>
      </c>
      <c r="J115" s="25">
        <v>0.4742533403348179</v>
      </c>
      <c r="K115" s="27">
        <v>0.40966600768368394</v>
      </c>
    </row>
    <row r="116" spans="7:11" ht="12.75">
      <c r="G116" s="21">
        <v>1978</v>
      </c>
      <c r="H116" s="25">
        <v>0.2711</v>
      </c>
      <c r="I116" s="25">
        <v>0.3266264224151517</v>
      </c>
      <c r="J116" s="25">
        <v>0.4780531225658762</v>
      </c>
      <c r="K116" s="27">
        <v>0.4175348864389016</v>
      </c>
    </row>
    <row r="117" spans="7:11" ht="12.75">
      <c r="G117" s="21">
        <v>1979</v>
      </c>
      <c r="H117" s="25">
        <v>0.2728</v>
      </c>
      <c r="I117" s="25">
        <v>0.318927531894373</v>
      </c>
      <c r="J117" s="25">
        <v>0.46564154577069566</v>
      </c>
      <c r="K117" s="27">
        <v>0.4388056420859533</v>
      </c>
    </row>
    <row r="118" spans="7:11" ht="12.75">
      <c r="G118" s="21">
        <v>1980</v>
      </c>
      <c r="H118" s="25">
        <v>0.2769</v>
      </c>
      <c r="I118" s="25">
        <v>0.3480213050638123</v>
      </c>
      <c r="J118" s="25">
        <v>0.46381493837142673</v>
      </c>
      <c r="K118" s="27">
        <v>0.44666323538989466</v>
      </c>
    </row>
    <row r="119" spans="7:11" ht="12.75">
      <c r="G119" s="21">
        <v>1981</v>
      </c>
      <c r="H119" s="25">
        <v>0.2827</v>
      </c>
      <c r="I119" s="25">
        <v>0.3624175215292708</v>
      </c>
      <c r="J119" s="25">
        <v>0.47723779878244676</v>
      </c>
      <c r="K119" s="27">
        <v>0.4483566312963802</v>
      </c>
    </row>
    <row r="120" spans="7:11" ht="12.75">
      <c r="G120" s="21">
        <v>1982</v>
      </c>
      <c r="H120" s="25">
        <v>0.2842</v>
      </c>
      <c r="I120" s="25">
        <v>0.3851379241630608</v>
      </c>
      <c r="J120" s="25">
        <v>0.4670722382789153</v>
      </c>
      <c r="K120" s="27">
        <v>0.4614198119105994</v>
      </c>
    </row>
    <row r="121" spans="7:11" ht="12.75">
      <c r="G121" s="21">
        <v>1983</v>
      </c>
      <c r="H121" s="25">
        <v>0.26580000000000004</v>
      </c>
      <c r="I121" s="25">
        <v>0.36895318140537164</v>
      </c>
      <c r="J121" s="25">
        <v>0.4735373254559593</v>
      </c>
      <c r="K121" s="27">
        <v>0.4700726665392997</v>
      </c>
    </row>
    <row r="122" spans="7:11" ht="12.75">
      <c r="G122" s="21">
        <v>1984</v>
      </c>
      <c r="H122" s="25">
        <v>0.2644</v>
      </c>
      <c r="I122" s="25">
        <v>0.3700733223607436</v>
      </c>
      <c r="J122" s="25">
        <v>0.46958496621636747</v>
      </c>
      <c r="K122" s="27">
        <v>0.4770837314950846</v>
      </c>
    </row>
    <row r="123" spans="7:11" ht="12.75">
      <c r="G123" s="21">
        <v>1985</v>
      </c>
      <c r="H123" s="25">
        <v>0.2709</v>
      </c>
      <c r="I123" s="25">
        <v>0.3695868508782114</v>
      </c>
      <c r="J123" s="25">
        <v>0.47360964871638445</v>
      </c>
      <c r="K123" s="27">
        <v>0.47398632637898236</v>
      </c>
    </row>
    <row r="124" spans="7:11" ht="12.75">
      <c r="G124" s="21">
        <v>1986</v>
      </c>
      <c r="H124" s="25">
        <v>0.2727</v>
      </c>
      <c r="I124" s="25">
        <v>0.3744812398335856</v>
      </c>
      <c r="J124" s="25">
        <v>0.49558695634974187</v>
      </c>
      <c r="K124" s="27">
        <v>0.4614718265353722</v>
      </c>
    </row>
    <row r="125" spans="7:11" ht="12.75">
      <c r="G125" s="21">
        <v>1987</v>
      </c>
      <c r="H125" s="25">
        <v>0.2844</v>
      </c>
      <c r="I125" s="25">
        <v>0.36135910326245435</v>
      </c>
      <c r="J125" s="25">
        <v>0.5208254207693751</v>
      </c>
      <c r="K125" s="27">
        <v>0.4664720279797063</v>
      </c>
    </row>
    <row r="126" spans="7:11" ht="12.75">
      <c r="G126" s="21">
        <v>1988</v>
      </c>
      <c r="H126" s="25">
        <v>0.2805</v>
      </c>
      <c r="I126" s="25">
        <v>0.36172284800735616</v>
      </c>
      <c r="J126" s="25">
        <v>0.5139591453366695</v>
      </c>
      <c r="K126" s="27">
        <v>0.46247721246988344</v>
      </c>
    </row>
    <row r="127" spans="7:11" ht="12.75">
      <c r="G127" s="21">
        <v>1989</v>
      </c>
      <c r="H127" s="25">
        <v>0.2832</v>
      </c>
      <c r="I127" s="25">
        <v>0.3559856379718014</v>
      </c>
      <c r="J127" s="25">
        <v>0.5186195443078795</v>
      </c>
      <c r="K127" s="27">
        <v>0.4619085230004168</v>
      </c>
    </row>
    <row r="128" spans="7:11" ht="12.75">
      <c r="G128" s="21">
        <v>1990</v>
      </c>
      <c r="H128" s="25">
        <v>0.2812</v>
      </c>
      <c r="I128" s="25">
        <v>0.35522363458142714</v>
      </c>
      <c r="J128" s="25">
        <v>0.5222789990815241</v>
      </c>
      <c r="K128" s="27">
        <v>0.4662590796067656</v>
      </c>
    </row>
    <row r="129" spans="7:11" ht="12.75">
      <c r="G129" s="21">
        <v>1991</v>
      </c>
      <c r="H129" s="25">
        <v>0.2798</v>
      </c>
      <c r="I129" s="25">
        <v>0.34329941336041586</v>
      </c>
      <c r="J129" s="25">
        <v>0.4982020973545487</v>
      </c>
      <c r="K129" s="27">
        <v>0.46918421013883715</v>
      </c>
    </row>
    <row r="130" spans="7:11" ht="12.75">
      <c r="G130" s="21">
        <v>1992</v>
      </c>
      <c r="H130" s="25">
        <v>0.2618</v>
      </c>
      <c r="I130" s="25">
        <v>0.33424157664609055</v>
      </c>
      <c r="J130" s="25">
        <v>0.4725819521839879</v>
      </c>
      <c r="K130" s="27">
        <v>0.4677218834818299</v>
      </c>
    </row>
    <row r="131" spans="7:11" ht="12.75">
      <c r="G131" s="21">
        <v>1993</v>
      </c>
      <c r="H131" s="25">
        <v>0.2661</v>
      </c>
      <c r="I131" s="25">
        <v>0.3236705819051171</v>
      </c>
      <c r="J131" s="25">
        <v>0.46069769496390256</v>
      </c>
      <c r="K131" s="27">
        <v>0.47411730844639716</v>
      </c>
    </row>
    <row r="132" spans="7:11" ht="12.75">
      <c r="G132" s="21">
        <v>1994</v>
      </c>
      <c r="H132" s="25">
        <v>0.2688</v>
      </c>
      <c r="I132" s="25">
        <v>0.3295588517533518</v>
      </c>
      <c r="J132" s="25">
        <v>0.4632543641863077</v>
      </c>
      <c r="K132" s="27">
        <v>0.4821734311740263</v>
      </c>
    </row>
    <row r="133" spans="7:11" ht="12.75">
      <c r="G133" s="21">
        <v>1995</v>
      </c>
      <c r="H133" s="25">
        <v>0.2745</v>
      </c>
      <c r="I133" s="25">
        <v>0.3403907995188649</v>
      </c>
      <c r="J133" s="25">
        <v>0.47478997168679093</v>
      </c>
      <c r="K133" s="27">
        <v>0.48193481761794643</v>
      </c>
    </row>
    <row r="134" spans="7:11" ht="12.75">
      <c r="G134" s="21">
        <v>1996</v>
      </c>
      <c r="H134" s="25">
        <v>0.27640000000000003</v>
      </c>
      <c r="I134" s="25">
        <v>0.33835640620882507</v>
      </c>
      <c r="J134" s="25">
        <v>0.4941671364057509</v>
      </c>
      <c r="K134" s="27">
        <v>0.4961392639344654</v>
      </c>
    </row>
    <row r="135" spans="7:11" ht="12.75">
      <c r="G135" s="21">
        <v>1997</v>
      </c>
      <c r="H135" s="25">
        <v>0.2801</v>
      </c>
      <c r="I135" s="25">
        <v>0.34280816389469143</v>
      </c>
      <c r="J135" s="25">
        <v>0.5063479468874172</v>
      </c>
      <c r="K135" s="27">
        <v>0.49823503838956834</v>
      </c>
    </row>
    <row r="136" spans="7:11" ht="12.75">
      <c r="G136" s="21">
        <v>1998</v>
      </c>
      <c r="H136" s="25">
        <v>0.2853</v>
      </c>
      <c r="I136" s="25">
        <v>0.3547096923906441</v>
      </c>
      <c r="J136" s="25">
        <v>0.5104774088249487</v>
      </c>
      <c r="K136" s="27">
        <v>0.4955725342233294</v>
      </c>
    </row>
    <row r="137" spans="7:11" ht="12.75">
      <c r="G137" s="21">
        <v>1999</v>
      </c>
      <c r="H137" s="25">
        <v>0.2848</v>
      </c>
      <c r="I137" s="25">
        <v>0.3574720316992021</v>
      </c>
      <c r="J137" s="25">
        <v>0.5142047607994648</v>
      </c>
      <c r="K137" s="27">
        <v>0.5009207484328427</v>
      </c>
    </row>
    <row r="138" spans="7:11" ht="12.75">
      <c r="G138" s="21">
        <v>2000</v>
      </c>
      <c r="H138" s="25">
        <v>0.294</v>
      </c>
      <c r="I138" s="25">
        <v>0.36385150322620946</v>
      </c>
      <c r="J138" s="25">
        <v>0.5179019972719843</v>
      </c>
      <c r="K138" s="27">
        <v>0.4955699258936799</v>
      </c>
    </row>
    <row r="139" spans="7:11" ht="12.75">
      <c r="G139" s="21">
        <v>2001</v>
      </c>
      <c r="H139" s="25">
        <v>0.2865</v>
      </c>
      <c r="I139" s="25">
        <v>0.3614023103692598</v>
      </c>
      <c r="J139" s="25">
        <v>0.4984878468873378</v>
      </c>
      <c r="K139" s="27">
        <v>0.49352706981741196</v>
      </c>
    </row>
    <row r="140" spans="7:11" ht="12.75">
      <c r="G140" s="21">
        <v>2002</v>
      </c>
      <c r="H140" s="25">
        <v>0.2633</v>
      </c>
      <c r="I140" s="25">
        <v>0.34601288254348417</v>
      </c>
      <c r="J140" s="25">
        <v>0.47906446798630675</v>
      </c>
      <c r="K140" s="27">
        <v>0.49027731501558447</v>
      </c>
    </row>
    <row r="141" spans="7:11" ht="12.75">
      <c r="G141" s="21">
        <v>2003</v>
      </c>
      <c r="H141" s="25">
        <v>0.24980000000000002</v>
      </c>
      <c r="I141" s="25">
        <v>0.3434089700687697</v>
      </c>
      <c r="J141" s="25">
        <v>0.4833819707464764</v>
      </c>
      <c r="K141" s="27">
        <v>0.48622509317339657</v>
      </c>
    </row>
    <row r="142" spans="7:11" ht="12.75">
      <c r="G142" s="21">
        <v>2004</v>
      </c>
      <c r="H142" s="25">
        <v>0.24930000000000002</v>
      </c>
      <c r="I142" s="25">
        <v>0.3491452154973159</v>
      </c>
      <c r="J142" s="25">
        <v>0.48715859640513165</v>
      </c>
      <c r="K142" s="27">
        <v>0.49212428799929525</v>
      </c>
    </row>
    <row r="143" spans="7:11" ht="12.75">
      <c r="G143" s="21">
        <v>2005</v>
      </c>
      <c r="H143" s="25">
        <v>0.264</v>
      </c>
      <c r="I143" s="25">
        <v>0.3576033628608269</v>
      </c>
      <c r="J143" s="25">
        <v>0.49483986950802455</v>
      </c>
      <c r="K143" s="27">
        <v>0.49837606196520073</v>
      </c>
    </row>
    <row r="144" spans="7:11" ht="12.75">
      <c r="G144" s="21">
        <v>2006</v>
      </c>
      <c r="H144" s="25">
        <v>0.27460000000000007</v>
      </c>
      <c r="I144" s="25">
        <v>0.36617493531841494</v>
      </c>
      <c r="J144" s="25">
        <v>0.49061194811344494</v>
      </c>
      <c r="K144" s="27">
        <v>0.501047568062795</v>
      </c>
    </row>
    <row r="145" spans="7:11" ht="12.75">
      <c r="G145" s="21">
        <v>2007</v>
      </c>
      <c r="H145" s="25">
        <v>0.2802</v>
      </c>
      <c r="I145" s="25">
        <v>0.3608147948464504</v>
      </c>
      <c r="J145" s="25">
        <v>0.48265761127109386</v>
      </c>
      <c r="K145" s="27">
        <v>0.49290283480952585</v>
      </c>
    </row>
    <row r="146" spans="7:11" ht="13.5" thickBot="1">
      <c r="G146" s="29">
        <v>2008</v>
      </c>
      <c r="H146" s="30">
        <v>0.2751</v>
      </c>
      <c r="I146" s="30"/>
      <c r="J146" s="30"/>
      <c r="K146" s="31">
        <v>0.4933801300883478</v>
      </c>
    </row>
    <row r="147" ht="13.5" thickTop="1"/>
    <row r="148" spans="7:10" ht="12.75">
      <c r="G148" s="17" t="s">
        <v>16</v>
      </c>
      <c r="I148" s="1"/>
      <c r="J148" s="1"/>
    </row>
    <row r="149" ht="12.75">
      <c r="G149" s="17" t="s">
        <v>15</v>
      </c>
    </row>
  </sheetData>
  <sheetProtection/>
  <mergeCells count="1">
    <mergeCell ref="A2: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150" zoomScaleNormal="150" zoomScalePageLayoutView="0" workbookViewId="0" topLeftCell="A1">
      <selection activeCell="A1" sqref="A1:G14"/>
    </sheetView>
  </sheetViews>
  <sheetFormatPr defaultColWidth="11.421875" defaultRowHeight="12.75"/>
  <cols>
    <col min="1" max="1" width="18.7109375" style="2" customWidth="1"/>
    <col min="2" max="2" width="13.421875" style="2" customWidth="1"/>
    <col min="3" max="7" width="12.7109375" style="2" customWidth="1"/>
    <col min="8" max="16384" width="11.57421875" style="2" customWidth="1"/>
  </cols>
  <sheetData>
    <row r="1" spans="1:7" ht="18.75" customHeight="1" thickBot="1">
      <c r="A1" s="39" t="s">
        <v>21</v>
      </c>
      <c r="B1" s="40"/>
      <c r="C1" s="40"/>
      <c r="D1" s="40"/>
      <c r="E1" s="40"/>
      <c r="F1" s="40"/>
      <c r="G1" s="40"/>
    </row>
    <row r="2" spans="3:7" ht="36.75" customHeight="1" thickTop="1">
      <c r="C2" s="3" t="s">
        <v>12</v>
      </c>
      <c r="D2" s="3" t="s">
        <v>19</v>
      </c>
      <c r="E2" s="3" t="s">
        <v>4</v>
      </c>
      <c r="F2" s="3" t="s">
        <v>13</v>
      </c>
      <c r="G2" s="3" t="s">
        <v>20</v>
      </c>
    </row>
    <row r="3" spans="1:7" ht="12.75">
      <c r="A3" s="4"/>
      <c r="B3" s="4"/>
      <c r="C3" s="5" t="s">
        <v>5</v>
      </c>
      <c r="D3" s="5" t="s">
        <v>6</v>
      </c>
      <c r="E3" s="5" t="s">
        <v>7</v>
      </c>
      <c r="F3" s="5" t="s">
        <v>8</v>
      </c>
      <c r="G3" s="5" t="s">
        <v>9</v>
      </c>
    </row>
    <row r="4" spans="1:7" ht="16.5" customHeight="1">
      <c r="A4" s="6" t="s">
        <v>22</v>
      </c>
      <c r="C4" s="7">
        <f>37.3%-0.019</f>
        <v>0.354</v>
      </c>
      <c r="D4" s="7">
        <f>46.6%-0.025</f>
        <v>0.441</v>
      </c>
      <c r="E4" s="7">
        <f>53.5%-0.025</f>
        <v>0.51</v>
      </c>
      <c r="F4" s="7">
        <f>44%-0.019</f>
        <v>0.421</v>
      </c>
      <c r="G4" s="7">
        <f>40.5%-0.018</f>
        <v>0.387</v>
      </c>
    </row>
    <row r="5" spans="1:7" ht="16.5" customHeight="1">
      <c r="A5" s="6"/>
      <c r="C5" s="7"/>
      <c r="D5" s="7"/>
      <c r="E5" s="7"/>
      <c r="F5" s="7"/>
      <c r="G5" s="7"/>
    </row>
    <row r="6" spans="1:7" ht="16.5" customHeight="1">
      <c r="A6" s="6" t="s">
        <v>23</v>
      </c>
      <c r="C6" s="7">
        <f>C7+C8+C9+C10+C11</f>
        <v>0.2238529411764706</v>
      </c>
      <c r="D6" s="7">
        <f>D7+D8+D9+D10+D11</f>
        <v>0.3064901960784314</v>
      </c>
      <c r="E6" s="7">
        <f>E7+E8+E9+E10+E11</f>
        <v>0.3434311926605505</v>
      </c>
      <c r="F6" s="7">
        <f>F7+F8+F9+F10+F11</f>
        <v>0.2621320754716981</v>
      </c>
      <c r="G6" s="7">
        <f>G7+G8+G9+G10+G11</f>
        <v>0.251002358490566</v>
      </c>
    </row>
    <row r="7" spans="1:7" ht="12.75">
      <c r="A7" s="2" t="s">
        <v>10</v>
      </c>
      <c r="C7" s="8">
        <v>0.04685294117647058</v>
      </c>
      <c r="D7" s="8">
        <v>0.04419607843137255</v>
      </c>
      <c r="E7" s="8">
        <v>0.05240366972477065</v>
      </c>
      <c r="F7" s="8">
        <v>0.04766037735849056</v>
      </c>
      <c r="G7" s="8">
        <v>0.0492877358490566</v>
      </c>
    </row>
    <row r="8" spans="1:7" ht="12.75">
      <c r="A8" s="2" t="s">
        <v>24</v>
      </c>
      <c r="C8" s="8">
        <v>0.07722058823529412</v>
      </c>
      <c r="D8" s="8">
        <v>0.07782352941176472</v>
      </c>
      <c r="E8" s="8">
        <v>0.07111926605504588</v>
      </c>
      <c r="F8" s="8">
        <v>0.0608993710691824</v>
      </c>
      <c r="G8" s="8">
        <v>0.05567688679245283</v>
      </c>
    </row>
    <row r="9" spans="1:7" ht="12.75">
      <c r="A9" s="2" t="s">
        <v>25</v>
      </c>
      <c r="C9" s="8">
        <v>0.05986764705882353</v>
      </c>
      <c r="D9" s="8">
        <v>0.10088235294117648</v>
      </c>
      <c r="E9" s="8">
        <v>0.121651376146789</v>
      </c>
      <c r="F9" s="8">
        <v>0.04766037735849056</v>
      </c>
      <c r="G9" s="8">
        <v>0.06480424528301887</v>
      </c>
    </row>
    <row r="10" spans="1:7" ht="12.75">
      <c r="A10" s="2" t="s">
        <v>26</v>
      </c>
      <c r="C10" s="8">
        <v>0.026897058823529413</v>
      </c>
      <c r="D10" s="8">
        <v>0.0393921568627451</v>
      </c>
      <c r="E10" s="8">
        <v>0.04772477064220184</v>
      </c>
      <c r="F10" s="8">
        <v>0.048542976939203356</v>
      </c>
      <c r="G10" s="8">
        <v>0.043811320754716984</v>
      </c>
    </row>
    <row r="11" spans="1:7" ht="12.75">
      <c r="A11" s="2" t="s">
        <v>27</v>
      </c>
      <c r="C11" s="8">
        <v>0.01301470588235294</v>
      </c>
      <c r="D11" s="8">
        <v>0.04419607843137255</v>
      </c>
      <c r="E11" s="8">
        <v>0.050532110091743125</v>
      </c>
      <c r="F11" s="8">
        <v>0.05736897274633124</v>
      </c>
      <c r="G11" s="8">
        <v>0.03742216981132076</v>
      </c>
    </row>
    <row r="12" spans="3:7" ht="12.75">
      <c r="C12" s="8"/>
      <c r="D12" s="8"/>
      <c r="E12" s="8"/>
      <c r="F12" s="8"/>
      <c r="G12" s="8"/>
    </row>
    <row r="13" spans="1:7" ht="12.75">
      <c r="A13" s="6" t="s">
        <v>28</v>
      </c>
      <c r="B13" s="6"/>
      <c r="C13" s="7">
        <f>C4-C7-C8-C9-C10-C11</f>
        <v>0.1301470588235294</v>
      </c>
      <c r="D13" s="7">
        <f>D4-D7-D8-D9-D10-D11</f>
        <v>0.13450980392156855</v>
      </c>
      <c r="E13" s="7">
        <f>E4-E7-E8-E9-E10-E11</f>
        <v>0.16656880733944948</v>
      </c>
      <c r="F13" s="7">
        <f>F4-F7-F8-F9-F10-F11</f>
        <v>0.1588679245283019</v>
      </c>
      <c r="G13" s="7">
        <f>G4-G7-G8-G9-G10-G11</f>
        <v>0.13599764150943397</v>
      </c>
    </row>
    <row r="14" spans="1:7" ht="12.75">
      <c r="A14" s="4"/>
      <c r="B14" s="4"/>
      <c r="C14" s="4"/>
      <c r="D14" s="4"/>
      <c r="E14" s="4"/>
      <c r="F14" s="4"/>
      <c r="G14" s="4"/>
    </row>
    <row r="15" ht="6.75" customHeight="1"/>
    <row r="16" spans="1:7" ht="90" customHeight="1">
      <c r="A16" s="41" t="s">
        <v>11</v>
      </c>
      <c r="B16" s="41"/>
      <c r="C16" s="41"/>
      <c r="D16" s="41"/>
      <c r="E16" s="41"/>
      <c r="F16" s="41"/>
      <c r="G16" s="41"/>
    </row>
  </sheetData>
  <sheetProtection/>
  <mergeCells count="2">
    <mergeCell ref="A1:G1"/>
    <mergeCell ref="A16:G16"/>
  </mergeCells>
  <printOptions horizontalCentered="1" verticalCentered="1"/>
  <pageMargins left="0.7874015748031497" right="0.7874015748031497" top="0.984251968503937" bottom="0.984251968503937" header="0.5118110236220472" footer="0.5118110236220472"/>
  <pageSetup fitToHeight="1" fitToWidth="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2013-07-23T07:41:09Z</cp:lastPrinted>
  <dcterms:created xsi:type="dcterms:W3CDTF">2009-06-26T15:27:40Z</dcterms:created>
  <dcterms:modified xsi:type="dcterms:W3CDTF">2013-07-30T13:55:46Z</dcterms:modified>
  <cp:category/>
  <cp:version/>
  <cp:contentType/>
  <cp:contentStatus/>
</cp:coreProperties>
</file>