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2.xml" ContentType="application/vnd.openxmlformats-officedocument.spreadsheetml.worksheet+xml"/>
  <Override PartName="/xl/chartsheets/sheet6.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722"/>
  <workbookPr autoCompressPictures="0"/>
  <bookViews>
    <workbookView xWindow="0" yWindow="0" windowWidth="28800" windowHeight="16500"/>
  </bookViews>
  <sheets>
    <sheet name="ReadMe" sheetId="90" r:id="rId1"/>
    <sheet name="G14.1" sheetId="78" r:id="rId2"/>
    <sheet name="G14.2" sheetId="84" r:id="rId3"/>
    <sheet name="G14.1J" sheetId="94" r:id="rId4"/>
    <sheet name="G14.2J" sheetId="95" r:id="rId5"/>
    <sheet name="G9.1" sheetId="89" r:id="rId6"/>
    <sheet name="TS9.1" sheetId="88" r:id="rId7"/>
    <sheet name="GS14.1" sheetId="86" r:id="rId8"/>
    <sheet name="TS14.1" sheetId="68" r:id="rId9"/>
    <sheet name="TS14.2" sheetId="87" r:id="rId10"/>
    <sheet name="DetailsTS14.1UK" sheetId="71" r:id="rId11"/>
    <sheet name="DetailsTS14.2UK" sheetId="85" r:id="rId12"/>
    <sheet name="DetailsTS14.1Japan" sheetId="91" r:id="rId13"/>
    <sheet name="DetailsTS14.2Japan(1)" sheetId="92" r:id="rId14"/>
    <sheet name="DetailsTS14.2Japan(2)" sheetId="93" r:id="rId15"/>
  </sheets>
  <externalReferences>
    <externalReference r:id="rId16"/>
    <externalReference r:id="rId17"/>
    <externalReference r:id="rId18"/>
  </externalReferences>
  <definedNames>
    <definedName name="_C01_Comparativesalida">#REF!</definedName>
    <definedName name="_C02_Comparativesalida">#REF!</definedName>
    <definedName name="_xlnm._FilterDatabase" localSheetId="13">Table_OECD_Sub-[1]sector_curr!$A$9:$CM$37</definedName>
    <definedName name="_xlnm._FilterDatabase" localSheetId="14">Table_OECD_Sub-[1]sector_curr!$A$9:$CM$37</definedName>
    <definedName name="_xlnm._FilterDatabase">Table_OECD_Sub-[1]sector_curr!$A$9:$CM$37</definedName>
    <definedName name="Aux_curr_Output">#REF!</definedName>
    <definedName name="Aux_Output">#REF!</definedName>
    <definedName name="AuxTables_Curr_output">#REF!</definedName>
    <definedName name="AuxTables_Curr_output_OECD">#REF!</definedName>
    <definedName name="AuxTables_GDP_LAC">#REF!</definedName>
    <definedName name="AuxTables_GDP_output">#REF!</definedName>
    <definedName name="AuxTables_GDP_output_OECD">#REF!</definedName>
    <definedName name="AuxTables_Percent_output_OECD">#REF!</definedName>
    <definedName name="column_head">#REF!</definedName>
    <definedName name="column_headings" localSheetId="6">#REF!</definedName>
    <definedName name="column_headings">#REF!</definedName>
    <definedName name="column_numbers" localSheetId="6">#REF!</definedName>
    <definedName name="column_numbers">#REF!</definedName>
    <definedName name="data" localSheetId="6">#REF!</definedName>
    <definedName name="data">#REF!</definedName>
    <definedName name="data2" localSheetId="6">#REF!</definedName>
    <definedName name="data2">#REF!</definedName>
    <definedName name="Diag">#REF!,#REF!</definedName>
    <definedName name="ea_flux" localSheetId="12">#REF!</definedName>
    <definedName name="ea_flux" localSheetId="13">#REF!</definedName>
    <definedName name="ea_flux" localSheetId="14">#REF!</definedName>
    <definedName name="ea_flux" localSheetId="6">#REF!</definedName>
    <definedName name="ea_flux">#REF!</definedName>
    <definedName name="Equilibre" localSheetId="6">#REF!</definedName>
    <definedName name="Equilibre">#REF!</definedName>
    <definedName name="fig4b">#REF!</definedName>
    <definedName name="fmtr">#REF!</definedName>
    <definedName name="footno">#REF!</definedName>
    <definedName name="footnotes" localSheetId="9">#REF!</definedName>
    <definedName name="footnotes" localSheetId="6">#REF!</definedName>
    <definedName name="footnotes">#REF!</definedName>
    <definedName name="footnotes2">#REF!</definedName>
    <definedName name="G01_Curr_AL_country_tax1_fed_year">#REF!</definedName>
    <definedName name="G01_GDP_AL_country_tax1_fed_year">#REF!</definedName>
    <definedName name="GEOG9703">#REF!</definedName>
    <definedName name="HTML_CodePage" hidden="1">1252</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PIB" localSheetId="12">#REF!</definedName>
    <definedName name="PIB" localSheetId="13">#REF!</definedName>
    <definedName name="PIB" localSheetId="14">#REF!</definedName>
    <definedName name="PIB" localSheetId="6">#REF!</definedName>
    <definedName name="PIB">#REF!</definedName>
    <definedName name="Print_Area">#REF!</definedName>
    <definedName name="proof">#REF!</definedName>
    <definedName name="Rentflag">IF([2]Comparison!$B$7,"","not ")</definedName>
    <definedName name="ressources" localSheetId="12">#REF!</definedName>
    <definedName name="ressources" localSheetId="13">#REF!</definedName>
    <definedName name="ressources" localSheetId="14">#REF!</definedName>
    <definedName name="ressources" localSheetId="6">#REF!</definedName>
    <definedName name="ressources">#REF!</definedName>
    <definedName name="rpflux" localSheetId="6">#REF!</definedName>
    <definedName name="rpflux">#REF!</definedName>
    <definedName name="rptof" localSheetId="6">#REF!</definedName>
    <definedName name="rptof">#REF!</definedName>
    <definedName name="spanners_level1" localSheetId="9">#REF!</definedName>
    <definedName name="spanners_level1" localSheetId="6">#REF!</definedName>
    <definedName name="spanners_level1">#REF!</definedName>
    <definedName name="spanners_level2" localSheetId="9">#REF!</definedName>
    <definedName name="spanners_level2" localSheetId="6">#REF!</definedName>
    <definedName name="spanners_level2">#REF!</definedName>
    <definedName name="spanners_level3" localSheetId="9">#REF!</definedName>
    <definedName name="spanners_level3" localSheetId="6">#REF!</definedName>
    <definedName name="spanners_level3">#REF!</definedName>
    <definedName name="spanners_level4" localSheetId="9">#REF!</definedName>
    <definedName name="spanners_level4" localSheetId="6">#REF!</definedName>
    <definedName name="spanners_level4">#REF!</definedName>
    <definedName name="spanners_level5" localSheetId="9">#REF!</definedName>
    <definedName name="spanners_level5" localSheetId="6">#REF!</definedName>
    <definedName name="spanners_level5">#REF!</definedName>
    <definedName name="spanners_levelV">#REF!</definedName>
    <definedName name="spanners_levelX">#REF!</definedName>
    <definedName name="spanners_levelY">#REF!</definedName>
    <definedName name="spanners_levelZ">#REF!</definedName>
    <definedName name="stub_lines" localSheetId="6">#REF!</definedName>
    <definedName name="stub_lines">#REF!</definedName>
    <definedName name="Table_DE.4b__Sources_of_private_wealth_accumulation_in_Germany__1870_2010___Multiplicative_decomposition">[3]TableDE4b!$A$3</definedName>
    <definedName name="temp" localSheetId="12">#REF!</definedName>
    <definedName name="temp" localSheetId="13">#REF!</definedName>
    <definedName name="temp" localSheetId="14">#REF!</definedName>
    <definedName name="temp" localSheetId="9">#REF!</definedName>
    <definedName name="temp" localSheetId="6">#REF!</definedName>
    <definedName name="temp">#REF!</definedName>
    <definedName name="titles" localSheetId="6">#REF!</definedName>
    <definedName name="titles">#REF!</definedName>
    <definedName name="totals" localSheetId="6">#REF!</definedName>
    <definedName name="totals">#REF!</definedName>
    <definedName name="xxx" localSheetId="9">#REF!</definedName>
    <definedName name="xxx" localSheetId="6">#REF!</definedName>
    <definedName name="xxx">#REF!</definedName>
    <definedName name="Year">[2]Output!$C$4:$C$38</definedName>
    <definedName name="YearLabel">[2]Output!$B$15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120" i="68" l="1"/>
  <c r="N119" i="68"/>
  <c r="N118" i="68"/>
  <c r="N117" i="68"/>
  <c r="N116" i="68"/>
  <c r="G120" i="68"/>
  <c r="G119" i="68"/>
  <c r="G118" i="68"/>
  <c r="G117" i="68"/>
  <c r="G116" i="68"/>
  <c r="G115" i="68"/>
  <c r="G114" i="68"/>
  <c r="G113" i="68"/>
  <c r="G112" i="68"/>
  <c r="G111" i="68"/>
  <c r="G110" i="68"/>
  <c r="G109" i="68"/>
  <c r="G108" i="68"/>
  <c r="G107" i="68"/>
  <c r="G106" i="68"/>
  <c r="G105" i="68"/>
  <c r="G104" i="68"/>
  <c r="G103" i="68"/>
  <c r="G102" i="68"/>
  <c r="G101" i="68"/>
  <c r="G100" i="68"/>
  <c r="G99" i="68"/>
  <c r="G98" i="68"/>
  <c r="G97" i="68"/>
  <c r="G96" i="68"/>
  <c r="G95" i="68"/>
  <c r="G94" i="68"/>
  <c r="G93" i="68"/>
  <c r="G92" i="68"/>
  <c r="G91" i="68"/>
  <c r="G90" i="68"/>
  <c r="G89" i="68"/>
  <c r="G88" i="68"/>
  <c r="G87" i="68"/>
  <c r="G86" i="68"/>
  <c r="G85" i="68"/>
  <c r="G84" i="68"/>
  <c r="G83" i="68"/>
  <c r="G82" i="68"/>
  <c r="G81" i="68"/>
  <c r="G80" i="68"/>
  <c r="G79" i="68"/>
  <c r="G78" i="68"/>
  <c r="G77" i="68"/>
  <c r="G76" i="68"/>
  <c r="G75" i="68"/>
  <c r="G74" i="68"/>
  <c r="G73" i="68"/>
  <c r="G72" i="68"/>
  <c r="G71" i="68"/>
  <c r="G70" i="68"/>
  <c r="G69" i="68"/>
  <c r="G68" i="68"/>
  <c r="G67" i="68"/>
  <c r="G66" i="68"/>
  <c r="G65" i="68"/>
  <c r="G64" i="68"/>
  <c r="G63" i="68"/>
  <c r="G62" i="68"/>
  <c r="G61" i="68"/>
  <c r="G60" i="68"/>
  <c r="G59" i="68"/>
  <c r="G58" i="68"/>
  <c r="G57" i="68"/>
  <c r="G56" i="68"/>
  <c r="G55" i="68"/>
  <c r="G54" i="68"/>
  <c r="G53" i="68"/>
  <c r="G52" i="68"/>
  <c r="G51" i="68"/>
  <c r="G50" i="68"/>
  <c r="G49" i="68"/>
  <c r="G48" i="68"/>
  <c r="G47" i="68"/>
  <c r="G46" i="68"/>
  <c r="G45" i="68"/>
  <c r="G44" i="68"/>
  <c r="G43" i="68"/>
  <c r="G42" i="68"/>
  <c r="G41" i="68"/>
  <c r="G40" i="68"/>
  <c r="G39" i="68"/>
  <c r="G38" i="68"/>
  <c r="G37" i="68"/>
  <c r="G36" i="68"/>
  <c r="G35" i="68"/>
  <c r="G34" i="68"/>
  <c r="G33" i="68"/>
  <c r="G32" i="68"/>
  <c r="G31" i="68"/>
  <c r="G30" i="68"/>
  <c r="G29" i="68"/>
  <c r="G28" i="68"/>
  <c r="G27" i="68"/>
  <c r="G26" i="68"/>
  <c r="G25" i="68"/>
  <c r="G24" i="68"/>
  <c r="G23" i="68"/>
  <c r="G22" i="68"/>
  <c r="G21" i="68"/>
  <c r="G20" i="68"/>
  <c r="G19" i="68"/>
  <c r="G18" i="68"/>
  <c r="G17" i="68"/>
  <c r="G16" i="68"/>
  <c r="G15" i="68"/>
  <c r="G14" i="68"/>
  <c r="G13" i="68"/>
  <c r="G12" i="68"/>
  <c r="G11" i="68"/>
  <c r="G10" i="68"/>
  <c r="G9" i="68"/>
  <c r="G8" i="68"/>
  <c r="G7" i="68"/>
  <c r="G6" i="68"/>
  <c r="G5" i="68"/>
  <c r="B37" i="93"/>
  <c r="E85" i="91"/>
  <c r="E84" i="91"/>
  <c r="E83" i="91"/>
  <c r="E82" i="91"/>
  <c r="E81" i="91"/>
  <c r="E80" i="91"/>
  <c r="E79" i="91"/>
  <c r="E78" i="91"/>
  <c r="E77" i="91"/>
  <c r="E76" i="91"/>
  <c r="E75" i="91"/>
  <c r="E74" i="91"/>
  <c r="E73" i="91"/>
  <c r="E72" i="91"/>
  <c r="E71" i="91"/>
  <c r="E70" i="91"/>
  <c r="E69" i="91"/>
  <c r="E68" i="91"/>
  <c r="E67" i="91"/>
  <c r="E66" i="91"/>
  <c r="E65" i="91"/>
  <c r="E64" i="91"/>
  <c r="E63" i="91"/>
  <c r="E62" i="91"/>
  <c r="E61" i="91"/>
  <c r="E120" i="68"/>
  <c r="E119" i="68"/>
  <c r="E118" i="68"/>
  <c r="E117" i="68"/>
  <c r="E116" i="68"/>
  <c r="E115" i="68"/>
  <c r="E114" i="68"/>
  <c r="E113" i="68"/>
  <c r="E112" i="68"/>
  <c r="E111" i="68"/>
  <c r="E110" i="68"/>
  <c r="E109" i="68"/>
  <c r="E108" i="68"/>
  <c r="E107" i="68"/>
  <c r="E106" i="68"/>
  <c r="E105" i="68"/>
  <c r="E104" i="68"/>
  <c r="E103" i="68"/>
  <c r="E102" i="68"/>
  <c r="E101" i="68"/>
  <c r="E100" i="68"/>
  <c r="E99" i="68"/>
  <c r="E98" i="68"/>
  <c r="E97" i="68"/>
  <c r="E96" i="68"/>
  <c r="E95" i="68"/>
  <c r="E94" i="68"/>
  <c r="E93" i="68"/>
  <c r="E92" i="68"/>
  <c r="E91" i="68"/>
  <c r="E90" i="68"/>
  <c r="N89" i="68"/>
  <c r="E89" i="68"/>
  <c r="N88" i="68"/>
  <c r="E88" i="68"/>
  <c r="N87" i="68"/>
  <c r="E87" i="68"/>
  <c r="N86" i="68"/>
  <c r="E86" i="68"/>
  <c r="N85" i="68"/>
  <c r="E85" i="68"/>
  <c r="E84" i="68"/>
  <c r="E83" i="68"/>
  <c r="E82" i="68"/>
  <c r="E81" i="68"/>
  <c r="E80" i="68"/>
  <c r="E79" i="68"/>
  <c r="E78" i="68"/>
  <c r="E77" i="68"/>
  <c r="N76" i="68"/>
  <c r="E76" i="68"/>
  <c r="N75" i="68"/>
  <c r="E75" i="68"/>
  <c r="N74" i="68"/>
  <c r="E74" i="68"/>
  <c r="N73" i="68"/>
  <c r="E73" i="68"/>
  <c r="N72" i="68"/>
  <c r="E72" i="68"/>
  <c r="E71" i="68"/>
  <c r="N70" i="68"/>
  <c r="E70" i="68"/>
  <c r="N69" i="68"/>
  <c r="E69" i="68"/>
  <c r="N68" i="68"/>
  <c r="E68" i="68"/>
  <c r="N67" i="68"/>
  <c r="E67" i="68"/>
  <c r="N66" i="68"/>
  <c r="E66" i="68"/>
  <c r="N65" i="68"/>
  <c r="E65" i="68"/>
  <c r="N64" i="68"/>
  <c r="E64" i="68"/>
  <c r="N63" i="68"/>
  <c r="E63" i="68"/>
  <c r="N62" i="68"/>
  <c r="E62" i="68"/>
  <c r="N61" i="68"/>
  <c r="E61" i="68"/>
  <c r="N60" i="68"/>
  <c r="E60" i="68"/>
  <c r="E59" i="68"/>
  <c r="E58" i="68"/>
  <c r="E57" i="68"/>
  <c r="E56" i="68"/>
  <c r="E55" i="68"/>
  <c r="E54" i="68"/>
  <c r="E53" i="68"/>
  <c r="N52" i="68"/>
  <c r="E52" i="68"/>
  <c r="E51" i="68"/>
  <c r="E50" i="68"/>
  <c r="E49" i="68"/>
  <c r="E48" i="68"/>
  <c r="E47" i="68"/>
  <c r="N46" i="68"/>
  <c r="E46" i="68"/>
  <c r="N45" i="68"/>
  <c r="E45" i="68"/>
  <c r="N44" i="68"/>
  <c r="E44" i="68"/>
  <c r="N43" i="68"/>
  <c r="E43" i="68"/>
  <c r="N42" i="68"/>
  <c r="E42" i="68"/>
  <c r="N41" i="68"/>
  <c r="E41" i="68"/>
  <c r="N40" i="68"/>
  <c r="E40" i="68"/>
  <c r="N39" i="68"/>
  <c r="E39" i="68"/>
  <c r="E38" i="68"/>
  <c r="E37" i="68"/>
  <c r="E36" i="68"/>
  <c r="E35" i="68"/>
  <c r="E34" i="68"/>
  <c r="E33" i="68"/>
  <c r="E32" i="68"/>
  <c r="E31" i="68"/>
  <c r="E30" i="68"/>
  <c r="E29" i="68"/>
  <c r="E28" i="68"/>
  <c r="E27" i="68"/>
  <c r="E26" i="68"/>
  <c r="E25" i="68"/>
  <c r="E24" i="68"/>
  <c r="E23" i="68"/>
  <c r="E22" i="68"/>
  <c r="E21" i="68"/>
  <c r="E20" i="68"/>
  <c r="E19" i="68"/>
  <c r="E18" i="68"/>
  <c r="E17" i="68"/>
  <c r="E16" i="68"/>
  <c r="E15" i="68"/>
  <c r="E14" i="68"/>
  <c r="E13" i="68"/>
  <c r="E12" i="68"/>
  <c r="E11" i="68"/>
  <c r="E10" i="68"/>
  <c r="E9" i="68"/>
  <c r="E8" i="68"/>
  <c r="E7" i="68"/>
  <c r="E6" i="68"/>
  <c r="C116" i="87"/>
  <c r="C117" i="87"/>
  <c r="C118" i="87"/>
  <c r="C119" i="87"/>
  <c r="C7" i="88"/>
  <c r="E68" i="88"/>
  <c r="E69" i="88"/>
  <c r="E70" i="88"/>
  <c r="E71" i="88"/>
  <c r="E72" i="88"/>
  <c r="D7" i="88"/>
  <c r="H69" i="88"/>
  <c r="H70" i="88"/>
  <c r="H71" i="88"/>
  <c r="H72" i="88"/>
  <c r="G7" i="88"/>
  <c r="A8" i="88"/>
  <c r="C8" i="88"/>
  <c r="D8" i="88"/>
  <c r="G8" i="88"/>
  <c r="A9" i="88"/>
  <c r="C9" i="88"/>
  <c r="D9" i="88"/>
  <c r="G9" i="88"/>
  <c r="A10" i="88"/>
  <c r="C10" i="88"/>
  <c r="D10" i="88"/>
  <c r="G10" i="88"/>
  <c r="A11" i="88"/>
  <c r="C11" i="88"/>
  <c r="D11" i="88"/>
  <c r="G11" i="88"/>
  <c r="A12" i="88"/>
  <c r="C12" i="88"/>
  <c r="D12" i="88"/>
  <c r="G12" i="88"/>
  <c r="A13" i="88"/>
  <c r="C13" i="88"/>
  <c r="D13" i="88"/>
  <c r="G13" i="88"/>
  <c r="A14" i="88"/>
  <c r="C14" i="88"/>
  <c r="D14" i="88"/>
  <c r="G14" i="88"/>
  <c r="A15" i="88"/>
  <c r="C15" i="88"/>
  <c r="D15" i="88"/>
  <c r="G15" i="88"/>
  <c r="A16" i="88"/>
  <c r="C16" i="88"/>
  <c r="D16" i="88"/>
  <c r="G16" i="88"/>
  <c r="A17" i="88"/>
  <c r="C17" i="88"/>
  <c r="D17" i="88"/>
  <c r="G17" i="88"/>
  <c r="A18" i="88"/>
  <c r="C18" i="88"/>
  <c r="D18" i="88"/>
  <c r="G18" i="88"/>
  <c r="A19" i="88"/>
  <c r="C19" i="88"/>
  <c r="D19" i="88"/>
  <c r="G19" i="88"/>
  <c r="A20" i="88"/>
  <c r="C20" i="88"/>
  <c r="D20" i="88"/>
  <c r="G20" i="88"/>
  <c r="A21" i="88"/>
  <c r="C21" i="88"/>
  <c r="D21" i="88"/>
  <c r="G21" i="88"/>
  <c r="A22" i="88"/>
  <c r="C22" i="88"/>
  <c r="D22" i="88"/>
  <c r="G22" i="88"/>
  <c r="A23" i="88"/>
  <c r="C23" i="88"/>
  <c r="D23" i="88"/>
  <c r="G23" i="88"/>
  <c r="A24" i="88"/>
  <c r="C24" i="88"/>
  <c r="D24" i="88"/>
  <c r="G24" i="88"/>
  <c r="A25" i="88"/>
  <c r="C25" i="88"/>
  <c r="D25" i="88"/>
  <c r="G25" i="88"/>
  <c r="A26" i="88"/>
  <c r="C26" i="88"/>
  <c r="D26" i="88"/>
  <c r="G26" i="88"/>
  <c r="A27" i="88"/>
  <c r="C27" i="88"/>
  <c r="D27" i="88"/>
  <c r="G27" i="88"/>
  <c r="A28" i="88"/>
  <c r="C28" i="88"/>
  <c r="D28" i="88"/>
  <c r="G28" i="88"/>
  <c r="A29" i="88"/>
  <c r="C29" i="88"/>
  <c r="D29" i="88"/>
  <c r="G29" i="88"/>
  <c r="A30" i="88"/>
  <c r="C30" i="88"/>
  <c r="D30" i="88"/>
  <c r="G30" i="88"/>
  <c r="A31" i="88"/>
  <c r="C31" i="88"/>
  <c r="D31" i="88"/>
  <c r="G31" i="88"/>
  <c r="A32" i="88"/>
  <c r="C32" i="88"/>
  <c r="D32" i="88"/>
  <c r="G32" i="88"/>
  <c r="A33" i="88"/>
  <c r="C33" i="88"/>
  <c r="D33" i="88"/>
  <c r="G33" i="88"/>
  <c r="A34" i="88"/>
  <c r="C34" i="88"/>
  <c r="D34" i="88"/>
  <c r="G34" i="88"/>
  <c r="A35" i="88"/>
  <c r="C35" i="88"/>
  <c r="D35" i="88"/>
  <c r="G35" i="88"/>
  <c r="A36" i="88"/>
  <c r="C36" i="88"/>
  <c r="D36" i="88"/>
  <c r="G36" i="88"/>
  <c r="A37" i="88"/>
  <c r="C37" i="88"/>
  <c r="D37" i="88"/>
  <c r="G37" i="88"/>
  <c r="A38" i="88"/>
  <c r="C38" i="88"/>
  <c r="D38" i="88"/>
  <c r="G38" i="88"/>
  <c r="A39" i="88"/>
  <c r="C39" i="88"/>
  <c r="D39" i="88"/>
  <c r="G39" i="88"/>
  <c r="A40" i="88"/>
  <c r="C40" i="88"/>
  <c r="D40" i="88"/>
  <c r="G40" i="88"/>
  <c r="A41" i="88"/>
  <c r="C41" i="88"/>
  <c r="D41" i="88"/>
  <c r="G41" i="88"/>
  <c r="A42" i="88"/>
  <c r="C42" i="88"/>
  <c r="D42" i="88"/>
  <c r="G42" i="88"/>
  <c r="A43" i="88"/>
  <c r="C43" i="88"/>
  <c r="D43" i="88"/>
  <c r="G43" i="88"/>
  <c r="A44" i="88"/>
  <c r="C44" i="88"/>
  <c r="D44" i="88"/>
  <c r="G44" i="88"/>
  <c r="A45" i="88"/>
  <c r="C45" i="88"/>
  <c r="D45" i="88"/>
  <c r="G45" i="88"/>
  <c r="A46" i="88"/>
  <c r="C46" i="88"/>
  <c r="D46" i="88"/>
  <c r="G46" i="88"/>
  <c r="A47" i="88"/>
  <c r="C47" i="88"/>
  <c r="D47" i="88"/>
  <c r="G47" i="88"/>
  <c r="A48" i="88"/>
  <c r="C48" i="88"/>
  <c r="D48" i="88"/>
  <c r="G48" i="88"/>
  <c r="A49" i="88"/>
  <c r="C49" i="88"/>
  <c r="D49" i="88"/>
  <c r="G49" i="88"/>
  <c r="A50" i="88"/>
  <c r="C50" i="88"/>
  <c r="D50" i="88"/>
  <c r="G50" i="88"/>
  <c r="A51" i="88"/>
  <c r="C51" i="88"/>
  <c r="D51" i="88"/>
  <c r="G51" i="88"/>
  <c r="A52" i="88"/>
  <c r="C52" i="88"/>
  <c r="D52" i="88"/>
  <c r="G52" i="88"/>
  <c r="A53" i="88"/>
  <c r="C53" i="88"/>
  <c r="D53" i="88"/>
  <c r="G53" i="88"/>
  <c r="A54" i="88"/>
  <c r="C54" i="88"/>
  <c r="D54" i="88"/>
  <c r="G54" i="88"/>
  <c r="A55" i="88"/>
  <c r="C55" i="88"/>
  <c r="D55" i="88"/>
  <c r="G55" i="88"/>
  <c r="A56" i="88"/>
  <c r="C56" i="88"/>
  <c r="D56" i="88"/>
  <c r="G56" i="88"/>
  <c r="A57" i="88"/>
  <c r="C57" i="88"/>
  <c r="D57" i="88"/>
  <c r="G57" i="88"/>
  <c r="A58" i="88"/>
  <c r="C58" i="88"/>
  <c r="D58" i="88"/>
  <c r="G58" i="88"/>
  <c r="A59" i="88"/>
  <c r="C59" i="88"/>
  <c r="D59" i="88"/>
  <c r="G59" i="88"/>
  <c r="A60" i="88"/>
  <c r="C60" i="88"/>
  <c r="D60" i="88"/>
  <c r="G60" i="88"/>
  <c r="A61" i="88"/>
  <c r="C61" i="88"/>
  <c r="D61" i="88"/>
  <c r="G61" i="88"/>
  <c r="A62" i="88"/>
  <c r="C62" i="88"/>
  <c r="D62" i="88"/>
  <c r="G62" i="88"/>
  <c r="A63" i="88"/>
  <c r="C63" i="88"/>
  <c r="D63" i="88"/>
  <c r="G63" i="88"/>
  <c r="A64" i="88"/>
  <c r="C64" i="88"/>
  <c r="D64" i="88"/>
  <c r="G64" i="88"/>
  <c r="A65" i="88"/>
  <c r="C65" i="88"/>
  <c r="D65" i="88"/>
  <c r="G65" i="88"/>
  <c r="A66" i="88"/>
  <c r="C66" i="88"/>
  <c r="D66" i="88"/>
  <c r="G66" i="88"/>
  <c r="A67" i="88"/>
  <c r="C67" i="88"/>
  <c r="D67" i="88"/>
  <c r="G67" i="88"/>
  <c r="A68" i="88"/>
  <c r="C68" i="88"/>
  <c r="D68" i="88"/>
  <c r="G68" i="88"/>
  <c r="A69" i="88"/>
  <c r="C69" i="88"/>
  <c r="D69" i="88"/>
  <c r="G69" i="88"/>
  <c r="C70" i="88"/>
  <c r="D70" i="88"/>
  <c r="G70" i="88"/>
  <c r="C71" i="88"/>
  <c r="D71" i="88"/>
  <c r="G71" i="88"/>
  <c r="C72" i="88"/>
  <c r="D72" i="88"/>
  <c r="G72" i="88"/>
  <c r="A6" i="87"/>
  <c r="A7" i="87"/>
  <c r="A8" i="87"/>
  <c r="A9" i="87"/>
  <c r="A10" i="87"/>
  <c r="A11" i="87"/>
  <c r="A12" i="87"/>
  <c r="A13" i="87"/>
  <c r="A14" i="87"/>
  <c r="A15" i="87"/>
  <c r="A16" i="87"/>
  <c r="A17" i="87"/>
  <c r="A18" i="87"/>
  <c r="A19" i="87"/>
  <c r="A20" i="87"/>
  <c r="A21" i="87"/>
  <c r="A22" i="87"/>
  <c r="A23" i="87"/>
  <c r="A24" i="87"/>
  <c r="A25" i="87"/>
  <c r="A26" i="87"/>
  <c r="A27" i="87"/>
  <c r="A28" i="87"/>
  <c r="A29" i="87"/>
  <c r="A30" i="87"/>
  <c r="A31" i="87"/>
  <c r="A32" i="87"/>
  <c r="A33" i="87"/>
  <c r="A34" i="87"/>
  <c r="A35" i="87"/>
  <c r="A36" i="87"/>
  <c r="A37" i="87"/>
  <c r="A38" i="87"/>
  <c r="A39" i="87"/>
  <c r="A40" i="87"/>
  <c r="A41" i="87"/>
  <c r="A42" i="87"/>
  <c r="A43" i="87"/>
  <c r="A44" i="87"/>
  <c r="A45" i="87"/>
  <c r="A46" i="87"/>
  <c r="A47" i="87"/>
  <c r="A48" i="87"/>
  <c r="A49" i="87"/>
  <c r="A50" i="87"/>
  <c r="A51" i="87"/>
  <c r="A52" i="87"/>
  <c r="A53" i="87"/>
  <c r="A54" i="87"/>
  <c r="A55" i="87"/>
  <c r="A56" i="87"/>
  <c r="A57" i="87"/>
  <c r="A58" i="87"/>
  <c r="A59" i="87"/>
  <c r="A60" i="87"/>
  <c r="A61" i="87"/>
  <c r="A62" i="87"/>
  <c r="A63" i="87"/>
  <c r="A64" i="87"/>
  <c r="A65" i="87"/>
  <c r="A66" i="87"/>
  <c r="A67" i="87"/>
  <c r="A68" i="87"/>
  <c r="A69" i="87"/>
  <c r="A70" i="87"/>
  <c r="A71" i="87"/>
  <c r="A72" i="87"/>
  <c r="A73" i="87"/>
  <c r="A74" i="87"/>
  <c r="A75" i="87"/>
  <c r="A76" i="87"/>
  <c r="A77" i="87"/>
  <c r="A78" i="87"/>
  <c r="A79" i="87"/>
  <c r="A80" i="87"/>
  <c r="A81" i="87"/>
  <c r="A82" i="87"/>
  <c r="A83" i="87"/>
  <c r="A84" i="87"/>
  <c r="A85" i="87"/>
  <c r="A86" i="87"/>
  <c r="A87" i="87"/>
  <c r="A88" i="87"/>
  <c r="A89" i="87"/>
  <c r="A90" i="87"/>
  <c r="A91" i="87"/>
  <c r="A92" i="87"/>
  <c r="A93" i="87"/>
  <c r="A94" i="87"/>
  <c r="A95" i="87"/>
  <c r="A96" i="87"/>
  <c r="A97" i="87"/>
  <c r="A98" i="87"/>
  <c r="A99" i="87"/>
  <c r="A100" i="87"/>
  <c r="A101" i="87"/>
  <c r="A102" i="87"/>
  <c r="A103" i="87"/>
  <c r="A104" i="87"/>
  <c r="A105" i="87"/>
  <c r="A106" i="87"/>
  <c r="A107" i="87"/>
  <c r="A108" i="87"/>
  <c r="A109" i="87"/>
  <c r="A110" i="87"/>
  <c r="A111" i="87"/>
  <c r="A112" i="87"/>
  <c r="A113" i="87"/>
  <c r="A114" i="87"/>
  <c r="A115" i="87"/>
  <c r="A116" i="87"/>
  <c r="A117" i="87"/>
  <c r="C120" i="87"/>
  <c r="C115" i="87"/>
  <c r="C114" i="87"/>
  <c r="C113" i="87"/>
  <c r="C112" i="87"/>
  <c r="C111" i="87"/>
  <c r="C110" i="87"/>
  <c r="C109" i="87"/>
  <c r="C108" i="87"/>
  <c r="C107" i="87"/>
  <c r="C106" i="87"/>
  <c r="C105" i="87"/>
  <c r="C104" i="87"/>
  <c r="C103" i="87"/>
  <c r="C102" i="87"/>
  <c r="C101" i="87"/>
  <c r="C100" i="87"/>
  <c r="C99" i="87"/>
  <c r="C98" i="87"/>
  <c r="C97" i="87"/>
  <c r="C96" i="87"/>
  <c r="C95" i="87"/>
  <c r="C94" i="87"/>
  <c r="C93" i="87"/>
  <c r="C92" i="87"/>
  <c r="C91" i="87"/>
  <c r="C90" i="87"/>
  <c r="C89" i="87"/>
  <c r="C88" i="87"/>
  <c r="C87" i="87"/>
  <c r="C86" i="87"/>
  <c r="C85" i="87"/>
  <c r="C84" i="87"/>
  <c r="C83" i="87"/>
  <c r="C82" i="87"/>
  <c r="C81" i="87"/>
  <c r="C80" i="87"/>
  <c r="C79" i="87"/>
  <c r="C78" i="87"/>
  <c r="C77" i="87"/>
  <c r="C76" i="87"/>
  <c r="C75" i="87"/>
  <c r="C74" i="87"/>
  <c r="C73" i="87"/>
  <c r="C72" i="87"/>
  <c r="C71" i="87"/>
  <c r="C70" i="87"/>
  <c r="C69" i="87"/>
  <c r="C68" i="87"/>
  <c r="C67" i="87"/>
  <c r="C66" i="87"/>
  <c r="C65" i="87"/>
  <c r="C64" i="87"/>
  <c r="C63" i="87"/>
  <c r="C62" i="87"/>
  <c r="C61" i="87"/>
  <c r="C60" i="87"/>
  <c r="C59" i="87"/>
  <c r="C58" i="87"/>
  <c r="C57" i="87"/>
  <c r="C56" i="87"/>
  <c r="C55" i="87"/>
  <c r="C54" i="87"/>
  <c r="C53" i="87"/>
  <c r="C52" i="87"/>
  <c r="C51" i="87"/>
  <c r="C50" i="87"/>
  <c r="C49" i="87"/>
  <c r="C48" i="87"/>
  <c r="C47" i="87"/>
  <c r="C46" i="87"/>
  <c r="C45" i="87"/>
  <c r="C44" i="87"/>
  <c r="C43" i="87"/>
  <c r="C42" i="87"/>
  <c r="C41" i="87"/>
  <c r="C40" i="87"/>
  <c r="C39" i="87"/>
  <c r="C38" i="87"/>
  <c r="C37" i="87"/>
  <c r="C36" i="87"/>
  <c r="C35" i="87"/>
  <c r="C34" i="87"/>
  <c r="C33" i="87"/>
  <c r="C32" i="87"/>
  <c r="C31" i="87"/>
  <c r="C30" i="87"/>
  <c r="C29" i="87"/>
  <c r="C28" i="87"/>
  <c r="C27" i="87"/>
  <c r="C26" i="87"/>
  <c r="C25" i="87"/>
  <c r="C24" i="87"/>
  <c r="C23" i="87"/>
  <c r="C22" i="87"/>
  <c r="C21" i="87"/>
  <c r="C20" i="87"/>
  <c r="C19" i="87"/>
  <c r="C18" i="87"/>
  <c r="C17" i="87"/>
  <c r="C16" i="87"/>
  <c r="C15" i="87"/>
  <c r="C14" i="87"/>
  <c r="C13" i="87"/>
  <c r="C12" i="87"/>
  <c r="C11" i="87"/>
  <c r="C10" i="87"/>
  <c r="C9" i="87"/>
  <c r="C8" i="87"/>
  <c r="C7" i="87"/>
  <c r="C6" i="87"/>
  <c r="C5" i="87"/>
  <c r="A6" i="68"/>
  <c r="A7" i="68"/>
  <c r="A8" i="68"/>
  <c r="A9" i="68"/>
  <c r="A10" i="68"/>
  <c r="A11" i="68"/>
  <c r="A12" i="68"/>
  <c r="A13" i="68"/>
  <c r="A14" i="68"/>
  <c r="A15" i="68"/>
  <c r="A16" i="68"/>
  <c r="A17" i="68"/>
  <c r="A18" i="68"/>
  <c r="A19" i="68"/>
  <c r="A20" i="68"/>
  <c r="A21" i="68"/>
  <c r="A22" i="68"/>
  <c r="A23" i="68"/>
  <c r="A24" i="68"/>
  <c r="A25" i="68"/>
  <c r="A26" i="68"/>
  <c r="A27" i="68"/>
  <c r="A28" i="68"/>
  <c r="A29" i="68"/>
  <c r="A30" i="68"/>
  <c r="A31" i="68"/>
  <c r="A32" i="68"/>
  <c r="A33" i="68"/>
  <c r="A34" i="68"/>
  <c r="A35" i="68"/>
  <c r="A36" i="68"/>
  <c r="A37" i="68"/>
  <c r="A38" i="68"/>
  <c r="A39" i="68"/>
  <c r="A40" i="68"/>
  <c r="A41" i="68"/>
  <c r="A42" i="68"/>
  <c r="A43" i="68"/>
  <c r="A44" i="68"/>
  <c r="A45" i="68"/>
  <c r="A46" i="68"/>
  <c r="A47" i="68"/>
  <c r="A48" i="68"/>
  <c r="A49" i="68"/>
  <c r="A50" i="68"/>
  <c r="A51" i="68"/>
  <c r="A52" i="68"/>
  <c r="A53" i="68"/>
  <c r="A54" i="68"/>
  <c r="A55" i="68"/>
  <c r="A56" i="68"/>
  <c r="A57" i="68"/>
  <c r="A58" i="68"/>
  <c r="A59" i="68"/>
  <c r="A60" i="68"/>
  <c r="A61" i="68"/>
  <c r="A62" i="68"/>
  <c r="A63" i="68"/>
  <c r="A64" i="68"/>
  <c r="A65" i="68"/>
  <c r="A66" i="68"/>
  <c r="A67" i="68"/>
  <c r="A68" i="68"/>
  <c r="A69" i="68"/>
  <c r="A70" i="68"/>
  <c r="A71" i="68"/>
  <c r="A72" i="68"/>
  <c r="A73" i="68"/>
  <c r="A74" i="68"/>
  <c r="A75" i="68"/>
  <c r="A76" i="68"/>
  <c r="A77" i="68"/>
  <c r="A78" i="68"/>
  <c r="A79" i="68"/>
  <c r="A80" i="68"/>
  <c r="A81" i="68"/>
  <c r="A82" i="68"/>
  <c r="A83" i="68"/>
  <c r="A84" i="68"/>
  <c r="A85" i="68"/>
  <c r="A86" i="68"/>
  <c r="A87" i="68"/>
  <c r="A88" i="68"/>
  <c r="A89" i="68"/>
  <c r="A90" i="68"/>
  <c r="A91" i="68"/>
  <c r="A92" i="68"/>
  <c r="A93" i="68"/>
  <c r="A94" i="68"/>
  <c r="A95" i="68"/>
  <c r="A96" i="68"/>
  <c r="A97" i="68"/>
  <c r="A98" i="68"/>
  <c r="A99" i="68"/>
  <c r="A100" i="68"/>
  <c r="A101" i="68"/>
  <c r="A102" i="68"/>
  <c r="A103" i="68"/>
  <c r="A104" i="68"/>
  <c r="A105" i="68"/>
  <c r="A106" i="68"/>
  <c r="A107" i="68"/>
  <c r="A108" i="68"/>
  <c r="A109" i="68"/>
  <c r="A110" i="68"/>
  <c r="A111" i="68"/>
  <c r="A112" i="68"/>
  <c r="A113" i="68"/>
  <c r="A114" i="68"/>
  <c r="A115" i="68"/>
  <c r="A116" i="68"/>
  <c r="A117" i="68"/>
  <c r="L120" i="68"/>
  <c r="L117" i="68"/>
  <c r="I117" i="68"/>
  <c r="E5" i="68"/>
  <c r="L116" i="68"/>
  <c r="L115" i="68"/>
  <c r="L114" i="68"/>
  <c r="L113" i="68"/>
  <c r="L112" i="68"/>
  <c r="L111" i="68"/>
  <c r="L110" i="68"/>
  <c r="L109" i="68"/>
  <c r="L108" i="68"/>
  <c r="L107" i="68"/>
  <c r="L106" i="68"/>
  <c r="L105" i="68"/>
  <c r="L104" i="68"/>
  <c r="L103" i="68"/>
  <c r="L102" i="68"/>
  <c r="L101" i="68"/>
  <c r="L100" i="68"/>
  <c r="L99" i="68"/>
  <c r="L98" i="68"/>
  <c r="L97" i="68"/>
  <c r="L96" i="68"/>
  <c r="L95" i="68"/>
  <c r="L94" i="68"/>
  <c r="L93" i="68"/>
  <c r="L92" i="68"/>
  <c r="L91" i="68"/>
  <c r="L90" i="68"/>
  <c r="L89" i="68"/>
  <c r="L88" i="68"/>
  <c r="L87" i="68"/>
  <c r="L86" i="68"/>
  <c r="L85" i="68"/>
  <c r="L84" i="68"/>
  <c r="L83" i="68"/>
  <c r="L82" i="68"/>
  <c r="L81" i="68"/>
  <c r="L80" i="68"/>
  <c r="L79" i="68"/>
  <c r="L78" i="68"/>
  <c r="L77" i="68"/>
  <c r="L76" i="68"/>
  <c r="L75" i="68"/>
  <c r="L74" i="68"/>
  <c r="L73" i="68"/>
  <c r="L72" i="68"/>
  <c r="L71" i="68"/>
  <c r="L70" i="68"/>
  <c r="L69" i="68"/>
  <c r="L68" i="68"/>
  <c r="L67" i="68"/>
  <c r="L66" i="68"/>
  <c r="L65" i="68"/>
  <c r="L64" i="68"/>
  <c r="L63" i="68"/>
  <c r="L62" i="68"/>
  <c r="L61" i="68"/>
  <c r="L60" i="68"/>
  <c r="L59" i="68"/>
  <c r="L58" i="68"/>
  <c r="L57" i="68"/>
  <c r="L56" i="68"/>
  <c r="L55" i="68"/>
  <c r="L54" i="68"/>
  <c r="L53" i="68"/>
  <c r="L52" i="68"/>
  <c r="L51" i="68"/>
  <c r="L50" i="68"/>
  <c r="L49" i="68"/>
  <c r="L48" i="68"/>
  <c r="L47" i="68"/>
  <c r="L46" i="68"/>
  <c r="L45" i="68"/>
  <c r="L44" i="68"/>
  <c r="L43" i="68"/>
  <c r="L42" i="68"/>
  <c r="L41" i="68"/>
  <c r="L40" i="68"/>
  <c r="L39" i="68"/>
  <c r="L38" i="68"/>
  <c r="L37" i="68"/>
  <c r="L36" i="68"/>
  <c r="L35" i="68"/>
  <c r="L34" i="68"/>
  <c r="L33" i="68"/>
  <c r="L32" i="68"/>
  <c r="L31" i="68"/>
  <c r="L30" i="68"/>
  <c r="L29" i="68"/>
  <c r="L28" i="68"/>
  <c r="L27" i="68"/>
  <c r="L26" i="68"/>
  <c r="L25" i="68"/>
  <c r="L24" i="68"/>
  <c r="L23" i="68"/>
  <c r="L22" i="68"/>
  <c r="L21" i="68"/>
  <c r="L20" i="68"/>
  <c r="L19" i="68"/>
  <c r="L18" i="68"/>
  <c r="L17" i="68"/>
  <c r="L16" i="68"/>
  <c r="L15" i="68"/>
  <c r="L14" i="68"/>
  <c r="C116" i="68"/>
  <c r="C115" i="68"/>
  <c r="C114" i="68"/>
  <c r="C113" i="68"/>
  <c r="C112" i="68"/>
  <c r="C111" i="68"/>
  <c r="C110" i="68"/>
  <c r="C109" i="68"/>
  <c r="C108" i="68"/>
  <c r="C107" i="68"/>
  <c r="C106" i="68"/>
  <c r="C105" i="68"/>
  <c r="C104" i="68"/>
  <c r="C103" i="68"/>
  <c r="C102" i="68"/>
  <c r="C101" i="68"/>
  <c r="C100" i="68"/>
  <c r="C99" i="68"/>
  <c r="C98" i="68"/>
  <c r="C97" i="68"/>
  <c r="C96" i="68"/>
  <c r="C95" i="68"/>
  <c r="C94" i="68"/>
  <c r="C93" i="68"/>
  <c r="C92" i="68"/>
  <c r="C91" i="68"/>
  <c r="C90" i="68"/>
  <c r="C89" i="68"/>
  <c r="C88" i="68"/>
  <c r="C87" i="68"/>
  <c r="C86" i="68"/>
  <c r="C85" i="68"/>
  <c r="C84" i="68"/>
  <c r="C83" i="68"/>
  <c r="C82" i="68"/>
  <c r="C81" i="68"/>
  <c r="C80" i="68"/>
  <c r="C79" i="68"/>
  <c r="C78" i="68"/>
  <c r="C77" i="68"/>
  <c r="C76" i="68"/>
  <c r="C75" i="68"/>
  <c r="C74" i="68"/>
  <c r="C73" i="68"/>
  <c r="C72" i="68"/>
  <c r="C71" i="68"/>
  <c r="C70" i="68"/>
  <c r="C69" i="68"/>
  <c r="C68" i="68"/>
  <c r="C67" i="68"/>
  <c r="C66" i="68"/>
  <c r="C65" i="68"/>
  <c r="C64" i="68"/>
  <c r="C63" i="68"/>
  <c r="C62" i="68"/>
  <c r="C61" i="68"/>
  <c r="C60" i="68"/>
  <c r="C59" i="68"/>
  <c r="C58" i="68"/>
  <c r="C57" i="68"/>
  <c r="C56" i="68"/>
  <c r="C55" i="68"/>
  <c r="C54" i="68"/>
  <c r="C53" i="68"/>
  <c r="C52" i="68"/>
  <c r="C51" i="68"/>
  <c r="C50" i="68"/>
  <c r="C49" i="68"/>
  <c r="C48" i="68"/>
  <c r="C47" i="68"/>
  <c r="C46" i="68"/>
  <c r="C45" i="68"/>
  <c r="C44" i="68"/>
  <c r="C43" i="68"/>
  <c r="C42" i="68"/>
  <c r="C41" i="68"/>
  <c r="C40" i="68"/>
  <c r="C39" i="68"/>
  <c r="C38" i="68"/>
  <c r="C37" i="68"/>
  <c r="C36" i="68"/>
  <c r="C35" i="68"/>
  <c r="C34" i="68"/>
  <c r="C33" i="68"/>
  <c r="C32" i="68"/>
  <c r="C31" i="68"/>
  <c r="C30" i="68"/>
  <c r="C29" i="68"/>
  <c r="C28" i="68"/>
  <c r="C27" i="68"/>
  <c r="C26" i="68"/>
  <c r="C25" i="68"/>
  <c r="C24" i="68"/>
  <c r="C23" i="68"/>
  <c r="C22" i="68"/>
  <c r="C21" i="68"/>
  <c r="C20" i="68"/>
  <c r="C19" i="68"/>
  <c r="C18" i="68"/>
  <c r="C17" i="68"/>
  <c r="C16" i="68"/>
  <c r="C15" i="68"/>
  <c r="C14" i="68"/>
</calcChain>
</file>

<file path=xl/sharedStrings.xml><?xml version="1.0" encoding="utf-8"?>
<sst xmlns="http://schemas.openxmlformats.org/spreadsheetml/2006/main" count="492" uniqueCount="186">
  <si>
    <t>U.S.</t>
  </si>
  <si>
    <t>U.K.</t>
  </si>
  <si>
    <t>France</t>
  </si>
  <si>
    <t>U.S.         (top marginal rate on earned income)</t>
  </si>
  <si>
    <t>U.S.         (top effective rate)</t>
  </si>
  <si>
    <t>Source</t>
  </si>
  <si>
    <t>Notes</t>
  </si>
  <si>
    <t>"</t>
  </si>
  <si>
    <t>AR year ended 31 March 1975, Table 23</t>
  </si>
  <si>
    <t>Investment income surcharge</t>
  </si>
  <si>
    <t>The income tax does not include National Insurance contributions.</t>
  </si>
  <si>
    <t>HMRC website</t>
  </si>
  <si>
    <t>Highest rate of surtax</t>
  </si>
  <si>
    <t>AR year ended 31 March 1969, Table 33</t>
  </si>
  <si>
    <t>A surcharge of 10 per cent was charged on surtax liabilities for 1965-6</t>
  </si>
  <si>
    <t>AR year ended 31 March 1969, Table 30</t>
  </si>
  <si>
    <t>No account is taken of the Special Charge on investment income in 1968.</t>
  </si>
  <si>
    <t>Highest rate of income tax</t>
  </si>
  <si>
    <t>AR year ended 31 March 1980, page 2</t>
  </si>
  <si>
    <t>A surcharge of 10 per cent was charged on surtax liabilities for 1972-73</t>
  </si>
  <si>
    <t>AR year ended 31 March 1975, Table 22</t>
  </si>
  <si>
    <t>No account is taken of the Special Contribution levied on investment income in 1949.</t>
  </si>
  <si>
    <t>AR year ended 31 March 1951, Table 18</t>
  </si>
  <si>
    <t>AR year ended 31 March 1951, Table 119</t>
  </si>
  <si>
    <t>AR year ended 31 March 1963, Table 79A</t>
  </si>
  <si>
    <t>AR year ended 31 March 1963, Table 24</t>
  </si>
  <si>
    <t>AR year ended 31 March 1954, Table 17</t>
  </si>
  <si>
    <t>AR year ended 31 March 1949, Table 19</t>
  </si>
  <si>
    <t>AR year ended 31 March 1949, Table 92</t>
  </si>
  <si>
    <t>AR year ended 31 March 1936, Table 37</t>
  </si>
  <si>
    <t>AR year ended 31 March 1939, Table 38</t>
  </si>
  <si>
    <t>AR year ended 31 March 1936, Table 53</t>
  </si>
  <si>
    <t>AR year ended 31 March 1939, Table 54</t>
  </si>
  <si>
    <t>AR year ended 31 March 1928, Table 60</t>
  </si>
  <si>
    <t>AR year ended 31 March 1928, Table 43</t>
  </si>
  <si>
    <t>IRS 1979, Appendix A.2</t>
  </si>
  <si>
    <t>IRS 2000, Table A.2</t>
  </si>
  <si>
    <t>IRS 1984, Table A.2</t>
  </si>
  <si>
    <t>HMRC website, Table A.2</t>
  </si>
  <si>
    <t>Highest rate of  tax on earned income</t>
  </si>
  <si>
    <t>Highest rate of  tax on capital income</t>
  </si>
  <si>
    <t>AR year ended 31 March 1922, Table 73</t>
  </si>
  <si>
    <t>AR year ended 31 March 1922, Table 54</t>
  </si>
  <si>
    <t>For 1971/2 and 1972/3 earned income relief (EIR) applied to all earnings; in all other years, there was a maximum.</t>
  </si>
  <si>
    <t>EIR is therefore only taken into account for these years, reducing taxable earned income by 15 per cent.</t>
  </si>
  <si>
    <t>Source HMRC website, table TA.1.</t>
  </si>
  <si>
    <t>Tax rates refer to the year of assessment; the income subject to the tax may have arisen in a previous year.</t>
  </si>
  <si>
    <t>Super-tax was introduced in 1908 and was renamed surtax with effect from 1928-9.</t>
  </si>
  <si>
    <t>The investment income surcharge was abolished in 1984.</t>
  </si>
  <si>
    <t>Sabine, pages 146-7</t>
  </si>
  <si>
    <t>Reference</t>
  </si>
  <si>
    <r>
      <t xml:space="preserve">Sabine, B E V, 1966, </t>
    </r>
    <r>
      <rPr>
        <i/>
        <sz val="10"/>
        <rFont val="Arial"/>
        <family val="2"/>
      </rPr>
      <t xml:space="preserve">A history of income tax, </t>
    </r>
    <r>
      <rPr>
        <sz val="10"/>
        <rFont val="Arial"/>
      </rPr>
      <t>Allen and Unwin, London.</t>
    </r>
  </si>
  <si>
    <t>Detailed series on UK top income tax rates (data provided by A.B. Atkinson, september 2011)</t>
  </si>
  <si>
    <r>
      <t>US</t>
    </r>
    <r>
      <rPr>
        <sz val="10"/>
        <rFont val="Arial"/>
      </rPr>
      <t>: The top marginal income tax rate reported here includes general income tax supplements (i.e. surtaxes applying to all incomes above a certain level), but excludes all other taxes and social contributions (the uncapped rate of social security contributions on top earnings has been 2.5% since 1994 and was 0% before). Between 1971 and 1981, the top rate applying to earned income was lower than the top rate applying to ordinary unearned income (e.g. capital income). Also, between 1944 and 1963, there was a maximum top effective rate. Here we do not mention the reduced rates applying to capital gains. See Saez, Slemro and Gierz (2011, Table A1) for more details. See also Tax Policy Center website.</t>
    </r>
  </si>
  <si>
    <r>
      <t xml:space="preserve">Germany: </t>
    </r>
    <r>
      <rPr>
        <sz val="10"/>
        <rFont val="Arial"/>
      </rPr>
      <t>The top marginal income tax rate reported here includes general income tax supplements (i.e. surtaxes applying to all incomes above a certain level), but excludes all other taxes and social contributions. In 1946-1948 the top rate was set by the Allied Control Council. See Dell (2008) for more details.</t>
    </r>
  </si>
  <si>
    <t>U.K.         (top marginal rate on earned income)</t>
  </si>
  <si>
    <t>France (income tax)</t>
  </si>
  <si>
    <t>France (CSG)</t>
  </si>
  <si>
    <t>Japan (Saez-Morigushi Table A0)</t>
  </si>
  <si>
    <r>
      <t xml:space="preserve">Germany: </t>
    </r>
    <r>
      <rPr>
        <sz val="10"/>
        <rFont val="Arial"/>
      </rPr>
      <t>The top inheritance tax rate reported here is the top rate applying to the decedent's children. In 1946-1948 the top rate was set by the Allied Control Council. See Beckert (2008) and Dell (2008) for more details.</t>
    </r>
  </si>
  <si>
    <r>
      <t>US</t>
    </r>
    <r>
      <rPr>
        <sz val="10"/>
        <rFont val="Arial"/>
      </rPr>
      <t xml:space="preserve"> : The top inheritance tax rate reported here includes only the federal estate tax (not the additional state-level estate and inheritance taxes). See Kopczuk and Saez (2004) for more details. Note that strictly speaking the new 35% top rate started to apply only to 2011 decedents onwards. For year 2010 decedents (repel year), there was actually no federal estate tax (but a 15% tax on capital gains did apply, though).  </t>
    </r>
  </si>
  <si>
    <r>
      <t xml:space="preserve">France: </t>
    </r>
    <r>
      <rPr>
        <sz val="10"/>
        <rFont val="Arial"/>
      </rPr>
      <t>The top inheritance tax rate reported here is the top rate applying to the decedent's children. It also includes the "taxe successorale" applied in 1917-1934 (top rate with two children) and the maximum effective tax rate applied in 1927-1958. See Piketty (2001, Appendix J) for more details.</t>
    </r>
  </si>
  <si>
    <t>Detailed series on UK top inheritance tax rates (data provided by A.B. Atkinson, september 2011)</t>
  </si>
  <si>
    <t xml:space="preserve">Estate Duty was introduced in 1894 </t>
  </si>
  <si>
    <t>Estate duty was replaced in 1975 by Capital Transfer Tax, renamed in 1986 Inheritance Tax</t>
  </si>
  <si>
    <t>The main sources are the Annual Reports (AR) of the Inland Revenue and Inland Revenue Statistics (IRS)</t>
  </si>
  <si>
    <t>a</t>
  </si>
  <si>
    <t>means tax not in operation</t>
  </si>
  <si>
    <t>b</t>
  </si>
  <si>
    <t>Data relate to tax years</t>
  </si>
  <si>
    <t>c</t>
  </si>
  <si>
    <t>Where change made other than at start of tax year (6 April), allocate to that year if before 6 October.</t>
  </si>
  <si>
    <t>d</t>
  </si>
  <si>
    <t>Inland Revenue is now known as HMRC.</t>
  </si>
  <si>
    <t>Maximum rate of ED/CTT/IHT</t>
  </si>
  <si>
    <t>Maximum rate of estate duty</t>
  </si>
  <si>
    <t>Capital Transfer Tax</t>
  </si>
  <si>
    <t>Rate of Inheritance Tax</t>
  </si>
  <si>
    <t>AR year ended 31 March 1936, Table 8</t>
  </si>
  <si>
    <t>AR year ended 31 March 1949, Table 105</t>
  </si>
  <si>
    <t>AR year ended 31 March 1951, Table 135</t>
  </si>
  <si>
    <t>AR year ended 31 March 1969, Table 35</t>
  </si>
  <si>
    <t>Tax limited to 80 per cent of estate</t>
  </si>
  <si>
    <t>HMRC website, Table A.8</t>
  </si>
  <si>
    <t>IRS 2000, Table A.8</t>
  </si>
  <si>
    <r>
      <t xml:space="preserve">UK: </t>
    </r>
    <r>
      <rPr>
        <sz val="10"/>
        <rFont val="Arial"/>
      </rPr>
      <t>See DetailsTS14.1UK</t>
    </r>
  </si>
  <si>
    <r>
      <t xml:space="preserve">UK: </t>
    </r>
    <r>
      <rPr>
        <sz val="10"/>
        <rFont val="Arial"/>
      </rPr>
      <t>See DetailsTS14.2UK</t>
    </r>
  </si>
  <si>
    <t>Tableau S14.1. Le taux marginal supérieur de l'impôt sur le revenu dans les pays riches, 1900-2013 (séries utilisées pour le graphique 14.1)</t>
  </si>
  <si>
    <t>Allemagne</t>
  </si>
  <si>
    <t>Tableau S14.2. Le taux marginal supérieur de l'impôt sur les successions en ligne directe dans les pays riches, 1900-2013 (séries utilisées pour le graphique 14.2)</t>
  </si>
  <si>
    <t>Séries mises à jour le 15-2-2016 à partir de séries INSEE et BEA</t>
  </si>
  <si>
    <t>(indices des prix à la consommation France et US repris de Piketty-Zucman 2013, fichiers France.xls et USA.xls; liens cassés le 20-2-13)</t>
  </si>
  <si>
    <t>USA: séries officielles Bureau of Labor Statistics (nous avons retenu les valeurs au 1er janvier de chaque année; la série complète est dans le fichier BLS)</t>
  </si>
  <si>
    <t>Sources. France: fichier "IPP-prelevements-sociaux-avril2012.xls" disposnible sur www.ipp.eu (nous avons retenu les valeurs au 1er janvier de chaque année; la série complète des revalorisations est donnée sur le tableau IPP)</t>
  </si>
  <si>
    <t>IPC</t>
  </si>
  <si>
    <t>(dollars 2015)</t>
  </si>
  <si>
    <t>(dollars courants)</t>
  </si>
  <si>
    <t>(euros 2015)</t>
  </si>
  <si>
    <t>(euros courant)</t>
  </si>
  <si>
    <t>(francs puis euros courants)</t>
  </si>
  <si>
    <t>Etats-Unis</t>
  </si>
  <si>
    <t>Tableau S9.1. Salaire minimum horaire en France et aux Etats-Unis, 1950-2015                (séries utilisées pour les graphiques 9.1 et S9.1-S9.2)</t>
  </si>
  <si>
    <r>
      <t>Japan:</t>
    </r>
    <r>
      <rPr>
        <sz val="10"/>
        <rFont val="Arial"/>
      </rPr>
      <t xml:space="preserve"> the top income tax rate reported here excludes local income taxes (otherwise the top rate would currently be 50% rather than 40%); otherwise one could also need to include state income taxes in the US (and other local income taxes in other countries when they exist). See DetailsTS14.1Japan.</t>
    </r>
  </si>
  <si>
    <t>Revised on 6/7/2007</t>
  </si>
  <si>
    <t>Provided by Chiaki Moriguchi</t>
  </si>
  <si>
    <t>Local Tax in Japan, 1950-2005</t>
  </si>
  <si>
    <t>Source: Soumocho Website (Japanese)</t>
  </si>
  <si>
    <t>www.soumu.go.jp/czaisei/czaisei_seido/ichiran06_h17.html</t>
  </si>
  <si>
    <t>PDF files for prefectural tax and municipal tax.</t>
  </si>
  <si>
    <t>Important Notes:</t>
  </si>
  <si>
    <t>Local tax in Japan was reformed under the Shoup committee recommendation in 1949.</t>
  </si>
  <si>
    <r>
      <t xml:space="preserve">Japanese local tax law defines </t>
    </r>
    <r>
      <rPr>
        <b/>
        <sz val="10"/>
        <rFont val="Arial"/>
        <family val="2"/>
      </rPr>
      <t>standard tax rates</t>
    </r>
    <r>
      <rPr>
        <sz val="10"/>
        <rFont val="Arial"/>
      </rPr>
      <t xml:space="preserve"> ("hyojun zeiritsu") and </t>
    </r>
    <r>
      <rPr>
        <b/>
        <sz val="10"/>
        <rFont val="Arial"/>
        <family val="2"/>
      </rPr>
      <t>maximum tax rates</t>
    </r>
    <r>
      <rPr>
        <sz val="10"/>
        <rFont val="Arial"/>
      </rPr>
      <t xml:space="preserve"> ("seigen zeiritsu"). </t>
    </r>
  </si>
  <si>
    <t>Local governments are supposed to set tax rates at standard rates but can increase the rates if necessarily up to max tax rates by issuing ordinance.</t>
  </si>
  <si>
    <t>After 1965, max tax rates are defined as 1.5 times of standard tax rates.</t>
  </si>
  <si>
    <t xml:space="preserve">The data below are all standard tax rates. </t>
  </si>
  <si>
    <t>From 1950 to 1964, municipal governments can choose their tax from 2 to 5 menus. After 1965, no choice allowed.</t>
  </si>
  <si>
    <t>For these years, standard tax rates for the first menu are reported below (only menu for which data are consistently available).</t>
  </si>
  <si>
    <t>Other information (basic, spouse, and dependent deductions; tax rates by income brackets) also available.</t>
  </si>
  <si>
    <t>Highest Statutaory MTR (in %)</t>
  </si>
  <si>
    <t>Prefectural inhabitants' tax on individuals</t>
  </si>
  <si>
    <t>Municipal inhabitants' tax on individuals</t>
  </si>
  <si>
    <t>Maximum tax rate national income tax</t>
  </si>
  <si>
    <t>combined taxes (national and local)</t>
  </si>
  <si>
    <t>Note:</t>
  </si>
  <si>
    <t>Year</t>
  </si>
  <si>
    <t>none</t>
  </si>
  <si>
    <t>At municipal level, local government can choose from 3 menus with different MTRs.</t>
  </si>
  <si>
    <t>At municipal level, local government can choose from 5 menus in 1951-61.</t>
  </si>
  <si>
    <t>Prefectural tax established.</t>
  </si>
  <si>
    <t>Other options: 9%  and 22.5%.</t>
  </si>
  <si>
    <t>Other options: 9.2%  and 21.7%.</t>
  </si>
  <si>
    <t>Other options: 10%  and 24%.</t>
  </si>
  <si>
    <t>At municipal level, local government can choose from 2 menus in 1962-64.</t>
  </si>
  <si>
    <t>Uniform tax rates imposed starting in 1965.</t>
  </si>
  <si>
    <t>In Japan, local tax is not deductible.</t>
  </si>
  <si>
    <t>In 1974-1983, total statutory MRT was 75+18=93%, but special law capped MTR to 80%.</t>
  </si>
  <si>
    <t>In 1984, total statutory MRT became 70+18=88%, but special law capped MTR to 78%.</t>
  </si>
  <si>
    <t>I have little information about other years, but from the website below, it seems that after 1987 (if not earlier) there is no special law.</t>
  </si>
  <si>
    <t>http://www.mof.go.jp/tax_policy/summary/income/035.htm</t>
  </si>
  <si>
    <t>Updated by Facundo Alvaredo on 18/2/2016</t>
  </si>
  <si>
    <t>Estate and Inheritance tax in Japan</t>
  </si>
  <si>
    <t>Estate tax created and enforced in 1905</t>
  </si>
  <si>
    <t>since 1950: tax based on the cumulative amount of inheritance and gifts</t>
  </si>
  <si>
    <t>since 1958: creation of an hybrid system of estate tax and inheritance tax, and a gift tax</t>
  </si>
  <si>
    <t>The exemption is very high, so only 4-5% of decedents are covered.</t>
  </si>
  <si>
    <t>Top tax rate for inheritance and gift tax is 50% (with a 20% surtax on inheritance going to heirs other than the parents and children of the decedent)</t>
  </si>
  <si>
    <t>1905-1949</t>
  </si>
  <si>
    <t>Note: A pure estate tax.</t>
  </si>
  <si>
    <t>1950-1957</t>
  </si>
  <si>
    <t>Note: Following the recommendation of the Carl Shoup Commission, it became an inheritance tax (accession tax)</t>
  </si>
  <si>
    <t xml:space="preserve">Note: From this year, hybrid system. Inheritance tax is calculated on the basis of total property bequeathed, the number of statutory heirs and their statutory shares (not the actual shares). </t>
  </si>
  <si>
    <t>1975-1987</t>
  </si>
  <si>
    <t>Taxable transfer (bracket starts)</t>
  </si>
  <si>
    <t>Tax rate (%)</t>
  </si>
  <si>
    <t>Million Yen</t>
  </si>
  <si>
    <t>Source: Barthold, T. and Ito, T. (1992). Bequest taxes and accumulation of household wealth: US-Japan comparison. In T. Ito and A. Krueger (editors). The political economy of tax reform, University of Chicago Press.</t>
  </si>
  <si>
    <t>Basic exemption on the estate: 20 million + 4 million x number of statutory heirs</t>
  </si>
  <si>
    <t>The spouse has a tax credit lowers his/her liability considerably.</t>
  </si>
  <si>
    <t>1988-1991</t>
  </si>
  <si>
    <t>Basic exemption on the estate: 40 million + 8 million x number of statutory heirs</t>
  </si>
  <si>
    <t>The spouse has a tax credit which his/her makes liability=0 if he/she receives his/her statutory share.</t>
  </si>
  <si>
    <t>1992-1993</t>
  </si>
  <si>
    <t>Top tax rate (%)</t>
  </si>
  <si>
    <t>Full schedule to be completed. This is the top open bracket.</t>
  </si>
  <si>
    <t>1994-2002</t>
  </si>
  <si>
    <t>2003-2014</t>
  </si>
  <si>
    <t>Basic exemption on the estate: 50 million + 10 million x number of statutory heirs</t>
  </si>
  <si>
    <t>2015-</t>
  </si>
  <si>
    <t>Basic exemption on the whole estate: 30 million + 6 x number of statutory heirs</t>
  </si>
  <si>
    <t>Top marginal rate %</t>
  </si>
  <si>
    <t>Note: Following the recommendation of the Carl Shoup Commission, it became an inheritance tax (accession tax).</t>
  </si>
  <si>
    <t>1958 onwards</t>
  </si>
  <si>
    <t xml:space="preserve">Note: From this year, hybrid system. Inheritance tax liability is calculated on the basis of total property bequeathed, the number of statutory heirs and their statutory shares (not the actual shares). </t>
  </si>
  <si>
    <t>missing</t>
  </si>
  <si>
    <r>
      <t xml:space="preserve">Japan: </t>
    </r>
    <r>
      <rPr>
        <sz val="10"/>
        <rFont val="Arial"/>
      </rPr>
      <t>See DetailsTS14.2Japan(2)</t>
    </r>
  </si>
  <si>
    <t>Japon</t>
  </si>
  <si>
    <r>
      <t>France</t>
    </r>
    <r>
      <rPr>
        <sz val="10"/>
        <rFont val="Arial"/>
      </rPr>
      <t>: The top marginal income tax rate reported here includes general income tax supplements (i.e. surtaxes applying to all incomes above a certain level, such as the 4% supplement applying to incomes above 0.5 million euros (singles) or 1 million euros (couples) in 2011-2015), but excludes the CSG (a proportional income tax applying to all incomes) and other taxes (e.g. corporate taxes) and social contributions (otherwise one would also need to include social contributions and other income taxes in other countries). Between 1919 and 1958, top rates were higher for single taxpayers (e.g. during the interwar period, singles paid a 25% tax surcharge, so that the top rate was 62.5% rather than 50% in 1919-1922, 75% rather than 60% in 1923, etc.); there were also smaller tax surcharges for married taxpayers with no children after three years of marriage. All these tax surcharges were excluded here, because they apply only to a minority of top income taxpayers. We also excluded the "75% top tax rate above 1 million euros (all taxes included)" policy that was applied in 2013-2014 because it only applies to specific forms of managerial compensation, and not to all incomes. For complete details about the history of income tax law in France (up to 1998), see Piketty 2001, Chapters 3-4.</t>
    </r>
  </si>
  <si>
    <t>(19-2-2016)</t>
  </si>
  <si>
    <t>Data sources used for the different figures</t>
  </si>
  <si>
    <r>
      <rPr>
        <b/>
        <sz val="10"/>
        <rFont val="Arial"/>
        <family val="2"/>
      </rPr>
      <t>Figures on top income tax rates</t>
    </r>
    <r>
      <rPr>
        <sz val="10"/>
        <rFont val="Arial"/>
      </rPr>
      <t xml:space="preserve">: update of figure 14.1, chapter 14, Capital in the 21st century, HUP 2014  </t>
    </r>
  </si>
  <si>
    <t>(see sheets G14.1, G14.1J ,  TS14.1)</t>
  </si>
  <si>
    <r>
      <rPr>
        <b/>
        <sz val="10"/>
        <rFont val="Arial"/>
        <family val="2"/>
      </rPr>
      <t>Figures on top inheritance tax rates</t>
    </r>
    <r>
      <rPr>
        <sz val="10"/>
        <rFont val="Arial"/>
      </rPr>
      <t xml:space="preserve">: update of figure 14.2, chapter 14, Capital in the 21st century, HUP 2014  </t>
    </r>
  </si>
  <si>
    <t>(see sheets G14.2, G14.2J ,  TS14.2)</t>
  </si>
  <si>
    <r>
      <rPr>
        <b/>
        <sz val="10"/>
        <rFont val="Arial"/>
        <family val="2"/>
      </rPr>
      <t>Figure minimum wage</t>
    </r>
    <r>
      <rPr>
        <sz val="10"/>
        <rFont val="Arial"/>
      </rPr>
      <t xml:space="preserve">: update of figure 9.1, chapter 9, Capital in the 21st century, HUP 2014  </t>
    </r>
  </si>
  <si>
    <t>(see sheets G9.1, TS9.1)</t>
  </si>
  <si>
    <r>
      <rPr>
        <b/>
        <sz val="10"/>
        <rFont val="Arial"/>
        <family val="2"/>
      </rPr>
      <t>Figure on parental income vs children access to college</t>
    </r>
    <r>
      <rPr>
        <sz val="10"/>
        <rFont val="Arial"/>
      </rPr>
      <t>:'Equality of Opportunity Project (http://www.equality-of-opportunity.org/)</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</si>
</sst>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_-* #,##0.00\ _€_-;\-* #,##0.00\ _€_-;_-* &quot;-&quot;??\ _€_-;_-@_-"/>
    <numFmt numFmtId="165" formatCode="0.0"/>
    <numFmt numFmtId="166" formatCode="\$#,##0\ ;\(\$#,##0\)"/>
    <numFmt numFmtId="167" formatCode="#,##0.0"/>
    <numFmt numFmtId="168" formatCode="#,##0.000"/>
    <numFmt numFmtId="169" formatCode="[$€-2]\ #,##0;[Red]\-[$€-2]\ #,##0"/>
    <numFmt numFmtId="170" formatCode="General_)"/>
    <numFmt numFmtId="171" formatCode="_-* #,##0_-;\-* #,##0_-;_-* &quot;-&quot;_-;_-@_-"/>
    <numFmt numFmtId="172" formatCode="_-* #,##0.00_-;\-* #,##0.00_-;_-* &quot;-&quot;??_-;_-@_-"/>
    <numFmt numFmtId="173" formatCode="#,##0.00__;\-#,##0.00__;#,##0.00__;@__"/>
    <numFmt numFmtId="174" formatCode="_-&quot;£&quot;* #,##0_-;\-&quot;£&quot;* #,##0_-;_-&quot;£&quot;* &quot;-&quot;_-;_-@_-"/>
    <numFmt numFmtId="175" formatCode="_-&quot;£&quot;* #,##0.00_-;\-&quot;£&quot;* #,##0.00_-;_-&quot;£&quot;* &quot;-&quot;??_-;_-@_-"/>
    <numFmt numFmtId="176" formatCode="&quot;$&quot;#,##0_);\(&quot;$&quot;#,##0\)"/>
    <numFmt numFmtId="177" formatCode="_ * #,##0.00_ ;_ * \-#,##0.00_ ;_ * &quot;-&quot;??_ ;_ @_ "/>
    <numFmt numFmtId="178" formatCode="_(* #,##0.00_);_(* \(#,##0.00\);_(* &quot;-&quot;??_);_(@_)"/>
    <numFmt numFmtId="179" formatCode="#.##0,"/>
    <numFmt numFmtId="180" formatCode="#."/>
    <numFmt numFmtId="181" formatCode="_ * #,##0_ ;_ * \-#,##0_ ;_ * &quot;-&quot;_ ;_ @_ "/>
    <numFmt numFmtId="182" formatCode="_ &quot;$&quot;\ * #,##0_ ;_ &quot;$&quot;\ * \-#,##0_ ;_ &quot;$&quot;\ * &quot;-&quot;_ ;_ @_ "/>
    <numFmt numFmtId="183" formatCode="_ &quot;$&quot;\ * #,##0.00_ ;_ &quot;$&quot;\ * \-#,##0.00_ ;_ &quot;$&quot;\ * &quot;-&quot;??_ ;_ @_ "/>
    <numFmt numFmtId="184" formatCode="0_)"/>
  </numFmts>
  <fonts count="55" x14ac:knownFonts="1">
    <font>
      <sz val="10"/>
      <name val="Arial"/>
    </font>
    <font>
      <sz val="10"/>
      <name val="Arial"/>
      <family val="2"/>
    </font>
    <font>
      <sz val="8"/>
      <name val="Arial"/>
      <family val="2"/>
    </font>
    <font>
      <b/>
      <sz val="10"/>
      <name val="Arial"/>
      <family val="2"/>
    </font>
    <font>
      <sz val="12"/>
      <color indexed="24"/>
      <name val="Arial"/>
      <family val="2"/>
    </font>
    <font>
      <b/>
      <sz val="8"/>
      <color indexed="24"/>
      <name val="Times New Roman"/>
      <family val="1"/>
    </font>
    <font>
      <sz val="8"/>
      <color indexed="24"/>
      <name val="Times New Roman"/>
      <family val="1"/>
    </font>
    <font>
      <sz val="7"/>
      <name val="Helv"/>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i/>
      <sz val="10"/>
      <name val="Arial"/>
      <family val="2"/>
    </font>
    <font>
      <b/>
      <sz val="12"/>
      <name val="Arial"/>
      <family val="2"/>
    </font>
    <font>
      <sz val="12"/>
      <name val="Arial"/>
      <family val="2"/>
    </font>
    <font>
      <sz val="9"/>
      <color indexed="9"/>
      <name val="Times"/>
      <family val="1"/>
    </font>
    <font>
      <sz val="9"/>
      <color indexed="8"/>
      <name val="Times"/>
      <family val="1"/>
    </font>
    <font>
      <sz val="8"/>
      <name val="Helv"/>
    </font>
    <font>
      <u/>
      <sz val="10"/>
      <color indexed="36"/>
      <name val="Arial"/>
      <family val="2"/>
    </font>
    <font>
      <sz val="12"/>
      <color indexed="8"/>
      <name val="Calibri"/>
      <family val="2"/>
    </font>
    <font>
      <sz val="9"/>
      <name val="Times New Roman"/>
      <family val="1"/>
    </font>
    <font>
      <sz val="10"/>
      <color indexed="8"/>
      <name val="Times"/>
      <family val="1"/>
    </font>
    <font>
      <sz val="9"/>
      <name val="Times"/>
    </font>
    <font>
      <sz val="12"/>
      <name val="Arial CE"/>
    </font>
    <font>
      <sz val="10"/>
      <name val="Times"/>
      <family val="1"/>
    </font>
    <font>
      <u/>
      <sz val="12.5"/>
      <color indexed="12"/>
      <name val="Arial"/>
      <family val="2"/>
    </font>
    <font>
      <u/>
      <sz val="10"/>
      <color indexed="12"/>
      <name val="Arial"/>
      <family val="2"/>
    </font>
    <font>
      <sz val="10"/>
      <color theme="1"/>
      <name val="Arial"/>
      <family val="2"/>
    </font>
    <font>
      <sz val="1"/>
      <color indexed="8"/>
      <name val="Courier"/>
      <family val="3"/>
    </font>
    <font>
      <b/>
      <sz val="1"/>
      <color indexed="8"/>
      <name val="Courier"/>
      <family val="3"/>
    </font>
    <font>
      <u/>
      <sz val="8"/>
      <color indexed="12"/>
      <name val="Arial"/>
      <family val="2"/>
    </font>
    <font>
      <u/>
      <sz val="8"/>
      <color indexed="36"/>
      <name val="Arial"/>
      <family val="2"/>
    </font>
    <font>
      <sz val="12"/>
      <name val="Times New Roman"/>
      <family val="1"/>
    </font>
    <font>
      <b/>
      <sz val="8"/>
      <color indexed="8"/>
      <name val="Arial"/>
      <family val="2"/>
    </font>
    <font>
      <sz val="10"/>
      <name val="Courier"/>
      <family val="3"/>
    </font>
    <font>
      <sz val="8"/>
      <color indexed="8"/>
      <name val="Arial"/>
      <family val="2"/>
    </font>
    <font>
      <b/>
      <sz val="9"/>
      <color indexed="16"/>
      <name val="Arial"/>
      <family val="2"/>
    </font>
    <font>
      <b/>
      <sz val="9"/>
      <color indexed="8"/>
      <name val="Arial"/>
      <family val="2"/>
    </font>
    <font>
      <sz val="11"/>
      <color indexed="8"/>
      <name val="Calibri"/>
      <family val="2"/>
      <scheme val="minor"/>
    </font>
    <font>
      <b/>
      <sz val="11"/>
      <color indexed="8"/>
      <name val="Calibri"/>
      <family val="2"/>
      <scheme val="minor"/>
    </font>
    <font>
      <b/>
      <sz val="11"/>
      <color rgb="FF000000"/>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bottom/>
      <diagonal/>
    </border>
    <border>
      <left/>
      <right/>
      <top style="double">
        <color auto="1"/>
      </top>
      <bottom/>
      <diagonal/>
    </border>
    <border>
      <left style="thick">
        <color auto="1"/>
      </left>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bottom/>
      <diagonal/>
    </border>
    <border>
      <left/>
      <right/>
      <top style="thin">
        <color auto="1"/>
      </top>
      <bottom style="double">
        <color auto="1"/>
      </bottom>
      <diagonal/>
    </border>
  </borders>
  <cellStyleXfs count="176">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24" fillId="0" borderId="0" applyNumberFormat="0" applyFill="0" applyBorder="0" applyAlignment="0" applyProtection="0"/>
    <xf numFmtId="0" fontId="11" fillId="3" borderId="0" applyNumberFormat="0" applyBorder="0" applyAlignment="0" applyProtection="0"/>
    <xf numFmtId="170" fontId="29" fillId="0" borderId="0">
      <alignment vertical="top"/>
    </xf>
    <xf numFmtId="0" fontId="12" fillId="20" borderId="1" applyNumberFormat="0" applyAlignment="0" applyProtection="0"/>
    <xf numFmtId="0" fontId="12" fillId="20" borderId="1" applyNumberFormat="0" applyAlignment="0" applyProtection="0"/>
    <xf numFmtId="0" fontId="20" fillId="0" borderId="2" applyNumberFormat="0" applyFill="0" applyAlignment="0" applyProtection="0"/>
    <xf numFmtId="0" fontId="13" fillId="21" borderId="3" applyNumberFormat="0" applyAlignment="0" applyProtection="0"/>
    <xf numFmtId="171" fontId="8" fillId="0" borderId="0" applyFont="0" applyFill="0" applyBorder="0" applyAlignment="0" applyProtection="0"/>
    <xf numFmtId="172" fontId="8" fillId="0" borderId="0" applyFont="0" applyFill="0" applyBorder="0" applyAlignment="0" applyProtection="0"/>
    <xf numFmtId="3" fontId="30" fillId="0" borderId="0" applyFill="0" applyBorder="0">
      <alignment horizontal="right" vertical="top"/>
    </xf>
    <xf numFmtId="168" fontId="30" fillId="0" borderId="0" applyFill="0" applyBorder="0">
      <alignment horizontal="right" vertical="top"/>
    </xf>
    <xf numFmtId="3" fontId="30" fillId="0" borderId="0" applyFill="0" applyBorder="0">
      <alignment horizontal="right" vertical="top"/>
    </xf>
    <xf numFmtId="167" fontId="29" fillId="0" borderId="0" applyFont="0" applyFill="0" applyBorder="0">
      <alignment horizontal="right" vertical="top"/>
    </xf>
    <xf numFmtId="173" fontId="30" fillId="0" borderId="0" applyFont="0" applyFill="0" applyBorder="0" applyAlignment="0" applyProtection="0">
      <alignment horizontal="right" vertical="top"/>
    </xf>
    <xf numFmtId="168" fontId="30" fillId="0" borderId="0">
      <alignment horizontal="right" vertical="top"/>
    </xf>
    <xf numFmtId="3"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8" fillId="0" borderId="0" applyFont="0" applyFill="0" applyBorder="0" applyAlignment="0" applyProtection="0"/>
    <xf numFmtId="0" fontId="4" fillId="0" borderId="0" applyFont="0" applyFill="0" applyBorder="0" applyAlignment="0" applyProtection="0"/>
    <xf numFmtId="177" fontId="3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9" fillId="7" borderId="1" applyNumberFormat="0" applyAlignment="0" applyProtection="0"/>
    <xf numFmtId="0" fontId="14" fillId="0" borderId="0" applyNumberFormat="0" applyFill="0" applyBorder="0" applyAlignment="0" applyProtection="0"/>
    <xf numFmtId="3" fontId="4" fillId="0" borderId="0" applyFont="0" applyFill="0" applyBorder="0" applyAlignment="0" applyProtection="0"/>
    <xf numFmtId="2" fontId="8" fillId="0" borderId="0" applyFont="0" applyFill="0" applyBorder="0" applyAlignment="0" applyProtection="0"/>
    <xf numFmtId="0" fontId="32" fillId="0" borderId="0" applyNumberFormat="0" applyFill="0" applyBorder="0" applyAlignment="0" applyProtection="0">
      <alignment vertical="top"/>
      <protection locked="0"/>
    </xf>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11" fillId="3" borderId="0" applyNumberFormat="0" applyBorder="0" applyAlignment="0" applyProtection="0"/>
    <xf numFmtId="0" fontId="20" fillId="0" borderId="2" applyNumberFormat="0" applyFill="0" applyAlignment="0" applyProtection="0"/>
    <xf numFmtId="166" fontId="4" fillId="0" borderId="0" applyFont="0" applyFill="0" applyBorder="0" applyAlignment="0" applyProtection="0"/>
    <xf numFmtId="0" fontId="8" fillId="0" borderId="0"/>
    <xf numFmtId="0" fontId="21" fillId="22" borderId="0" applyNumberFormat="0" applyBorder="0" applyAlignment="0" applyProtection="0"/>
    <xf numFmtId="0" fontId="21" fillId="22" borderId="0" applyNumberFormat="0" applyBorder="0" applyAlignment="0" applyProtection="0"/>
    <xf numFmtId="0" fontId="8" fillId="0" borderId="0"/>
    <xf numFmtId="0" fontId="8" fillId="0" borderId="0"/>
    <xf numFmtId="0" fontId="8" fillId="0" borderId="0"/>
    <xf numFmtId="0" fontId="8" fillId="0" borderId="0"/>
    <xf numFmtId="0" fontId="33" fillId="0" borderId="0"/>
    <xf numFmtId="0" fontId="33" fillId="0" borderId="0"/>
    <xf numFmtId="0" fontId="34" fillId="0" borderId="7" applyNumberFormat="0" applyFill="0" applyAlignment="0" applyProtection="0"/>
    <xf numFmtId="0" fontId="8" fillId="0" borderId="0"/>
    <xf numFmtId="0" fontId="8" fillId="0" borderId="0"/>
    <xf numFmtId="1" fontId="29" fillId="0" borderId="0">
      <alignment vertical="top" wrapText="1"/>
    </xf>
    <xf numFmtId="1" fontId="35" fillId="0" borderId="0" applyFill="0" applyBorder="0" applyProtection="0"/>
    <xf numFmtId="1" fontId="34" fillId="0" borderId="0" applyFont="0" applyFill="0" applyBorder="0" applyProtection="0">
      <alignment vertical="center"/>
    </xf>
    <xf numFmtId="1" fontId="36" fillId="0" borderId="0">
      <alignment horizontal="right" vertical="top"/>
    </xf>
    <xf numFmtId="1" fontId="30" fillId="0" borderId="0" applyNumberFormat="0" applyFill="0" applyBorder="0">
      <alignment vertical="top"/>
    </xf>
    <xf numFmtId="0" fontId="37" fillId="0" borderId="0"/>
    <xf numFmtId="0" fontId="1" fillId="23" borderId="8" applyNumberFormat="0" applyFont="0" applyAlignment="0" applyProtection="0"/>
    <xf numFmtId="0" fontId="22" fillId="20" borderId="9" applyNumberFormat="0" applyAlignment="0" applyProtection="0"/>
    <xf numFmtId="9" fontId="8" fillId="0" borderId="0" applyFont="0" applyFill="0" applyBorder="0" applyAlignment="0" applyProtection="0"/>
    <xf numFmtId="164" fontId="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2" fillId="20" borderId="9" applyNumberFormat="0" applyAlignment="0" applyProtection="0"/>
    <xf numFmtId="0" fontId="8" fillId="0" borderId="0"/>
    <xf numFmtId="2" fontId="8" fillId="0" borderId="0" applyFont="0" applyFill="0" applyBorder="0" applyProtection="0">
      <alignment horizontal="right"/>
    </xf>
    <xf numFmtId="2" fontId="8" fillId="0" borderId="0" applyFont="0" applyFill="0" applyBorder="0" applyProtection="0">
      <alignment horizontal="right"/>
    </xf>
    <xf numFmtId="0" fontId="7" fillId="0" borderId="10">
      <alignment horizontal="center"/>
    </xf>
    <xf numFmtId="49" fontId="30" fillId="0" borderId="0" applyFill="0" applyBorder="0" applyAlignment="0" applyProtection="0">
      <alignment vertical="top"/>
    </xf>
    <xf numFmtId="0" fontId="14" fillId="0" borderId="0" applyNumberFormat="0" applyFill="0" applyBorder="0" applyAlignment="0" applyProtection="0"/>
    <xf numFmtId="0" fontId="23" fillId="0" borderId="0" applyNumberFormat="0" applyFill="0" applyBorder="0" applyAlignment="0" applyProtection="0"/>
    <xf numFmtId="0" fontId="4" fillId="0" borderId="11" applyNumberFormat="0" applyFont="0" applyFill="0" applyAlignment="0" applyProtection="0"/>
    <xf numFmtId="2" fontId="4" fillId="0" borderId="0" applyFont="0" applyFill="0" applyBorder="0" applyAlignment="0" applyProtection="0"/>
    <xf numFmtId="0" fontId="24" fillId="0" borderId="0" applyNumberFormat="0" applyFill="0" applyBorder="0" applyAlignment="0" applyProtection="0"/>
    <xf numFmtId="1" fontId="38" fillId="0" borderId="0">
      <alignment vertical="top" wrapText="1"/>
    </xf>
    <xf numFmtId="0" fontId="1" fillId="0" borderId="0"/>
    <xf numFmtId="0" fontId="39" fillId="0" borderId="0" applyNumberFormat="0" applyFill="0" applyBorder="0" applyAlignment="0" applyProtection="0">
      <alignment vertical="top"/>
      <protection locked="0"/>
    </xf>
    <xf numFmtId="0" fontId="1" fillId="0" borderId="0" applyNumberFormat="0" applyFill="0" applyBorder="0" applyAlignment="0" applyProtection="0"/>
    <xf numFmtId="0" fontId="15" fillId="4" borderId="0" applyNumberFormat="0" applyBorder="0" applyAlignment="0" applyProtection="0"/>
    <xf numFmtId="178" fontId="1" fillId="0" borderId="0" applyFont="0" applyFill="0" applyBorder="0" applyAlignment="0" applyProtection="0"/>
    <xf numFmtId="178" fontId="41" fillId="0" borderId="0" applyFont="0" applyFill="0" applyBorder="0" applyAlignment="0" applyProtection="0"/>
    <xf numFmtId="178" fontId="41" fillId="0" borderId="0" applyFont="0" applyFill="0" applyBorder="0" applyAlignment="0" applyProtection="0"/>
    <xf numFmtId="178" fontId="4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9" fontId="42" fillId="0" borderId="0">
      <protection locked="0"/>
    </xf>
    <xf numFmtId="179" fontId="42" fillId="0" borderId="0">
      <protection locked="0"/>
    </xf>
    <xf numFmtId="179" fontId="42" fillId="0" borderId="0">
      <protection locked="0"/>
    </xf>
    <xf numFmtId="179" fontId="42" fillId="0" borderId="0">
      <protection locked="0"/>
    </xf>
    <xf numFmtId="179" fontId="42" fillId="0" borderId="0">
      <protection locked="0"/>
    </xf>
    <xf numFmtId="179" fontId="42" fillId="0" borderId="0">
      <protection locked="0"/>
    </xf>
    <xf numFmtId="179" fontId="42" fillId="0" borderId="0">
      <protection locked="0"/>
    </xf>
    <xf numFmtId="180" fontId="43" fillId="0" borderId="0">
      <protection locked="0"/>
    </xf>
    <xf numFmtId="180" fontId="43" fillId="0" borderId="0">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181" fontId="46" fillId="0" borderId="0" applyFont="0" applyFill="0" applyBorder="0" applyAlignment="0" applyProtection="0"/>
    <xf numFmtId="177" fontId="46" fillId="0" borderId="0" applyFont="0" applyFill="0" applyBorder="0" applyAlignment="0" applyProtection="0"/>
    <xf numFmtId="182" fontId="46" fillId="0" borderId="0" applyFont="0" applyFill="0" applyBorder="0" applyAlignment="0" applyProtection="0"/>
    <xf numFmtId="183" fontId="46" fillId="0" borderId="0" applyFont="0" applyFill="0" applyBorder="0" applyAlignment="0" applyProtection="0"/>
    <xf numFmtId="0" fontId="47" fillId="0" borderId="0"/>
    <xf numFmtId="0" fontId="48" fillId="0" borderId="0"/>
    <xf numFmtId="0" fontId="1" fillId="0" borderId="0"/>
    <xf numFmtId="184" fontId="48" fillId="0" borderId="0"/>
    <xf numFmtId="0" fontId="41" fillId="0" borderId="0"/>
    <xf numFmtId="0" fontId="1" fillId="0" borderId="0"/>
    <xf numFmtId="0" fontId="41" fillId="0" borderId="0"/>
    <xf numFmtId="0" fontId="41" fillId="0" borderId="0"/>
    <xf numFmtId="0" fontId="41" fillId="0" borderId="0"/>
    <xf numFmtId="0" fontId="49" fillId="0" borderId="0">
      <alignment horizontal="center"/>
    </xf>
    <xf numFmtId="0" fontId="9" fillId="0" borderId="0"/>
    <xf numFmtId="0" fontId="50" fillId="0" borderId="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0" fontId="49" fillId="0" borderId="0">
      <alignment horizontal="right"/>
    </xf>
    <xf numFmtId="0" fontId="51" fillId="0" borderId="0">
      <alignment horizontal="center"/>
    </xf>
    <xf numFmtId="0" fontId="33" fillId="23" borderId="8" applyNumberFormat="0" applyFont="0" applyAlignment="0" applyProtection="0"/>
    <xf numFmtId="0" fontId="49" fillId="0" borderId="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51" fillId="0" borderId="0"/>
    <xf numFmtId="180" fontId="42" fillId="0" borderId="24">
      <protection locked="0"/>
    </xf>
    <xf numFmtId="0" fontId="13" fillId="21" borderId="3" applyNumberFormat="0" applyAlignment="0" applyProtection="0"/>
    <xf numFmtId="0" fontId="52" fillId="0" borderId="0"/>
  </cellStyleXfs>
  <cellXfs count="73">
    <xf numFmtId="0" fontId="0" fillId="0" borderId="0" xfId="0"/>
    <xf numFmtId="9" fontId="0" fillId="0" borderId="0" xfId="0" applyNumberFormat="1" applyAlignment="1">
      <alignment horizontal="center"/>
    </xf>
    <xf numFmtId="0" fontId="3" fillId="0" borderId="0" xfId="0" applyFont="1"/>
    <xf numFmtId="0" fontId="0" fillId="0" borderId="0" xfId="0" applyAlignment="1">
      <alignment horizontal="left"/>
    </xf>
    <xf numFmtId="0" fontId="0" fillId="0" borderId="0" xfId="0" applyAlignment="1">
      <alignment horizontal="center" vertical="center"/>
    </xf>
    <xf numFmtId="0" fontId="0" fillId="0" borderId="0" xfId="0" applyAlignment="1">
      <alignment horizontal="center" vertical="center" wrapText="1"/>
    </xf>
    <xf numFmtId="9" fontId="0" fillId="0" borderId="0" xfId="0" applyNumberFormat="1"/>
    <xf numFmtId="0" fontId="0" fillId="0" borderId="0" xfId="0" applyAlignment="1">
      <alignment vertical="justify"/>
    </xf>
    <xf numFmtId="165" fontId="0" fillId="0" borderId="0" xfId="0" applyNumberFormat="1" applyAlignment="1">
      <alignment vertical="justify"/>
    </xf>
    <xf numFmtId="0" fontId="25" fillId="0" borderId="0" xfId="0" applyFont="1" applyAlignment="1">
      <alignment vertical="justify"/>
    </xf>
    <xf numFmtId="165" fontId="0" fillId="0" borderId="0" xfId="0" applyNumberFormat="1"/>
    <xf numFmtId="165" fontId="0" fillId="24" borderId="0" xfId="0" applyNumberFormat="1" applyFill="1"/>
    <xf numFmtId="165" fontId="8" fillId="0" borderId="0" xfId="0" applyNumberFormat="1" applyFont="1" applyAlignment="1">
      <alignment wrapText="1"/>
    </xf>
    <xf numFmtId="0" fontId="25" fillId="0" borderId="0" xfId="0" applyFont="1"/>
    <xf numFmtId="0" fontId="8" fillId="0" borderId="0" xfId="0" applyFont="1"/>
    <xf numFmtId="165" fontId="8" fillId="0" borderId="0" xfId="0" applyNumberFormat="1" applyFont="1" applyAlignment="1">
      <alignment vertical="justify"/>
    </xf>
    <xf numFmtId="165" fontId="0" fillId="0" borderId="0" xfId="0" applyNumberFormat="1" applyAlignment="1">
      <alignment vertical="justify" wrapText="1"/>
    </xf>
    <xf numFmtId="2" fontId="0" fillId="0" borderId="0" xfId="0" applyNumberFormat="1"/>
    <xf numFmtId="0" fontId="25" fillId="0" borderId="0" xfId="0" applyFont="1" applyAlignment="1">
      <alignment wrapText="1"/>
    </xf>
    <xf numFmtId="165" fontId="0" fillId="0" borderId="0" xfId="0" applyNumberFormat="1" applyAlignment="1">
      <alignment wrapText="1"/>
    </xf>
    <xf numFmtId="2" fontId="0" fillId="0" borderId="0" xfId="0" applyNumberFormat="1" applyFill="1"/>
    <xf numFmtId="0" fontId="25" fillId="0" borderId="0" xfId="0" applyFont="1" applyAlignment="1">
      <alignment horizontal="left" wrapText="1"/>
    </xf>
    <xf numFmtId="9" fontId="8" fillId="0" borderId="0" xfId="91" applyNumberFormat="1" applyFont="1" applyAlignment="1">
      <alignment horizontal="center"/>
    </xf>
    <xf numFmtId="9" fontId="8" fillId="0" borderId="0" xfId="90" applyNumberFormat="1" applyAlignment="1">
      <alignment horizontal="center"/>
    </xf>
    <xf numFmtId="0" fontId="0" fillId="24" borderId="0" xfId="0" applyFill="1"/>
    <xf numFmtId="0" fontId="8" fillId="0" borderId="0" xfId="0" applyFont="1" applyAlignment="1">
      <alignment vertical="justify"/>
    </xf>
    <xf numFmtId="165" fontId="8" fillId="0" borderId="0" xfId="0" applyNumberFormat="1" applyFont="1"/>
    <xf numFmtId="0" fontId="27" fillId="0" borderId="12" xfId="0" applyFont="1" applyBorder="1"/>
    <xf numFmtId="0" fontId="28" fillId="0" borderId="13" xfId="0" applyFont="1" applyBorder="1" applyAlignment="1">
      <alignment horizontal="center"/>
    </xf>
    <xf numFmtId="9" fontId="28" fillId="0" borderId="13" xfId="0" applyNumberFormat="1" applyFont="1" applyBorder="1" applyAlignment="1">
      <alignment horizontal="center"/>
    </xf>
    <xf numFmtId="9" fontId="28" fillId="0" borderId="14" xfId="0" applyNumberFormat="1" applyFont="1" applyBorder="1" applyAlignment="1">
      <alignment horizontal="center"/>
    </xf>
    <xf numFmtId="0" fontId="28" fillId="0" borderId="14" xfId="0" applyFont="1" applyBorder="1" applyAlignment="1">
      <alignment horizontal="center"/>
    </xf>
    <xf numFmtId="0" fontId="28" fillId="0" borderId="15" xfId="0" applyFont="1" applyBorder="1" applyAlignment="1">
      <alignment horizontal="center"/>
    </xf>
    <xf numFmtId="9" fontId="28" fillId="0" borderId="15" xfId="0" applyNumberFormat="1" applyFont="1" applyBorder="1" applyAlignment="1">
      <alignment horizontal="center"/>
    </xf>
    <xf numFmtId="0" fontId="27" fillId="0" borderId="16" xfId="0" applyFont="1" applyBorder="1" applyAlignment="1">
      <alignment horizontal="center" vertical="center" wrapText="1"/>
    </xf>
    <xf numFmtId="0" fontId="27" fillId="0" borderId="13" xfId="0" applyFont="1" applyBorder="1" applyAlignment="1">
      <alignment horizontal="center" vertical="center" wrapText="1"/>
    </xf>
    <xf numFmtId="1" fontId="0" fillId="0" borderId="20" xfId="0" applyNumberFormat="1" applyBorder="1" applyAlignment="1">
      <alignment horizontal="center"/>
    </xf>
    <xf numFmtId="2" fontId="0" fillId="0" borderId="21" xfId="0" applyNumberFormat="1" applyBorder="1" applyAlignment="1">
      <alignment horizontal="center"/>
    </xf>
    <xf numFmtId="2" fontId="0" fillId="0" borderId="22" xfId="0" applyNumberFormat="1" applyBorder="1" applyAlignment="1">
      <alignment horizontal="center"/>
    </xf>
    <xf numFmtId="0" fontId="0" fillId="0" borderId="22" xfId="0" applyBorder="1" applyAlignment="1">
      <alignment horizontal="center"/>
    </xf>
    <xf numFmtId="1" fontId="0" fillId="0" borderId="23" xfId="0" applyNumberFormat="1" applyBorder="1" applyAlignment="1">
      <alignment horizontal="center"/>
    </xf>
    <xf numFmtId="2" fontId="0" fillId="0" borderId="0" xfId="0" applyNumberFormat="1" applyBorder="1" applyAlignment="1">
      <alignment horizontal="center"/>
    </xf>
    <xf numFmtId="2" fontId="0" fillId="0" borderId="12" xfId="0" applyNumberFormat="1"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6" xfId="0" applyBorder="1" applyAlignment="1">
      <alignment horizontal="center" vertical="center" wrapText="1"/>
    </xf>
    <xf numFmtId="169" fontId="0" fillId="0" borderId="16" xfId="0" applyNumberFormat="1" applyBorder="1" applyAlignment="1">
      <alignment horizontal="center" vertical="center" wrapText="1"/>
    </xf>
    <xf numFmtId="0" fontId="0" fillId="0" borderId="23" xfId="0" applyBorder="1" applyAlignment="1">
      <alignment horizontal="center"/>
    </xf>
    <xf numFmtId="0" fontId="1" fillId="0" borderId="0" xfId="117"/>
    <xf numFmtId="0" fontId="3" fillId="0" borderId="0" xfId="117" applyFont="1"/>
    <xf numFmtId="0" fontId="40" fillId="0" borderId="0" xfId="118" applyFont="1" applyAlignment="1" applyProtection="1"/>
    <xf numFmtId="0" fontId="3" fillId="0" borderId="0" xfId="117" applyFont="1" applyAlignment="1">
      <alignment horizontal="left"/>
    </xf>
    <xf numFmtId="0" fontId="1" fillId="0" borderId="0" xfId="117" applyAlignment="1">
      <alignment horizontal="center" wrapText="1"/>
    </xf>
    <xf numFmtId="165" fontId="1" fillId="0" borderId="0" xfId="117" applyNumberFormat="1" applyAlignment="1">
      <alignment horizontal="right"/>
    </xf>
    <xf numFmtId="165" fontId="1" fillId="0" borderId="0" xfId="117" applyNumberFormat="1"/>
    <xf numFmtId="0" fontId="1" fillId="0" borderId="0" xfId="117" applyAlignment="1">
      <alignment horizontal="left"/>
    </xf>
    <xf numFmtId="1" fontId="1" fillId="0" borderId="0" xfId="117" applyNumberFormat="1"/>
    <xf numFmtId="0" fontId="53" fillId="0" borderId="0" xfId="175" applyFont="1"/>
    <xf numFmtId="0" fontId="52" fillId="0" borderId="0" xfId="175"/>
    <xf numFmtId="0" fontId="53" fillId="0" borderId="0" xfId="175" applyFont="1" applyAlignment="1">
      <alignment horizontal="left"/>
    </xf>
    <xf numFmtId="0" fontId="53" fillId="0" borderId="0" xfId="175" applyFont="1" applyAlignment="1">
      <alignment wrapText="1"/>
    </xf>
    <xf numFmtId="0" fontId="53" fillId="0" borderId="0" xfId="175" applyFont="1" applyAlignment="1"/>
    <xf numFmtId="0" fontId="54" fillId="0" borderId="0" xfId="175" applyFont="1" applyAlignment="1">
      <alignment wrapText="1"/>
    </xf>
    <xf numFmtId="0" fontId="1" fillId="0" borderId="0" xfId="0" applyFont="1"/>
    <xf numFmtId="0" fontId="27" fillId="0" borderId="12" xfId="0" applyFont="1" applyFill="1" applyBorder="1" applyAlignment="1">
      <alignment horizontal="center" vertical="center" wrapText="1"/>
    </xf>
    <xf numFmtId="9" fontId="28" fillId="0" borderId="0" xfId="0" applyNumberFormat="1" applyFont="1" applyAlignment="1">
      <alignment horizontal="center"/>
    </xf>
    <xf numFmtId="0" fontId="27" fillId="0" borderId="0" xfId="0" applyFont="1" applyBorder="1" applyAlignment="1">
      <alignment horizontal="center" vertical="center" wrapText="1"/>
    </xf>
    <xf numFmtId="9" fontId="28" fillId="0" borderId="0" xfId="0" applyNumberFormat="1" applyFont="1" applyBorder="1" applyAlignment="1">
      <alignment horizontal="center"/>
    </xf>
    <xf numFmtId="0" fontId="0" fillId="0" borderId="16" xfId="0" applyBorder="1" applyAlignment="1">
      <alignment horizontal="center" vertical="center"/>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3" fillId="0" borderId="0" xfId="0" applyFont="1" applyAlignment="1">
      <alignment horizontal="left" vertical="top" wrapText="1"/>
    </xf>
  </cellXfs>
  <cellStyles count="176">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NCLAS,REZONES Y SUS PARTES,DE FUNDICION,DE HIERRO O DE ACERO" xfId="119"/>
    <cellStyle name="Avertissement" xfId="43" builtinId="11" customBuiltin="1"/>
    <cellStyle name="Bad" xfId="44"/>
    <cellStyle name="Bon" xfId="120"/>
    <cellStyle name="caché" xfId="45"/>
    <cellStyle name="Calcul" xfId="46" builtinId="22" customBuiltin="1"/>
    <cellStyle name="Calculation" xfId="47"/>
    <cellStyle name="Cellule liée" xfId="48" builtinId="24" customBuiltin="1"/>
    <cellStyle name="Check Cell" xfId="49"/>
    <cellStyle name="Comma [0]_ALVAREDO_PIKETTY_May2009sent.xls Chart -1023" xfId="50"/>
    <cellStyle name="Comma 2" xfId="121"/>
    <cellStyle name="Comma 3" xfId="122"/>
    <cellStyle name="Comma 3 2" xfId="123"/>
    <cellStyle name="Comma 4" xfId="124"/>
    <cellStyle name="Comma_ALVAREDO_PIKETTY_May2009sent.xls Chart -1023" xfId="51"/>
    <cellStyle name="Comma(0)" xfId="52"/>
    <cellStyle name="Comma(3)" xfId="53"/>
    <cellStyle name="Comma[0]" xfId="54"/>
    <cellStyle name="Comma[1]" xfId="55"/>
    <cellStyle name="Comma[2]__" xfId="56"/>
    <cellStyle name="Comma[3]" xfId="57"/>
    <cellStyle name="Comma0" xfId="58"/>
    <cellStyle name="Currency [0]_ALVAREDO_PIKETTY_May2009sent.xls Chart -1023" xfId="59"/>
    <cellStyle name="Currency_ALVAREDO_PIKETTY_May2009sent.xls Chart -1023" xfId="60"/>
    <cellStyle name="Currency0" xfId="61"/>
    <cellStyle name="Date" xfId="62"/>
    <cellStyle name="Dezimal_03-09-03" xfId="63"/>
    <cellStyle name="En-tête 1" xfId="64"/>
    <cellStyle name="En-tête 2" xfId="65"/>
    <cellStyle name="Entrée" xfId="66" builtinId="20" customBuiltin="1"/>
    <cellStyle name="Euro" xfId="125"/>
    <cellStyle name="Euro 2" xfId="126"/>
    <cellStyle name="Euro 3" xfId="127"/>
    <cellStyle name="Euro 4" xfId="128"/>
    <cellStyle name="Euro 5" xfId="129"/>
    <cellStyle name="Explanatory Text" xfId="67"/>
    <cellStyle name="F2" xfId="130"/>
    <cellStyle name="F3" xfId="131"/>
    <cellStyle name="F4" xfId="132"/>
    <cellStyle name="F5" xfId="133"/>
    <cellStyle name="F6" xfId="134"/>
    <cellStyle name="F7" xfId="135"/>
    <cellStyle name="F8" xfId="136"/>
    <cellStyle name="Financier0" xfId="68"/>
    <cellStyle name="Fixed" xfId="69"/>
    <cellStyle name="Followed Hyperlink_ALVAREDO_PIKETTY_May2009sent.xls Chart -1023" xfId="70"/>
    <cellStyle name="Good" xfId="71"/>
    <cellStyle name="Heading 1" xfId="72"/>
    <cellStyle name="Heading 2" xfId="73"/>
    <cellStyle name="Heading 3" xfId="74"/>
    <cellStyle name="Heading 4" xfId="75"/>
    <cellStyle name="Heading1" xfId="137"/>
    <cellStyle name="Heading2" xfId="138"/>
    <cellStyle name="Hipervínculo" xfId="139"/>
    <cellStyle name="Hipervínculo visitado" xfId="140"/>
    <cellStyle name="Hipervínculo_cdr21y22(sunatdptos)" xfId="141"/>
    <cellStyle name="Input" xfId="76"/>
    <cellStyle name="Insatisfaisant" xfId="77" builtinId="27" customBuiltin="1"/>
    <cellStyle name="Lien hypertexte" xfId="118" builtinId="8"/>
    <cellStyle name="Linked Cell" xfId="78"/>
    <cellStyle name="Millares [0]_PRUEBA" xfId="142"/>
    <cellStyle name="Millares_PRUEBA" xfId="143"/>
    <cellStyle name="Moneda [0]_PRUEBA" xfId="144"/>
    <cellStyle name="Moneda_PRUEBA" xfId="145"/>
    <cellStyle name="Monétaire0" xfId="79"/>
    <cellStyle name="Motif" xfId="80"/>
    <cellStyle name="negrita" xfId="146"/>
    <cellStyle name="Neutral" xfId="81"/>
    <cellStyle name="Neutre" xfId="82" builtinId="28" customBuiltin="1"/>
    <cellStyle name="No-definido" xfId="147"/>
    <cellStyle name="Normaali_Eduskuntavaalit" xfId="83"/>
    <cellStyle name="Normal" xfId="0" builtinId="0"/>
    <cellStyle name="Normal 2" xfId="84"/>
    <cellStyle name="Normal 2 2" xfId="85"/>
    <cellStyle name="Normal 2 2 2" xfId="117"/>
    <cellStyle name="Normal 2 3" xfId="148"/>
    <cellStyle name="Normal 2_AccumulationEquation" xfId="86"/>
    <cellStyle name="Normal 3" xfId="87"/>
    <cellStyle name="Normal 4" xfId="88"/>
    <cellStyle name="Normal 4 2" xfId="149"/>
    <cellStyle name="Normal 5" xfId="150"/>
    <cellStyle name="Normal 5 2" xfId="151"/>
    <cellStyle name="Normal 5 3" xfId="152"/>
    <cellStyle name="Normal 6" xfId="153"/>
    <cellStyle name="Normal 6 2" xfId="154"/>
    <cellStyle name="Normal 7" xfId="155"/>
    <cellStyle name="Normal 8" xfId="156"/>
    <cellStyle name="Normal 9" xfId="175"/>
    <cellStyle name="Normal GHG whole table" xfId="89"/>
    <cellStyle name="Normal_DataFigure2" xfId="90"/>
    <cellStyle name="Normal_TabAnnexeB" xfId="91"/>
    <cellStyle name="Normal-blank" xfId="92"/>
    <cellStyle name="Normal-bottom" xfId="93"/>
    <cellStyle name="Normal-center" xfId="94"/>
    <cellStyle name="Normal-droit" xfId="95"/>
    <cellStyle name="Normal-top" xfId="96"/>
    <cellStyle name="normální_Nove vystupy_DOPOCTENE" xfId="97"/>
    <cellStyle name="Note" xfId="98"/>
    <cellStyle name="Output" xfId="99"/>
    <cellStyle name="pais" xfId="157"/>
    <cellStyle name="Percent 2" xfId="158"/>
    <cellStyle name="Percent 2 2" xfId="159"/>
    <cellStyle name="Percent 2 3" xfId="160"/>
    <cellStyle name="Percent 3" xfId="161"/>
    <cellStyle name="Percent 4" xfId="162"/>
    <cellStyle name="Percent_ALVAREDO_PIKETTY_May2009sent.xls Chart -1023" xfId="100"/>
    <cellStyle name="periodo" xfId="163"/>
    <cellStyle name="Pilkku_Esimerkkejä kaavioista.xls Kaavio 1" xfId="101"/>
    <cellStyle name="Pourcentage 2" xfId="102"/>
    <cellStyle name="Pourcentage 3" xfId="103"/>
    <cellStyle name="Pourcentage 4" xfId="104"/>
    <cellStyle name="rango" xfId="164"/>
    <cellStyle name="Remarque" xfId="165"/>
    <cellStyle name="Sortie" xfId="105" builtinId="21" customBuiltin="1"/>
    <cellStyle name="source" xfId="166"/>
    <cellStyle name="Standard_2 + 3" xfId="106"/>
    <cellStyle name="Style 24" xfId="107"/>
    <cellStyle name="Style 25" xfId="108"/>
    <cellStyle name="style_col_headings" xfId="109"/>
    <cellStyle name="TEXT" xfId="110"/>
    <cellStyle name="Texte explicatif" xfId="111" builtinId="53" customBuiltin="1"/>
    <cellStyle name="Title" xfId="112"/>
    <cellStyle name="Titre " xfId="171"/>
    <cellStyle name="Titre 1" xfId="167"/>
    <cellStyle name="Titre 2" xfId="168"/>
    <cellStyle name="Titre 3" xfId="169"/>
    <cellStyle name="Titre 4" xfId="170"/>
    <cellStyle name="titulo" xfId="172"/>
    <cellStyle name="Total" xfId="113" builtinId="25" customBuiltin="1"/>
    <cellStyle name="Total 2" xfId="173"/>
    <cellStyle name="Vérification de cellule" xfId="174"/>
    <cellStyle name="Virgule fixe" xfId="114"/>
    <cellStyle name="Warning Text" xfId="115"/>
    <cellStyle name="Wrapped" xfId="11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3.xml"/><Relationship Id="rId20" Type="http://schemas.openxmlformats.org/officeDocument/2006/relationships/styles" Target="styles.xml"/><Relationship Id="rId21" Type="http://schemas.openxmlformats.org/officeDocument/2006/relationships/sharedStrings" Target="sharedStrings.xml"/><Relationship Id="rId22" Type="http://schemas.openxmlformats.org/officeDocument/2006/relationships/calcChain" Target="calcChain.xml"/><Relationship Id="rId10" Type="http://schemas.openxmlformats.org/officeDocument/2006/relationships/worksheet" Target="worksheets/sheet4.xml"/><Relationship Id="rId11" Type="http://schemas.openxmlformats.org/officeDocument/2006/relationships/worksheet" Target="worksheets/sheet5.xml"/><Relationship Id="rId12" Type="http://schemas.openxmlformats.org/officeDocument/2006/relationships/worksheet" Target="worksheets/sheet6.xml"/><Relationship Id="rId13" Type="http://schemas.openxmlformats.org/officeDocument/2006/relationships/worksheet" Target="worksheets/sheet7.xml"/><Relationship Id="rId14" Type="http://schemas.openxmlformats.org/officeDocument/2006/relationships/worksheet" Target="worksheets/sheet8.xml"/><Relationship Id="rId15" Type="http://schemas.openxmlformats.org/officeDocument/2006/relationships/worksheet" Target="worksheets/sheet9.xml"/><Relationship Id="rId16" Type="http://schemas.openxmlformats.org/officeDocument/2006/relationships/externalLink" Target="externalLinks/externalLink1.xml"/><Relationship Id="rId17" Type="http://schemas.openxmlformats.org/officeDocument/2006/relationships/externalLink" Target="externalLinks/externalLink2.xml"/><Relationship Id="rId18" Type="http://schemas.openxmlformats.org/officeDocument/2006/relationships/externalLink" Target="externalLinks/externalLink3.xml"/><Relationship Id="rId19"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chartsheet" Target="chartsheets/sheet1.xml"/><Relationship Id="rId3" Type="http://schemas.openxmlformats.org/officeDocument/2006/relationships/chartsheet" Target="chartsheets/sheet2.xml"/><Relationship Id="rId4" Type="http://schemas.openxmlformats.org/officeDocument/2006/relationships/chartsheet" Target="chartsheets/sheet3.xml"/><Relationship Id="rId5" Type="http://schemas.openxmlformats.org/officeDocument/2006/relationships/chartsheet" Target="chartsheets/sheet4.xml"/><Relationship Id="rId6" Type="http://schemas.openxmlformats.org/officeDocument/2006/relationships/chartsheet" Target="chartsheets/sheet5.xml"/><Relationship Id="rId7" Type="http://schemas.openxmlformats.org/officeDocument/2006/relationships/worksheet" Target="worksheets/sheet2.xml"/><Relationship Id="rId8" Type="http://schemas.openxmlformats.org/officeDocument/2006/relationships/chartsheet" Target="chartsheets/sheet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fr-FR" sz="2000"/>
              <a:t>Top</a:t>
            </a:r>
            <a:r>
              <a:rPr lang="fr-FR" sz="2000" baseline="0"/>
              <a:t> income tax rates</a:t>
            </a:r>
            <a:r>
              <a:rPr lang="fr-FR" sz="2000"/>
              <a:t> 1900-2015 </a:t>
            </a:r>
          </a:p>
        </c:rich>
      </c:tx>
      <c:layout>
        <c:manualLayout>
          <c:xMode val="edge"/>
          <c:yMode val="edge"/>
          <c:x val="0.328986048829098"/>
          <c:y val="0.00568828213879408"/>
        </c:manualLayout>
      </c:layout>
      <c:overlay val="0"/>
      <c:spPr>
        <a:noFill/>
        <a:ln w="25400">
          <a:noFill/>
        </a:ln>
      </c:spPr>
    </c:title>
    <c:autoTitleDeleted val="0"/>
    <c:plotArea>
      <c:layout>
        <c:manualLayout>
          <c:layoutTarget val="inner"/>
          <c:xMode val="edge"/>
          <c:yMode val="edge"/>
          <c:x val="0.080209864391951"/>
          <c:y val="0.0782511434038225"/>
          <c:w val="0.891666666666667"/>
          <c:h val="0.800077459103083"/>
        </c:manualLayout>
      </c:layout>
      <c:lineChart>
        <c:grouping val="standard"/>
        <c:varyColors val="0"/>
        <c:ser>
          <c:idx val="0"/>
          <c:order val="0"/>
          <c:tx>
            <c:v>United States</c:v>
          </c:tx>
          <c:spPr>
            <a:ln w="25400">
              <a:solidFill>
                <a:srgbClr val="DD0806"/>
              </a:solidFill>
              <a:prstDash val="solid"/>
            </a:ln>
          </c:spPr>
          <c:marker>
            <c:symbol val="circle"/>
            <c:size val="6"/>
            <c:spPr>
              <a:solidFill>
                <a:srgbClr val="FF0000"/>
              </a:solidFill>
              <a:ln>
                <a:solidFill>
                  <a:srgbClr val="DD0806"/>
                </a:solidFill>
                <a:prstDash val="solid"/>
              </a:ln>
            </c:spPr>
          </c:marker>
          <c:cat>
            <c:numRef>
              <c:f>TS14.1!$A$5:$A$120</c:f>
              <c:numCache>
                <c:formatCode>General</c:formatCode>
                <c:ptCount val="116"/>
                <c:pt idx="0">
                  <c:v>1900.0</c:v>
                </c:pt>
                <c:pt idx="1">
                  <c:v>1901.0</c:v>
                </c:pt>
                <c:pt idx="2">
                  <c:v>1902.0</c:v>
                </c:pt>
                <c:pt idx="3">
                  <c:v>1903.0</c:v>
                </c:pt>
                <c:pt idx="4">
                  <c:v>1904.0</c:v>
                </c:pt>
                <c:pt idx="5">
                  <c:v>1905.0</c:v>
                </c:pt>
                <c:pt idx="6">
                  <c:v>1906.0</c:v>
                </c:pt>
                <c:pt idx="7">
                  <c:v>1907.0</c:v>
                </c:pt>
                <c:pt idx="8">
                  <c:v>1908.0</c:v>
                </c:pt>
                <c:pt idx="9">
                  <c:v>1909.0</c:v>
                </c:pt>
                <c:pt idx="10">
                  <c:v>1910.0</c:v>
                </c:pt>
                <c:pt idx="11">
                  <c:v>1911.0</c:v>
                </c:pt>
                <c:pt idx="12">
                  <c:v>1912.0</c:v>
                </c:pt>
                <c:pt idx="13">
                  <c:v>1913.0</c:v>
                </c:pt>
                <c:pt idx="14">
                  <c:v>1914.0</c:v>
                </c:pt>
                <c:pt idx="15">
                  <c:v>1915.0</c:v>
                </c:pt>
                <c:pt idx="16">
                  <c:v>1916.0</c:v>
                </c:pt>
                <c:pt idx="17">
                  <c:v>1917.0</c:v>
                </c:pt>
                <c:pt idx="18">
                  <c:v>1918.0</c:v>
                </c:pt>
                <c:pt idx="19">
                  <c:v>1919.0</c:v>
                </c:pt>
                <c:pt idx="20">
                  <c:v>1920.0</c:v>
                </c:pt>
                <c:pt idx="21">
                  <c:v>1921.0</c:v>
                </c:pt>
                <c:pt idx="22">
                  <c:v>1922.0</c:v>
                </c:pt>
                <c:pt idx="23">
                  <c:v>1923.0</c:v>
                </c:pt>
                <c:pt idx="24">
                  <c:v>1924.0</c:v>
                </c:pt>
                <c:pt idx="25">
                  <c:v>1925.0</c:v>
                </c:pt>
                <c:pt idx="26">
                  <c:v>1926.0</c:v>
                </c:pt>
                <c:pt idx="27">
                  <c:v>1927.0</c:v>
                </c:pt>
                <c:pt idx="28">
                  <c:v>1928.0</c:v>
                </c:pt>
                <c:pt idx="29">
                  <c:v>1929.0</c:v>
                </c:pt>
                <c:pt idx="30">
                  <c:v>1930.0</c:v>
                </c:pt>
                <c:pt idx="31">
                  <c:v>1931.0</c:v>
                </c:pt>
                <c:pt idx="32">
                  <c:v>1932.0</c:v>
                </c:pt>
                <c:pt idx="33">
                  <c:v>1933.0</c:v>
                </c:pt>
                <c:pt idx="34">
                  <c:v>1934.0</c:v>
                </c:pt>
                <c:pt idx="35">
                  <c:v>1935.0</c:v>
                </c:pt>
                <c:pt idx="36">
                  <c:v>1936.0</c:v>
                </c:pt>
                <c:pt idx="37">
                  <c:v>1937.0</c:v>
                </c:pt>
                <c:pt idx="38">
                  <c:v>1938.0</c:v>
                </c:pt>
                <c:pt idx="39">
                  <c:v>1939.0</c:v>
                </c:pt>
                <c:pt idx="40">
                  <c:v>1940.0</c:v>
                </c:pt>
                <c:pt idx="41">
                  <c:v>1941.0</c:v>
                </c:pt>
                <c:pt idx="42">
                  <c:v>1942.0</c:v>
                </c:pt>
                <c:pt idx="43">
                  <c:v>1943.0</c:v>
                </c:pt>
                <c:pt idx="44">
                  <c:v>1944.0</c:v>
                </c:pt>
                <c:pt idx="45">
                  <c:v>1945.0</c:v>
                </c:pt>
                <c:pt idx="46">
                  <c:v>1946.0</c:v>
                </c:pt>
                <c:pt idx="47">
                  <c:v>1947.0</c:v>
                </c:pt>
                <c:pt idx="48">
                  <c:v>1948.0</c:v>
                </c:pt>
                <c:pt idx="49">
                  <c:v>1949.0</c:v>
                </c:pt>
                <c:pt idx="50">
                  <c:v>1950.0</c:v>
                </c:pt>
                <c:pt idx="51">
                  <c:v>1951.0</c:v>
                </c:pt>
                <c:pt idx="52">
                  <c:v>1952.0</c:v>
                </c:pt>
                <c:pt idx="53">
                  <c:v>1953.0</c:v>
                </c:pt>
                <c:pt idx="54">
                  <c:v>1954.0</c:v>
                </c:pt>
                <c:pt idx="55">
                  <c:v>1955.0</c:v>
                </c:pt>
                <c:pt idx="56">
                  <c:v>1956.0</c:v>
                </c:pt>
                <c:pt idx="57">
                  <c:v>1957.0</c:v>
                </c:pt>
                <c:pt idx="58">
                  <c:v>1958.0</c:v>
                </c:pt>
                <c:pt idx="59">
                  <c:v>1959.0</c:v>
                </c:pt>
                <c:pt idx="60">
                  <c:v>1960.0</c:v>
                </c:pt>
                <c:pt idx="61">
                  <c:v>1961.0</c:v>
                </c:pt>
                <c:pt idx="62">
                  <c:v>1962.0</c:v>
                </c:pt>
                <c:pt idx="63">
                  <c:v>1963.0</c:v>
                </c:pt>
                <c:pt idx="64">
                  <c:v>1964.0</c:v>
                </c:pt>
                <c:pt idx="65">
                  <c:v>1965.0</c:v>
                </c:pt>
                <c:pt idx="66">
                  <c:v>1966.0</c:v>
                </c:pt>
                <c:pt idx="67">
                  <c:v>1967.0</c:v>
                </c:pt>
                <c:pt idx="68">
                  <c:v>1968.0</c:v>
                </c:pt>
                <c:pt idx="69">
                  <c:v>1969.0</c:v>
                </c:pt>
                <c:pt idx="70">
                  <c:v>1970.0</c:v>
                </c:pt>
                <c:pt idx="71">
                  <c:v>1971.0</c:v>
                </c:pt>
                <c:pt idx="72">
                  <c:v>1972.0</c:v>
                </c:pt>
                <c:pt idx="73">
                  <c:v>1973.0</c:v>
                </c:pt>
                <c:pt idx="74">
                  <c:v>1974.0</c:v>
                </c:pt>
                <c:pt idx="75">
                  <c:v>1975.0</c:v>
                </c:pt>
                <c:pt idx="76">
                  <c:v>1976.0</c:v>
                </c:pt>
                <c:pt idx="77">
                  <c:v>1977.0</c:v>
                </c:pt>
                <c:pt idx="78">
                  <c:v>1978.0</c:v>
                </c:pt>
                <c:pt idx="79">
                  <c:v>1979.0</c:v>
                </c:pt>
                <c:pt idx="80">
                  <c:v>1980.0</c:v>
                </c:pt>
                <c:pt idx="81">
                  <c:v>1981.0</c:v>
                </c:pt>
                <c:pt idx="82">
                  <c:v>1982.0</c:v>
                </c:pt>
                <c:pt idx="83">
                  <c:v>1983.0</c:v>
                </c:pt>
                <c:pt idx="84">
                  <c:v>1984.0</c:v>
                </c:pt>
                <c:pt idx="85">
                  <c:v>1985.0</c:v>
                </c:pt>
                <c:pt idx="86">
                  <c:v>1986.0</c:v>
                </c:pt>
                <c:pt idx="87">
                  <c:v>1987.0</c:v>
                </c:pt>
                <c:pt idx="88">
                  <c:v>1988.0</c:v>
                </c:pt>
                <c:pt idx="89">
                  <c:v>1989.0</c:v>
                </c:pt>
                <c:pt idx="90">
                  <c:v>1990.0</c:v>
                </c:pt>
                <c:pt idx="91">
                  <c:v>1991.0</c:v>
                </c:pt>
                <c:pt idx="92">
                  <c:v>1992.0</c:v>
                </c:pt>
                <c:pt idx="93">
                  <c:v>1993.0</c:v>
                </c:pt>
                <c:pt idx="94">
                  <c:v>1994.0</c:v>
                </c:pt>
                <c:pt idx="95">
                  <c:v>1995.0</c:v>
                </c:pt>
                <c:pt idx="96">
                  <c:v>1996.0</c:v>
                </c:pt>
                <c:pt idx="97">
                  <c:v>1997.0</c:v>
                </c:pt>
                <c:pt idx="98">
                  <c:v>1998.0</c:v>
                </c:pt>
                <c:pt idx="99">
                  <c:v>1999.0</c:v>
                </c:pt>
                <c:pt idx="100">
                  <c:v>2000.0</c:v>
                </c:pt>
                <c:pt idx="101">
                  <c:v>2001.0</c:v>
                </c:pt>
                <c:pt idx="102">
                  <c:v>2002.0</c:v>
                </c:pt>
                <c:pt idx="103">
                  <c:v>2003.0</c:v>
                </c:pt>
                <c:pt idx="104">
                  <c:v>2004.0</c:v>
                </c:pt>
                <c:pt idx="105">
                  <c:v>2005.0</c:v>
                </c:pt>
                <c:pt idx="106">
                  <c:v>2006.0</c:v>
                </c:pt>
                <c:pt idx="107">
                  <c:v>2007.0</c:v>
                </c:pt>
                <c:pt idx="108">
                  <c:v>2008.0</c:v>
                </c:pt>
                <c:pt idx="109">
                  <c:v>2009.0</c:v>
                </c:pt>
                <c:pt idx="110">
                  <c:v>2010.0</c:v>
                </c:pt>
                <c:pt idx="111">
                  <c:v>2011.0</c:v>
                </c:pt>
                <c:pt idx="112">
                  <c:v>2012.0</c:v>
                </c:pt>
                <c:pt idx="113">
                  <c:v>2013.0</c:v>
                </c:pt>
                <c:pt idx="114">
                  <c:v>2014.0</c:v>
                </c:pt>
                <c:pt idx="115">
                  <c:v>2015.0</c:v>
                </c:pt>
              </c:numCache>
            </c:numRef>
          </c:cat>
          <c:val>
            <c:numRef>
              <c:f>TS14.1!$B$5:$B$120</c:f>
              <c:numCache>
                <c:formatCode>0%</c:formatCode>
                <c:ptCount val="116"/>
                <c:pt idx="0">
                  <c:v>0.0</c:v>
                </c:pt>
                <c:pt idx="1">
                  <c:v>0.0</c:v>
                </c:pt>
                <c:pt idx="2">
                  <c:v>0.0</c:v>
                </c:pt>
                <c:pt idx="3">
                  <c:v>0.0</c:v>
                </c:pt>
                <c:pt idx="4">
                  <c:v>0.0</c:v>
                </c:pt>
                <c:pt idx="5">
                  <c:v>0.0</c:v>
                </c:pt>
                <c:pt idx="6">
                  <c:v>0.0</c:v>
                </c:pt>
                <c:pt idx="7">
                  <c:v>0.0</c:v>
                </c:pt>
                <c:pt idx="8">
                  <c:v>0.0</c:v>
                </c:pt>
                <c:pt idx="9">
                  <c:v>0.0</c:v>
                </c:pt>
                <c:pt idx="10">
                  <c:v>0.0</c:v>
                </c:pt>
                <c:pt idx="11">
                  <c:v>0.0</c:v>
                </c:pt>
                <c:pt idx="12">
                  <c:v>0.0</c:v>
                </c:pt>
                <c:pt idx="13">
                  <c:v>0.07</c:v>
                </c:pt>
                <c:pt idx="14">
                  <c:v>0.07</c:v>
                </c:pt>
                <c:pt idx="15">
                  <c:v>0.07</c:v>
                </c:pt>
                <c:pt idx="16">
                  <c:v>0.15</c:v>
                </c:pt>
                <c:pt idx="17">
                  <c:v>0.67</c:v>
                </c:pt>
                <c:pt idx="18">
                  <c:v>0.77</c:v>
                </c:pt>
                <c:pt idx="19">
                  <c:v>0.73</c:v>
                </c:pt>
                <c:pt idx="20">
                  <c:v>0.73</c:v>
                </c:pt>
                <c:pt idx="21">
                  <c:v>0.73</c:v>
                </c:pt>
                <c:pt idx="22">
                  <c:v>0.58</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c:v>
                </c:pt>
                <c:pt idx="41">
                  <c:v>0.81</c:v>
                </c:pt>
                <c:pt idx="42">
                  <c:v>0.88</c:v>
                </c:pt>
                <c:pt idx="43">
                  <c:v>0.88</c:v>
                </c:pt>
                <c:pt idx="44">
                  <c:v>0.94</c:v>
                </c:pt>
                <c:pt idx="45">
                  <c:v>0.94</c:v>
                </c:pt>
                <c:pt idx="46">
                  <c:v>0.8645</c:v>
                </c:pt>
                <c:pt idx="47">
                  <c:v>0.8645</c:v>
                </c:pt>
                <c:pt idx="48">
                  <c:v>0.8213</c:v>
                </c:pt>
                <c:pt idx="49">
                  <c:v>0.8213</c:v>
                </c:pt>
                <c:pt idx="50">
                  <c:v>0.8436</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0.7525</c:v>
                </c:pt>
                <c:pt idx="69">
                  <c:v>0.77</c:v>
                </c:pt>
                <c:pt idx="70">
                  <c:v>0.7175</c:v>
                </c:pt>
                <c:pt idx="71">
                  <c:v>0.7</c:v>
                </c:pt>
                <c:pt idx="72">
                  <c:v>0.7</c:v>
                </c:pt>
                <c:pt idx="73">
                  <c:v>0.7</c:v>
                </c:pt>
                <c:pt idx="74">
                  <c:v>0.7</c:v>
                </c:pt>
                <c:pt idx="75">
                  <c:v>0.7</c:v>
                </c:pt>
                <c:pt idx="76">
                  <c:v>0.7</c:v>
                </c:pt>
                <c:pt idx="77">
                  <c:v>0.7</c:v>
                </c:pt>
                <c:pt idx="78">
                  <c:v>0.7</c:v>
                </c:pt>
                <c:pt idx="79">
                  <c:v>0.7</c:v>
                </c:pt>
                <c:pt idx="80">
                  <c:v>0.7</c:v>
                </c:pt>
                <c:pt idx="81">
                  <c:v>0.6913</c:v>
                </c:pt>
                <c:pt idx="82">
                  <c:v>0.5</c:v>
                </c:pt>
                <c:pt idx="83">
                  <c:v>0.5</c:v>
                </c:pt>
                <c:pt idx="84">
                  <c:v>0.5</c:v>
                </c:pt>
                <c:pt idx="85">
                  <c:v>0.5</c:v>
                </c:pt>
                <c:pt idx="86">
                  <c:v>0.5</c:v>
                </c:pt>
                <c:pt idx="87">
                  <c:v>0.385</c:v>
                </c:pt>
                <c:pt idx="88">
                  <c:v>0.28</c:v>
                </c:pt>
                <c:pt idx="89">
                  <c:v>0.28</c:v>
                </c:pt>
                <c:pt idx="90">
                  <c:v>0.28</c:v>
                </c:pt>
                <c:pt idx="91">
                  <c:v>0.31</c:v>
                </c:pt>
                <c:pt idx="92">
                  <c:v>0.31</c:v>
                </c:pt>
                <c:pt idx="93">
                  <c:v>0.396</c:v>
                </c:pt>
                <c:pt idx="94">
                  <c:v>0.396</c:v>
                </c:pt>
                <c:pt idx="95">
                  <c:v>0.396</c:v>
                </c:pt>
                <c:pt idx="96">
                  <c:v>0.396</c:v>
                </c:pt>
                <c:pt idx="97">
                  <c:v>0.396</c:v>
                </c:pt>
                <c:pt idx="98">
                  <c:v>0.396</c:v>
                </c:pt>
                <c:pt idx="99">
                  <c:v>0.396</c:v>
                </c:pt>
                <c:pt idx="100">
                  <c:v>0.396</c:v>
                </c:pt>
                <c:pt idx="101">
                  <c:v>0.386</c:v>
                </c:pt>
                <c:pt idx="102">
                  <c:v>0.386</c:v>
                </c:pt>
                <c:pt idx="103">
                  <c:v>0.35</c:v>
                </c:pt>
                <c:pt idx="104">
                  <c:v>0.35</c:v>
                </c:pt>
                <c:pt idx="105">
                  <c:v>0.35</c:v>
                </c:pt>
                <c:pt idx="106">
                  <c:v>0.35</c:v>
                </c:pt>
                <c:pt idx="107">
                  <c:v>0.35</c:v>
                </c:pt>
                <c:pt idx="108">
                  <c:v>0.35</c:v>
                </c:pt>
                <c:pt idx="109">
                  <c:v>0.35</c:v>
                </c:pt>
                <c:pt idx="110">
                  <c:v>0.35</c:v>
                </c:pt>
                <c:pt idx="111">
                  <c:v>0.35</c:v>
                </c:pt>
                <c:pt idx="112">
                  <c:v>0.35</c:v>
                </c:pt>
                <c:pt idx="113">
                  <c:v>0.396</c:v>
                </c:pt>
                <c:pt idx="114">
                  <c:v>0.396</c:v>
                </c:pt>
                <c:pt idx="115">
                  <c:v>0.396</c:v>
                </c:pt>
              </c:numCache>
            </c:numRef>
          </c:val>
          <c:smooth val="0"/>
        </c:ser>
        <c:ser>
          <c:idx val="3"/>
          <c:order val="1"/>
          <c:tx>
            <c:v>United Kingdom</c:v>
          </c:tx>
          <c:spPr>
            <a:ln w="25400">
              <a:solidFill>
                <a:srgbClr val="000000"/>
              </a:solidFill>
              <a:prstDash val="solid"/>
            </a:ln>
          </c:spPr>
          <c:marker>
            <c:symbol val="triangle"/>
            <c:size val="6"/>
            <c:spPr>
              <a:solidFill>
                <a:srgbClr val="000000"/>
              </a:solidFill>
              <a:ln>
                <a:solidFill>
                  <a:srgbClr val="000000"/>
                </a:solidFill>
                <a:prstDash val="solid"/>
              </a:ln>
            </c:spPr>
          </c:marker>
          <c:cat>
            <c:numRef>
              <c:f>TS14.1!$A$5:$A$120</c:f>
              <c:numCache>
                <c:formatCode>General</c:formatCode>
                <c:ptCount val="116"/>
                <c:pt idx="0">
                  <c:v>1900.0</c:v>
                </c:pt>
                <c:pt idx="1">
                  <c:v>1901.0</c:v>
                </c:pt>
                <c:pt idx="2">
                  <c:v>1902.0</c:v>
                </c:pt>
                <c:pt idx="3">
                  <c:v>1903.0</c:v>
                </c:pt>
                <c:pt idx="4">
                  <c:v>1904.0</c:v>
                </c:pt>
                <c:pt idx="5">
                  <c:v>1905.0</c:v>
                </c:pt>
                <c:pt idx="6">
                  <c:v>1906.0</c:v>
                </c:pt>
                <c:pt idx="7">
                  <c:v>1907.0</c:v>
                </c:pt>
                <c:pt idx="8">
                  <c:v>1908.0</c:v>
                </c:pt>
                <c:pt idx="9">
                  <c:v>1909.0</c:v>
                </c:pt>
                <c:pt idx="10">
                  <c:v>1910.0</c:v>
                </c:pt>
                <c:pt idx="11">
                  <c:v>1911.0</c:v>
                </c:pt>
                <c:pt idx="12">
                  <c:v>1912.0</c:v>
                </c:pt>
                <c:pt idx="13">
                  <c:v>1913.0</c:v>
                </c:pt>
                <c:pt idx="14">
                  <c:v>1914.0</c:v>
                </c:pt>
                <c:pt idx="15">
                  <c:v>1915.0</c:v>
                </c:pt>
                <c:pt idx="16">
                  <c:v>1916.0</c:v>
                </c:pt>
                <c:pt idx="17">
                  <c:v>1917.0</c:v>
                </c:pt>
                <c:pt idx="18">
                  <c:v>1918.0</c:v>
                </c:pt>
                <c:pt idx="19">
                  <c:v>1919.0</c:v>
                </c:pt>
                <c:pt idx="20">
                  <c:v>1920.0</c:v>
                </c:pt>
                <c:pt idx="21">
                  <c:v>1921.0</c:v>
                </c:pt>
                <c:pt idx="22">
                  <c:v>1922.0</c:v>
                </c:pt>
                <c:pt idx="23">
                  <c:v>1923.0</c:v>
                </c:pt>
                <c:pt idx="24">
                  <c:v>1924.0</c:v>
                </c:pt>
                <c:pt idx="25">
                  <c:v>1925.0</c:v>
                </c:pt>
                <c:pt idx="26">
                  <c:v>1926.0</c:v>
                </c:pt>
                <c:pt idx="27">
                  <c:v>1927.0</c:v>
                </c:pt>
                <c:pt idx="28">
                  <c:v>1928.0</c:v>
                </c:pt>
                <c:pt idx="29">
                  <c:v>1929.0</c:v>
                </c:pt>
                <c:pt idx="30">
                  <c:v>1930.0</c:v>
                </c:pt>
                <c:pt idx="31">
                  <c:v>1931.0</c:v>
                </c:pt>
                <c:pt idx="32">
                  <c:v>1932.0</c:v>
                </c:pt>
                <c:pt idx="33">
                  <c:v>1933.0</c:v>
                </c:pt>
                <c:pt idx="34">
                  <c:v>1934.0</c:v>
                </c:pt>
                <c:pt idx="35">
                  <c:v>1935.0</c:v>
                </c:pt>
                <c:pt idx="36">
                  <c:v>1936.0</c:v>
                </c:pt>
                <c:pt idx="37">
                  <c:v>1937.0</c:v>
                </c:pt>
                <c:pt idx="38">
                  <c:v>1938.0</c:v>
                </c:pt>
                <c:pt idx="39">
                  <c:v>1939.0</c:v>
                </c:pt>
                <c:pt idx="40">
                  <c:v>1940.0</c:v>
                </c:pt>
                <c:pt idx="41">
                  <c:v>1941.0</c:v>
                </c:pt>
                <c:pt idx="42">
                  <c:v>1942.0</c:v>
                </c:pt>
                <c:pt idx="43">
                  <c:v>1943.0</c:v>
                </c:pt>
                <c:pt idx="44">
                  <c:v>1944.0</c:v>
                </c:pt>
                <c:pt idx="45">
                  <c:v>1945.0</c:v>
                </c:pt>
                <c:pt idx="46">
                  <c:v>1946.0</c:v>
                </c:pt>
                <c:pt idx="47">
                  <c:v>1947.0</c:v>
                </c:pt>
                <c:pt idx="48">
                  <c:v>1948.0</c:v>
                </c:pt>
                <c:pt idx="49">
                  <c:v>1949.0</c:v>
                </c:pt>
                <c:pt idx="50">
                  <c:v>1950.0</c:v>
                </c:pt>
                <c:pt idx="51">
                  <c:v>1951.0</c:v>
                </c:pt>
                <c:pt idx="52">
                  <c:v>1952.0</c:v>
                </c:pt>
                <c:pt idx="53">
                  <c:v>1953.0</c:v>
                </c:pt>
                <c:pt idx="54">
                  <c:v>1954.0</c:v>
                </c:pt>
                <c:pt idx="55">
                  <c:v>1955.0</c:v>
                </c:pt>
                <c:pt idx="56">
                  <c:v>1956.0</c:v>
                </c:pt>
                <c:pt idx="57">
                  <c:v>1957.0</c:v>
                </c:pt>
                <c:pt idx="58">
                  <c:v>1958.0</c:v>
                </c:pt>
                <c:pt idx="59">
                  <c:v>1959.0</c:v>
                </c:pt>
                <c:pt idx="60">
                  <c:v>1960.0</c:v>
                </c:pt>
                <c:pt idx="61">
                  <c:v>1961.0</c:v>
                </c:pt>
                <c:pt idx="62">
                  <c:v>1962.0</c:v>
                </c:pt>
                <c:pt idx="63">
                  <c:v>1963.0</c:v>
                </c:pt>
                <c:pt idx="64">
                  <c:v>1964.0</c:v>
                </c:pt>
                <c:pt idx="65">
                  <c:v>1965.0</c:v>
                </c:pt>
                <c:pt idx="66">
                  <c:v>1966.0</c:v>
                </c:pt>
                <c:pt idx="67">
                  <c:v>1967.0</c:v>
                </c:pt>
                <c:pt idx="68">
                  <c:v>1968.0</c:v>
                </c:pt>
                <c:pt idx="69">
                  <c:v>1969.0</c:v>
                </c:pt>
                <c:pt idx="70">
                  <c:v>1970.0</c:v>
                </c:pt>
                <c:pt idx="71">
                  <c:v>1971.0</c:v>
                </c:pt>
                <c:pt idx="72">
                  <c:v>1972.0</c:v>
                </c:pt>
                <c:pt idx="73">
                  <c:v>1973.0</c:v>
                </c:pt>
                <c:pt idx="74">
                  <c:v>1974.0</c:v>
                </c:pt>
                <c:pt idx="75">
                  <c:v>1975.0</c:v>
                </c:pt>
                <c:pt idx="76">
                  <c:v>1976.0</c:v>
                </c:pt>
                <c:pt idx="77">
                  <c:v>1977.0</c:v>
                </c:pt>
                <c:pt idx="78">
                  <c:v>1978.0</c:v>
                </c:pt>
                <c:pt idx="79">
                  <c:v>1979.0</c:v>
                </c:pt>
                <c:pt idx="80">
                  <c:v>1980.0</c:v>
                </c:pt>
                <c:pt idx="81">
                  <c:v>1981.0</c:v>
                </c:pt>
                <c:pt idx="82">
                  <c:v>1982.0</c:v>
                </c:pt>
                <c:pt idx="83">
                  <c:v>1983.0</c:v>
                </c:pt>
                <c:pt idx="84">
                  <c:v>1984.0</c:v>
                </c:pt>
                <c:pt idx="85">
                  <c:v>1985.0</c:v>
                </c:pt>
                <c:pt idx="86">
                  <c:v>1986.0</c:v>
                </c:pt>
                <c:pt idx="87">
                  <c:v>1987.0</c:v>
                </c:pt>
                <c:pt idx="88">
                  <c:v>1988.0</c:v>
                </c:pt>
                <c:pt idx="89">
                  <c:v>1989.0</c:v>
                </c:pt>
                <c:pt idx="90">
                  <c:v>1990.0</c:v>
                </c:pt>
                <c:pt idx="91">
                  <c:v>1991.0</c:v>
                </c:pt>
                <c:pt idx="92">
                  <c:v>1992.0</c:v>
                </c:pt>
                <c:pt idx="93">
                  <c:v>1993.0</c:v>
                </c:pt>
                <c:pt idx="94">
                  <c:v>1994.0</c:v>
                </c:pt>
                <c:pt idx="95">
                  <c:v>1995.0</c:v>
                </c:pt>
                <c:pt idx="96">
                  <c:v>1996.0</c:v>
                </c:pt>
                <c:pt idx="97">
                  <c:v>1997.0</c:v>
                </c:pt>
                <c:pt idx="98">
                  <c:v>1998.0</c:v>
                </c:pt>
                <c:pt idx="99">
                  <c:v>1999.0</c:v>
                </c:pt>
                <c:pt idx="100">
                  <c:v>2000.0</c:v>
                </c:pt>
                <c:pt idx="101">
                  <c:v>2001.0</c:v>
                </c:pt>
                <c:pt idx="102">
                  <c:v>2002.0</c:v>
                </c:pt>
                <c:pt idx="103">
                  <c:v>2003.0</c:v>
                </c:pt>
                <c:pt idx="104">
                  <c:v>2004.0</c:v>
                </c:pt>
                <c:pt idx="105">
                  <c:v>2005.0</c:v>
                </c:pt>
                <c:pt idx="106">
                  <c:v>2006.0</c:v>
                </c:pt>
                <c:pt idx="107">
                  <c:v>2007.0</c:v>
                </c:pt>
                <c:pt idx="108">
                  <c:v>2008.0</c:v>
                </c:pt>
                <c:pt idx="109">
                  <c:v>2009.0</c:v>
                </c:pt>
                <c:pt idx="110">
                  <c:v>2010.0</c:v>
                </c:pt>
                <c:pt idx="111">
                  <c:v>2011.0</c:v>
                </c:pt>
                <c:pt idx="112">
                  <c:v>2012.0</c:v>
                </c:pt>
                <c:pt idx="113">
                  <c:v>2013.0</c:v>
                </c:pt>
                <c:pt idx="114">
                  <c:v>2014.0</c:v>
                </c:pt>
                <c:pt idx="115">
                  <c:v>2015.0</c:v>
                </c:pt>
              </c:numCache>
            </c:numRef>
          </c:cat>
          <c:val>
            <c:numRef>
              <c:f>TS14.1!$C$5:$C$120</c:f>
              <c:numCache>
                <c:formatCode>0%</c:formatCode>
                <c:ptCount val="116"/>
                <c:pt idx="0">
                  <c:v>0.0</c:v>
                </c:pt>
                <c:pt idx="1">
                  <c:v>0.0</c:v>
                </c:pt>
                <c:pt idx="2">
                  <c:v>0.0</c:v>
                </c:pt>
                <c:pt idx="3">
                  <c:v>0.0</c:v>
                </c:pt>
                <c:pt idx="4">
                  <c:v>0.0</c:v>
                </c:pt>
                <c:pt idx="5">
                  <c:v>0.0</c:v>
                </c:pt>
                <c:pt idx="6">
                  <c:v>0.0</c:v>
                </c:pt>
                <c:pt idx="7">
                  <c:v>0.0</c:v>
                </c:pt>
                <c:pt idx="8">
                  <c:v>0.0</c:v>
                </c:pt>
                <c:pt idx="9">
                  <c:v>0.0833333333333333</c:v>
                </c:pt>
                <c:pt idx="10">
                  <c:v>0.0833333333333333</c:v>
                </c:pt>
                <c:pt idx="11">
                  <c:v>0.0833333333333333</c:v>
                </c:pt>
                <c:pt idx="12">
                  <c:v>0.0833333333333333</c:v>
                </c:pt>
                <c:pt idx="13">
                  <c:v>0.0833333333333333</c:v>
                </c:pt>
                <c:pt idx="14">
                  <c:v>0.172222208333333</c:v>
                </c:pt>
                <c:pt idx="15">
                  <c:v>0.325</c:v>
                </c:pt>
                <c:pt idx="16">
                  <c:v>0.425</c:v>
                </c:pt>
                <c:pt idx="17">
                  <c:v>0.425</c:v>
                </c:pt>
                <c:pt idx="18">
                  <c:v>0.525</c:v>
                </c:pt>
                <c:pt idx="19">
                  <c:v>0.525</c:v>
                </c:pt>
                <c:pt idx="20">
                  <c:v>0.6</c:v>
                </c:pt>
                <c:pt idx="21">
                  <c:v>0.6</c:v>
                </c:pt>
                <c:pt idx="22">
                  <c:v>0.55</c:v>
                </c:pt>
                <c:pt idx="23">
                  <c:v>0.525</c:v>
                </c:pt>
                <c:pt idx="24">
                  <c:v>0.525</c:v>
                </c:pt>
                <c:pt idx="25">
                  <c:v>0.5</c:v>
                </c:pt>
                <c:pt idx="26">
                  <c:v>0.5</c:v>
                </c:pt>
                <c:pt idx="27">
                  <c:v>0.5</c:v>
                </c:pt>
                <c:pt idx="28">
                  <c:v>0.5</c:v>
                </c:pt>
                <c:pt idx="29">
                  <c:v>0.575</c:v>
                </c:pt>
                <c:pt idx="30">
                  <c:v>0.6375</c:v>
                </c:pt>
                <c:pt idx="31">
                  <c:v>0.6625</c:v>
                </c:pt>
                <c:pt idx="32">
                  <c:v>0.6625</c:v>
                </c:pt>
                <c:pt idx="33">
                  <c:v>0.6625</c:v>
                </c:pt>
                <c:pt idx="34">
                  <c:v>0.6375</c:v>
                </c:pt>
                <c:pt idx="35">
                  <c:v>0.6375</c:v>
                </c:pt>
                <c:pt idx="36">
                  <c:v>0.65</c:v>
                </c:pt>
                <c:pt idx="37">
                  <c:v>0.6625</c:v>
                </c:pt>
                <c:pt idx="38">
                  <c:v>0.75</c:v>
                </c:pt>
                <c:pt idx="39">
                  <c:v>0.825</c:v>
                </c:pt>
                <c:pt idx="40">
                  <c:v>0.9</c:v>
                </c:pt>
                <c:pt idx="41">
                  <c:v>0.975</c:v>
                </c:pt>
                <c:pt idx="42">
                  <c:v>0.975</c:v>
                </c:pt>
                <c:pt idx="43">
                  <c:v>0.975</c:v>
                </c:pt>
                <c:pt idx="44">
                  <c:v>0.975</c:v>
                </c:pt>
                <c:pt idx="45">
                  <c:v>0.975</c:v>
                </c:pt>
                <c:pt idx="46">
                  <c:v>0.975</c:v>
                </c:pt>
                <c:pt idx="47">
                  <c:v>0.975</c:v>
                </c:pt>
                <c:pt idx="48">
                  <c:v>0.975</c:v>
                </c:pt>
                <c:pt idx="49">
                  <c:v>0.975</c:v>
                </c:pt>
                <c:pt idx="50">
                  <c:v>0.975</c:v>
                </c:pt>
                <c:pt idx="51">
                  <c:v>0.975</c:v>
                </c:pt>
                <c:pt idx="52">
                  <c:v>0.975</c:v>
                </c:pt>
                <c:pt idx="53">
                  <c:v>0.95</c:v>
                </c:pt>
                <c:pt idx="54">
                  <c:v>0.95</c:v>
                </c:pt>
                <c:pt idx="55">
                  <c:v>0.925</c:v>
                </c:pt>
                <c:pt idx="56">
                  <c:v>0.925</c:v>
                </c:pt>
                <c:pt idx="57">
                  <c:v>0.925</c:v>
                </c:pt>
                <c:pt idx="58">
                  <c:v>0.925</c:v>
                </c:pt>
                <c:pt idx="59">
                  <c:v>0.8875</c:v>
                </c:pt>
                <c:pt idx="60">
                  <c:v>0.8875</c:v>
                </c:pt>
                <c:pt idx="61">
                  <c:v>0.8875</c:v>
                </c:pt>
                <c:pt idx="62">
                  <c:v>0.8875</c:v>
                </c:pt>
                <c:pt idx="63">
                  <c:v>0.8875</c:v>
                </c:pt>
                <c:pt idx="64">
                  <c:v>0.8875</c:v>
                </c:pt>
                <c:pt idx="65">
                  <c:v>0.9125</c:v>
                </c:pt>
                <c:pt idx="66">
                  <c:v>0.9125</c:v>
                </c:pt>
                <c:pt idx="67">
                  <c:v>0.9125</c:v>
                </c:pt>
                <c:pt idx="68">
                  <c:v>0.9125</c:v>
                </c:pt>
                <c:pt idx="69">
                  <c:v>0.9125</c:v>
                </c:pt>
                <c:pt idx="70">
                  <c:v>0.9125</c:v>
                </c:pt>
                <c:pt idx="71">
                  <c:v>0.8875</c:v>
                </c:pt>
                <c:pt idx="72">
                  <c:v>0.8875</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pt idx="114">
                  <c:v>0.45</c:v>
                </c:pt>
                <c:pt idx="115">
                  <c:v>0.45</c:v>
                </c:pt>
              </c:numCache>
            </c:numRef>
          </c:val>
          <c:smooth val="0"/>
        </c:ser>
        <c:ser>
          <c:idx val="2"/>
          <c:order val="2"/>
          <c:tx>
            <c:v>Germany</c:v>
          </c:tx>
          <c:spPr>
            <a:ln w="25400">
              <a:solidFill>
                <a:srgbClr val="FCF305"/>
              </a:solidFill>
              <a:prstDash val="solid"/>
            </a:ln>
          </c:spPr>
          <c:marker>
            <c:symbol val="circle"/>
            <c:size val="6"/>
            <c:spPr>
              <a:solidFill>
                <a:srgbClr val="FFFF00"/>
              </a:solidFill>
              <a:ln>
                <a:solidFill>
                  <a:srgbClr val="FCF305"/>
                </a:solidFill>
                <a:prstDash val="solid"/>
              </a:ln>
            </c:spPr>
          </c:marker>
          <c:cat>
            <c:numRef>
              <c:f>TS14.1!$A$5:$A$120</c:f>
              <c:numCache>
                <c:formatCode>General</c:formatCode>
                <c:ptCount val="116"/>
                <c:pt idx="0">
                  <c:v>1900.0</c:v>
                </c:pt>
                <c:pt idx="1">
                  <c:v>1901.0</c:v>
                </c:pt>
                <c:pt idx="2">
                  <c:v>1902.0</c:v>
                </c:pt>
                <c:pt idx="3">
                  <c:v>1903.0</c:v>
                </c:pt>
                <c:pt idx="4">
                  <c:v>1904.0</c:v>
                </c:pt>
                <c:pt idx="5">
                  <c:v>1905.0</c:v>
                </c:pt>
                <c:pt idx="6">
                  <c:v>1906.0</c:v>
                </c:pt>
                <c:pt idx="7">
                  <c:v>1907.0</c:v>
                </c:pt>
                <c:pt idx="8">
                  <c:v>1908.0</c:v>
                </c:pt>
                <c:pt idx="9">
                  <c:v>1909.0</c:v>
                </c:pt>
                <c:pt idx="10">
                  <c:v>1910.0</c:v>
                </c:pt>
                <c:pt idx="11">
                  <c:v>1911.0</c:v>
                </c:pt>
                <c:pt idx="12">
                  <c:v>1912.0</c:v>
                </c:pt>
                <c:pt idx="13">
                  <c:v>1913.0</c:v>
                </c:pt>
                <c:pt idx="14">
                  <c:v>1914.0</c:v>
                </c:pt>
                <c:pt idx="15">
                  <c:v>1915.0</c:v>
                </c:pt>
                <c:pt idx="16">
                  <c:v>1916.0</c:v>
                </c:pt>
                <c:pt idx="17">
                  <c:v>1917.0</c:v>
                </c:pt>
                <c:pt idx="18">
                  <c:v>1918.0</c:v>
                </c:pt>
                <c:pt idx="19">
                  <c:v>1919.0</c:v>
                </c:pt>
                <c:pt idx="20">
                  <c:v>1920.0</c:v>
                </c:pt>
                <c:pt idx="21">
                  <c:v>1921.0</c:v>
                </c:pt>
                <c:pt idx="22">
                  <c:v>1922.0</c:v>
                </c:pt>
                <c:pt idx="23">
                  <c:v>1923.0</c:v>
                </c:pt>
                <c:pt idx="24">
                  <c:v>1924.0</c:v>
                </c:pt>
                <c:pt idx="25">
                  <c:v>1925.0</c:v>
                </c:pt>
                <c:pt idx="26">
                  <c:v>1926.0</c:v>
                </c:pt>
                <c:pt idx="27">
                  <c:v>1927.0</c:v>
                </c:pt>
                <c:pt idx="28">
                  <c:v>1928.0</c:v>
                </c:pt>
                <c:pt idx="29">
                  <c:v>1929.0</c:v>
                </c:pt>
                <c:pt idx="30">
                  <c:v>1930.0</c:v>
                </c:pt>
                <c:pt idx="31">
                  <c:v>1931.0</c:v>
                </c:pt>
                <c:pt idx="32">
                  <c:v>1932.0</c:v>
                </c:pt>
                <c:pt idx="33">
                  <c:v>1933.0</c:v>
                </c:pt>
                <c:pt idx="34">
                  <c:v>1934.0</c:v>
                </c:pt>
                <c:pt idx="35">
                  <c:v>1935.0</c:v>
                </c:pt>
                <c:pt idx="36">
                  <c:v>1936.0</c:v>
                </c:pt>
                <c:pt idx="37">
                  <c:v>1937.0</c:v>
                </c:pt>
                <c:pt idx="38">
                  <c:v>1938.0</c:v>
                </c:pt>
                <c:pt idx="39">
                  <c:v>1939.0</c:v>
                </c:pt>
                <c:pt idx="40">
                  <c:v>1940.0</c:v>
                </c:pt>
                <c:pt idx="41">
                  <c:v>1941.0</c:v>
                </c:pt>
                <c:pt idx="42">
                  <c:v>1942.0</c:v>
                </c:pt>
                <c:pt idx="43">
                  <c:v>1943.0</c:v>
                </c:pt>
                <c:pt idx="44">
                  <c:v>1944.0</c:v>
                </c:pt>
                <c:pt idx="45">
                  <c:v>1945.0</c:v>
                </c:pt>
                <c:pt idx="46">
                  <c:v>1946.0</c:v>
                </c:pt>
                <c:pt idx="47">
                  <c:v>1947.0</c:v>
                </c:pt>
                <c:pt idx="48">
                  <c:v>1948.0</c:v>
                </c:pt>
                <c:pt idx="49">
                  <c:v>1949.0</c:v>
                </c:pt>
                <c:pt idx="50">
                  <c:v>1950.0</c:v>
                </c:pt>
                <c:pt idx="51">
                  <c:v>1951.0</c:v>
                </c:pt>
                <c:pt idx="52">
                  <c:v>1952.0</c:v>
                </c:pt>
                <c:pt idx="53">
                  <c:v>1953.0</c:v>
                </c:pt>
                <c:pt idx="54">
                  <c:v>1954.0</c:v>
                </c:pt>
                <c:pt idx="55">
                  <c:v>1955.0</c:v>
                </c:pt>
                <c:pt idx="56">
                  <c:v>1956.0</c:v>
                </c:pt>
                <c:pt idx="57">
                  <c:v>1957.0</c:v>
                </c:pt>
                <c:pt idx="58">
                  <c:v>1958.0</c:v>
                </c:pt>
                <c:pt idx="59">
                  <c:v>1959.0</c:v>
                </c:pt>
                <c:pt idx="60">
                  <c:v>1960.0</c:v>
                </c:pt>
                <c:pt idx="61">
                  <c:v>1961.0</c:v>
                </c:pt>
                <c:pt idx="62">
                  <c:v>1962.0</c:v>
                </c:pt>
                <c:pt idx="63">
                  <c:v>1963.0</c:v>
                </c:pt>
                <c:pt idx="64">
                  <c:v>1964.0</c:v>
                </c:pt>
                <c:pt idx="65">
                  <c:v>1965.0</c:v>
                </c:pt>
                <c:pt idx="66">
                  <c:v>1966.0</c:v>
                </c:pt>
                <c:pt idx="67">
                  <c:v>1967.0</c:v>
                </c:pt>
                <c:pt idx="68">
                  <c:v>1968.0</c:v>
                </c:pt>
                <c:pt idx="69">
                  <c:v>1969.0</c:v>
                </c:pt>
                <c:pt idx="70">
                  <c:v>1970.0</c:v>
                </c:pt>
                <c:pt idx="71">
                  <c:v>1971.0</c:v>
                </c:pt>
                <c:pt idx="72">
                  <c:v>1972.0</c:v>
                </c:pt>
                <c:pt idx="73">
                  <c:v>1973.0</c:v>
                </c:pt>
                <c:pt idx="74">
                  <c:v>1974.0</c:v>
                </c:pt>
                <c:pt idx="75">
                  <c:v>1975.0</c:v>
                </c:pt>
                <c:pt idx="76">
                  <c:v>1976.0</c:v>
                </c:pt>
                <c:pt idx="77">
                  <c:v>1977.0</c:v>
                </c:pt>
                <c:pt idx="78">
                  <c:v>1978.0</c:v>
                </c:pt>
                <c:pt idx="79">
                  <c:v>1979.0</c:v>
                </c:pt>
                <c:pt idx="80">
                  <c:v>1980.0</c:v>
                </c:pt>
                <c:pt idx="81">
                  <c:v>1981.0</c:v>
                </c:pt>
                <c:pt idx="82">
                  <c:v>1982.0</c:v>
                </c:pt>
                <c:pt idx="83">
                  <c:v>1983.0</c:v>
                </c:pt>
                <c:pt idx="84">
                  <c:v>1984.0</c:v>
                </c:pt>
                <c:pt idx="85">
                  <c:v>1985.0</c:v>
                </c:pt>
                <c:pt idx="86">
                  <c:v>1986.0</c:v>
                </c:pt>
                <c:pt idx="87">
                  <c:v>1987.0</c:v>
                </c:pt>
                <c:pt idx="88">
                  <c:v>1988.0</c:v>
                </c:pt>
                <c:pt idx="89">
                  <c:v>1989.0</c:v>
                </c:pt>
                <c:pt idx="90">
                  <c:v>1990.0</c:v>
                </c:pt>
                <c:pt idx="91">
                  <c:v>1991.0</c:v>
                </c:pt>
                <c:pt idx="92">
                  <c:v>1992.0</c:v>
                </c:pt>
                <c:pt idx="93">
                  <c:v>1993.0</c:v>
                </c:pt>
                <c:pt idx="94">
                  <c:v>1994.0</c:v>
                </c:pt>
                <c:pt idx="95">
                  <c:v>1995.0</c:v>
                </c:pt>
                <c:pt idx="96">
                  <c:v>1996.0</c:v>
                </c:pt>
                <c:pt idx="97">
                  <c:v>1997.0</c:v>
                </c:pt>
                <c:pt idx="98">
                  <c:v>1998.0</c:v>
                </c:pt>
                <c:pt idx="99">
                  <c:v>1999.0</c:v>
                </c:pt>
                <c:pt idx="100">
                  <c:v>2000.0</c:v>
                </c:pt>
                <c:pt idx="101">
                  <c:v>2001.0</c:v>
                </c:pt>
                <c:pt idx="102">
                  <c:v>2002.0</c:v>
                </c:pt>
                <c:pt idx="103">
                  <c:v>2003.0</c:v>
                </c:pt>
                <c:pt idx="104">
                  <c:v>2004.0</c:v>
                </c:pt>
                <c:pt idx="105">
                  <c:v>2005.0</c:v>
                </c:pt>
                <c:pt idx="106">
                  <c:v>2006.0</c:v>
                </c:pt>
                <c:pt idx="107">
                  <c:v>2007.0</c:v>
                </c:pt>
                <c:pt idx="108">
                  <c:v>2008.0</c:v>
                </c:pt>
                <c:pt idx="109">
                  <c:v>2009.0</c:v>
                </c:pt>
                <c:pt idx="110">
                  <c:v>2010.0</c:v>
                </c:pt>
                <c:pt idx="111">
                  <c:v>2011.0</c:v>
                </c:pt>
                <c:pt idx="112">
                  <c:v>2012.0</c:v>
                </c:pt>
                <c:pt idx="113">
                  <c:v>2013.0</c:v>
                </c:pt>
                <c:pt idx="114">
                  <c:v>2014.0</c:v>
                </c:pt>
                <c:pt idx="115">
                  <c:v>2015.0</c:v>
                </c:pt>
              </c:numCache>
            </c:numRef>
          </c:cat>
          <c:val>
            <c:numRef>
              <c:f>TS14.1!$D$5:$D$120</c:f>
              <c:numCache>
                <c:formatCode>0%</c:formatCode>
                <c:ptCount val="116"/>
                <c:pt idx="0">
                  <c:v>0.03</c:v>
                </c:pt>
                <c:pt idx="1">
                  <c:v>0.03</c:v>
                </c:pt>
                <c:pt idx="2">
                  <c:v>0.03</c:v>
                </c:pt>
                <c:pt idx="3">
                  <c:v>0.03</c:v>
                </c:pt>
                <c:pt idx="4">
                  <c:v>0.03</c:v>
                </c:pt>
                <c:pt idx="5">
                  <c:v>0.03</c:v>
                </c:pt>
                <c:pt idx="6">
                  <c:v>0.03</c:v>
                </c:pt>
                <c:pt idx="7">
                  <c:v>0.03</c:v>
                </c:pt>
                <c:pt idx="8">
                  <c:v>0.03</c:v>
                </c:pt>
                <c:pt idx="9">
                  <c:v>0.03</c:v>
                </c:pt>
                <c:pt idx="10">
                  <c:v>0.03</c:v>
                </c:pt>
                <c:pt idx="11">
                  <c:v>0.03</c:v>
                </c:pt>
                <c:pt idx="12">
                  <c:v>0.03</c:v>
                </c:pt>
                <c:pt idx="13">
                  <c:v>0.03</c:v>
                </c:pt>
                <c:pt idx="14">
                  <c:v>0.04</c:v>
                </c:pt>
                <c:pt idx="15">
                  <c:v>0.04</c:v>
                </c:pt>
                <c:pt idx="16">
                  <c:v>0.04</c:v>
                </c:pt>
                <c:pt idx="17">
                  <c:v>0.04</c:v>
                </c:pt>
                <c:pt idx="18">
                  <c:v>0.2</c:v>
                </c:pt>
                <c:pt idx="19">
                  <c:v>0.3</c:v>
                </c:pt>
                <c:pt idx="20">
                  <c:v>0.4</c:v>
                </c:pt>
                <c:pt idx="21">
                  <c:v>0.4</c:v>
                </c:pt>
                <c:pt idx="22">
                  <c:v>0.4</c:v>
                </c:pt>
                <c:pt idx="23">
                  <c:v>0.4</c:v>
                </c:pt>
                <c:pt idx="24">
                  <c:v>0.4</c:v>
                </c:pt>
                <c:pt idx="25">
                  <c:v>0.4</c:v>
                </c:pt>
                <c:pt idx="26">
                  <c:v>0.4</c:v>
                </c:pt>
                <c:pt idx="27">
                  <c:v>0.4</c:v>
                </c:pt>
                <c:pt idx="28">
                  <c:v>0.4</c:v>
                </c:pt>
                <c:pt idx="29">
                  <c:v>0.4</c:v>
                </c:pt>
                <c:pt idx="30">
                  <c:v>0.4</c:v>
                </c:pt>
                <c:pt idx="31">
                  <c:v>0.4</c:v>
                </c:pt>
                <c:pt idx="32">
                  <c:v>0.4</c:v>
                </c:pt>
                <c:pt idx="33">
                  <c:v>0.4</c:v>
                </c:pt>
                <c:pt idx="34">
                  <c:v>0.5</c:v>
                </c:pt>
                <c:pt idx="35">
                  <c:v>0.5</c:v>
                </c:pt>
                <c:pt idx="36">
                  <c:v>0.5</c:v>
                </c:pt>
                <c:pt idx="37">
                  <c:v>0.5</c:v>
                </c:pt>
                <c:pt idx="38">
                  <c:v>0.5</c:v>
                </c:pt>
                <c:pt idx="39">
                  <c:v>0.6</c:v>
                </c:pt>
                <c:pt idx="40">
                  <c:v>0.6</c:v>
                </c:pt>
                <c:pt idx="41">
                  <c:v>0.6</c:v>
                </c:pt>
                <c:pt idx="42">
                  <c:v>0.6</c:v>
                </c:pt>
                <c:pt idx="43">
                  <c:v>0.6</c:v>
                </c:pt>
                <c:pt idx="44">
                  <c:v>0.6</c:v>
                </c:pt>
                <c:pt idx="45">
                  <c:v>0.6</c:v>
                </c:pt>
                <c:pt idx="46">
                  <c:v>0.9</c:v>
                </c:pt>
                <c:pt idx="47">
                  <c:v>0.9</c:v>
                </c:pt>
                <c:pt idx="48">
                  <c:v>0.9</c:v>
                </c:pt>
                <c:pt idx="49">
                  <c:v>0.75</c:v>
                </c:pt>
                <c:pt idx="50">
                  <c:v>0.75</c:v>
                </c:pt>
                <c:pt idx="51">
                  <c:v>0.75</c:v>
                </c:pt>
                <c:pt idx="52">
                  <c:v>0.75</c:v>
                </c:pt>
                <c:pt idx="53">
                  <c:v>0.66</c:v>
                </c:pt>
                <c:pt idx="54">
                  <c:v>0.6</c:v>
                </c:pt>
                <c:pt idx="55">
                  <c:v>0.53</c:v>
                </c:pt>
                <c:pt idx="56">
                  <c:v>0.53</c:v>
                </c:pt>
                <c:pt idx="57">
                  <c:v>0.53</c:v>
                </c:pt>
                <c:pt idx="58">
                  <c:v>0.53</c:v>
                </c:pt>
                <c:pt idx="59">
                  <c:v>0.53</c:v>
                </c:pt>
                <c:pt idx="60">
                  <c:v>0.53</c:v>
                </c:pt>
                <c:pt idx="61">
                  <c:v>0.53</c:v>
                </c:pt>
                <c:pt idx="62">
                  <c:v>0.53</c:v>
                </c:pt>
                <c:pt idx="63">
                  <c:v>0.53</c:v>
                </c:pt>
                <c:pt idx="64">
                  <c:v>0.53</c:v>
                </c:pt>
                <c:pt idx="65">
                  <c:v>0.53</c:v>
                </c:pt>
                <c:pt idx="66">
                  <c:v>0.53</c:v>
                </c:pt>
                <c:pt idx="67">
                  <c:v>0.53</c:v>
                </c:pt>
                <c:pt idx="68">
                  <c:v>0.53</c:v>
                </c:pt>
                <c:pt idx="69">
                  <c:v>0.53</c:v>
                </c:pt>
                <c:pt idx="70">
                  <c:v>0.53</c:v>
                </c:pt>
                <c:pt idx="71">
                  <c:v>0.53</c:v>
                </c:pt>
                <c:pt idx="72">
                  <c:v>0.53</c:v>
                </c:pt>
                <c:pt idx="73">
                  <c:v>0.53</c:v>
                </c:pt>
                <c:pt idx="74">
                  <c:v>0.53</c:v>
                </c:pt>
                <c:pt idx="75">
                  <c:v>0.56</c:v>
                </c:pt>
                <c:pt idx="76">
                  <c:v>0.56</c:v>
                </c:pt>
                <c:pt idx="77">
                  <c:v>0.56</c:v>
                </c:pt>
                <c:pt idx="78">
                  <c:v>0.56</c:v>
                </c:pt>
                <c:pt idx="79">
                  <c:v>0.56</c:v>
                </c:pt>
                <c:pt idx="80">
                  <c:v>0.56</c:v>
                </c:pt>
                <c:pt idx="81">
                  <c:v>0.56</c:v>
                </c:pt>
                <c:pt idx="82">
                  <c:v>0.56</c:v>
                </c:pt>
                <c:pt idx="83">
                  <c:v>0.56</c:v>
                </c:pt>
                <c:pt idx="84">
                  <c:v>0.56</c:v>
                </c:pt>
                <c:pt idx="85">
                  <c:v>0.56</c:v>
                </c:pt>
                <c:pt idx="86">
                  <c:v>0.56</c:v>
                </c:pt>
                <c:pt idx="87">
                  <c:v>0.56</c:v>
                </c:pt>
                <c:pt idx="88">
                  <c:v>0.56</c:v>
                </c:pt>
                <c:pt idx="89">
                  <c:v>0.56</c:v>
                </c:pt>
                <c:pt idx="90">
                  <c:v>0.53</c:v>
                </c:pt>
                <c:pt idx="91">
                  <c:v>0.53</c:v>
                </c:pt>
                <c:pt idx="92">
                  <c:v>0.53</c:v>
                </c:pt>
                <c:pt idx="93">
                  <c:v>0.53</c:v>
                </c:pt>
                <c:pt idx="94">
                  <c:v>0.53</c:v>
                </c:pt>
                <c:pt idx="95">
                  <c:v>0.53</c:v>
                </c:pt>
                <c:pt idx="96">
                  <c:v>0.53</c:v>
                </c:pt>
                <c:pt idx="97">
                  <c:v>0.53</c:v>
                </c:pt>
                <c:pt idx="98">
                  <c:v>0.53</c:v>
                </c:pt>
                <c:pt idx="99">
                  <c:v>0.53</c:v>
                </c:pt>
                <c:pt idx="100">
                  <c:v>0.51</c:v>
                </c:pt>
                <c:pt idx="101">
                  <c:v>0.485</c:v>
                </c:pt>
                <c:pt idx="102">
                  <c:v>0.485</c:v>
                </c:pt>
                <c:pt idx="103">
                  <c:v>0.485</c:v>
                </c:pt>
                <c:pt idx="104">
                  <c:v>0.45</c:v>
                </c:pt>
                <c:pt idx="105">
                  <c:v>0.42</c:v>
                </c:pt>
                <c:pt idx="106">
                  <c:v>0.42</c:v>
                </c:pt>
                <c:pt idx="107">
                  <c:v>0.45</c:v>
                </c:pt>
                <c:pt idx="108">
                  <c:v>0.45</c:v>
                </c:pt>
                <c:pt idx="109">
                  <c:v>0.45</c:v>
                </c:pt>
                <c:pt idx="110">
                  <c:v>0.45</c:v>
                </c:pt>
                <c:pt idx="111">
                  <c:v>0.45</c:v>
                </c:pt>
                <c:pt idx="112">
                  <c:v>0.45</c:v>
                </c:pt>
                <c:pt idx="113">
                  <c:v>0.45</c:v>
                </c:pt>
                <c:pt idx="114">
                  <c:v>0.45</c:v>
                </c:pt>
                <c:pt idx="115">
                  <c:v>0.45</c:v>
                </c:pt>
              </c:numCache>
            </c:numRef>
          </c:val>
          <c:smooth val="0"/>
        </c:ser>
        <c:ser>
          <c:idx val="1"/>
          <c:order val="3"/>
          <c:tx>
            <c:v>France</c:v>
          </c:tx>
          <c:spPr>
            <a:ln w="25400">
              <a:solidFill>
                <a:schemeClr val="accent1"/>
              </a:solidFill>
              <a:prstDash val="solid"/>
            </a:ln>
          </c:spPr>
          <c:marker>
            <c:symbol val="triangle"/>
            <c:size val="6"/>
            <c:spPr>
              <a:solidFill>
                <a:srgbClr val="4F81BD"/>
              </a:solidFill>
              <a:ln>
                <a:solidFill>
                  <a:schemeClr val="accent1"/>
                </a:solidFill>
                <a:prstDash val="solid"/>
              </a:ln>
            </c:spPr>
          </c:marker>
          <c:cat>
            <c:numRef>
              <c:f>TS14.1!$A$5:$A$120</c:f>
              <c:numCache>
                <c:formatCode>General</c:formatCode>
                <c:ptCount val="116"/>
                <c:pt idx="0">
                  <c:v>1900.0</c:v>
                </c:pt>
                <c:pt idx="1">
                  <c:v>1901.0</c:v>
                </c:pt>
                <c:pt idx="2">
                  <c:v>1902.0</c:v>
                </c:pt>
                <c:pt idx="3">
                  <c:v>1903.0</c:v>
                </c:pt>
                <c:pt idx="4">
                  <c:v>1904.0</c:v>
                </c:pt>
                <c:pt idx="5">
                  <c:v>1905.0</c:v>
                </c:pt>
                <c:pt idx="6">
                  <c:v>1906.0</c:v>
                </c:pt>
                <c:pt idx="7">
                  <c:v>1907.0</c:v>
                </c:pt>
                <c:pt idx="8">
                  <c:v>1908.0</c:v>
                </c:pt>
                <c:pt idx="9">
                  <c:v>1909.0</c:v>
                </c:pt>
                <c:pt idx="10">
                  <c:v>1910.0</c:v>
                </c:pt>
                <c:pt idx="11">
                  <c:v>1911.0</c:v>
                </c:pt>
                <c:pt idx="12">
                  <c:v>1912.0</c:v>
                </c:pt>
                <c:pt idx="13">
                  <c:v>1913.0</c:v>
                </c:pt>
                <c:pt idx="14">
                  <c:v>1914.0</c:v>
                </c:pt>
                <c:pt idx="15">
                  <c:v>1915.0</c:v>
                </c:pt>
                <c:pt idx="16">
                  <c:v>1916.0</c:v>
                </c:pt>
                <c:pt idx="17">
                  <c:v>1917.0</c:v>
                </c:pt>
                <c:pt idx="18">
                  <c:v>1918.0</c:v>
                </c:pt>
                <c:pt idx="19">
                  <c:v>1919.0</c:v>
                </c:pt>
                <c:pt idx="20">
                  <c:v>1920.0</c:v>
                </c:pt>
                <c:pt idx="21">
                  <c:v>1921.0</c:v>
                </c:pt>
                <c:pt idx="22">
                  <c:v>1922.0</c:v>
                </c:pt>
                <c:pt idx="23">
                  <c:v>1923.0</c:v>
                </c:pt>
                <c:pt idx="24">
                  <c:v>1924.0</c:v>
                </c:pt>
                <c:pt idx="25">
                  <c:v>1925.0</c:v>
                </c:pt>
                <c:pt idx="26">
                  <c:v>1926.0</c:v>
                </c:pt>
                <c:pt idx="27">
                  <c:v>1927.0</c:v>
                </c:pt>
                <c:pt idx="28">
                  <c:v>1928.0</c:v>
                </c:pt>
                <c:pt idx="29">
                  <c:v>1929.0</c:v>
                </c:pt>
                <c:pt idx="30">
                  <c:v>1930.0</c:v>
                </c:pt>
                <c:pt idx="31">
                  <c:v>1931.0</c:v>
                </c:pt>
                <c:pt idx="32">
                  <c:v>1932.0</c:v>
                </c:pt>
                <c:pt idx="33">
                  <c:v>1933.0</c:v>
                </c:pt>
                <c:pt idx="34">
                  <c:v>1934.0</c:v>
                </c:pt>
                <c:pt idx="35">
                  <c:v>1935.0</c:v>
                </c:pt>
                <c:pt idx="36">
                  <c:v>1936.0</c:v>
                </c:pt>
                <c:pt idx="37">
                  <c:v>1937.0</c:v>
                </c:pt>
                <c:pt idx="38">
                  <c:v>1938.0</c:v>
                </c:pt>
                <c:pt idx="39">
                  <c:v>1939.0</c:v>
                </c:pt>
                <c:pt idx="40">
                  <c:v>1940.0</c:v>
                </c:pt>
                <c:pt idx="41">
                  <c:v>1941.0</c:v>
                </c:pt>
                <c:pt idx="42">
                  <c:v>1942.0</c:v>
                </c:pt>
                <c:pt idx="43">
                  <c:v>1943.0</c:v>
                </c:pt>
                <c:pt idx="44">
                  <c:v>1944.0</c:v>
                </c:pt>
                <c:pt idx="45">
                  <c:v>1945.0</c:v>
                </c:pt>
                <c:pt idx="46">
                  <c:v>1946.0</c:v>
                </c:pt>
                <c:pt idx="47">
                  <c:v>1947.0</c:v>
                </c:pt>
                <c:pt idx="48">
                  <c:v>1948.0</c:v>
                </c:pt>
                <c:pt idx="49">
                  <c:v>1949.0</c:v>
                </c:pt>
                <c:pt idx="50">
                  <c:v>1950.0</c:v>
                </c:pt>
                <c:pt idx="51">
                  <c:v>1951.0</c:v>
                </c:pt>
                <c:pt idx="52">
                  <c:v>1952.0</c:v>
                </c:pt>
                <c:pt idx="53">
                  <c:v>1953.0</c:v>
                </c:pt>
                <c:pt idx="54">
                  <c:v>1954.0</c:v>
                </c:pt>
                <c:pt idx="55">
                  <c:v>1955.0</c:v>
                </c:pt>
                <c:pt idx="56">
                  <c:v>1956.0</c:v>
                </c:pt>
                <c:pt idx="57">
                  <c:v>1957.0</c:v>
                </c:pt>
                <c:pt idx="58">
                  <c:v>1958.0</c:v>
                </c:pt>
                <c:pt idx="59">
                  <c:v>1959.0</c:v>
                </c:pt>
                <c:pt idx="60">
                  <c:v>1960.0</c:v>
                </c:pt>
                <c:pt idx="61">
                  <c:v>1961.0</c:v>
                </c:pt>
                <c:pt idx="62">
                  <c:v>1962.0</c:v>
                </c:pt>
                <c:pt idx="63">
                  <c:v>1963.0</c:v>
                </c:pt>
                <c:pt idx="64">
                  <c:v>1964.0</c:v>
                </c:pt>
                <c:pt idx="65">
                  <c:v>1965.0</c:v>
                </c:pt>
                <c:pt idx="66">
                  <c:v>1966.0</c:v>
                </c:pt>
                <c:pt idx="67">
                  <c:v>1967.0</c:v>
                </c:pt>
                <c:pt idx="68">
                  <c:v>1968.0</c:v>
                </c:pt>
                <c:pt idx="69">
                  <c:v>1969.0</c:v>
                </c:pt>
                <c:pt idx="70">
                  <c:v>1970.0</c:v>
                </c:pt>
                <c:pt idx="71">
                  <c:v>1971.0</c:v>
                </c:pt>
                <c:pt idx="72">
                  <c:v>1972.0</c:v>
                </c:pt>
                <c:pt idx="73">
                  <c:v>1973.0</c:v>
                </c:pt>
                <c:pt idx="74">
                  <c:v>1974.0</c:v>
                </c:pt>
                <c:pt idx="75">
                  <c:v>1975.0</c:v>
                </c:pt>
                <c:pt idx="76">
                  <c:v>1976.0</c:v>
                </c:pt>
                <c:pt idx="77">
                  <c:v>1977.0</c:v>
                </c:pt>
                <c:pt idx="78">
                  <c:v>1978.0</c:v>
                </c:pt>
                <c:pt idx="79">
                  <c:v>1979.0</c:v>
                </c:pt>
                <c:pt idx="80">
                  <c:v>1980.0</c:v>
                </c:pt>
                <c:pt idx="81">
                  <c:v>1981.0</c:v>
                </c:pt>
                <c:pt idx="82">
                  <c:v>1982.0</c:v>
                </c:pt>
                <c:pt idx="83">
                  <c:v>1983.0</c:v>
                </c:pt>
                <c:pt idx="84">
                  <c:v>1984.0</c:v>
                </c:pt>
                <c:pt idx="85">
                  <c:v>1985.0</c:v>
                </c:pt>
                <c:pt idx="86">
                  <c:v>1986.0</c:v>
                </c:pt>
                <c:pt idx="87">
                  <c:v>1987.0</c:v>
                </c:pt>
                <c:pt idx="88">
                  <c:v>1988.0</c:v>
                </c:pt>
                <c:pt idx="89">
                  <c:v>1989.0</c:v>
                </c:pt>
                <c:pt idx="90">
                  <c:v>1990.0</c:v>
                </c:pt>
                <c:pt idx="91">
                  <c:v>1991.0</c:v>
                </c:pt>
                <c:pt idx="92">
                  <c:v>1992.0</c:v>
                </c:pt>
                <c:pt idx="93">
                  <c:v>1993.0</c:v>
                </c:pt>
                <c:pt idx="94">
                  <c:v>1994.0</c:v>
                </c:pt>
                <c:pt idx="95">
                  <c:v>1995.0</c:v>
                </c:pt>
                <c:pt idx="96">
                  <c:v>1996.0</c:v>
                </c:pt>
                <c:pt idx="97">
                  <c:v>1997.0</c:v>
                </c:pt>
                <c:pt idx="98">
                  <c:v>1998.0</c:v>
                </c:pt>
                <c:pt idx="99">
                  <c:v>1999.0</c:v>
                </c:pt>
                <c:pt idx="100">
                  <c:v>2000.0</c:v>
                </c:pt>
                <c:pt idx="101">
                  <c:v>2001.0</c:v>
                </c:pt>
                <c:pt idx="102">
                  <c:v>2002.0</c:v>
                </c:pt>
                <c:pt idx="103">
                  <c:v>2003.0</c:v>
                </c:pt>
                <c:pt idx="104">
                  <c:v>2004.0</c:v>
                </c:pt>
                <c:pt idx="105">
                  <c:v>2005.0</c:v>
                </c:pt>
                <c:pt idx="106">
                  <c:v>2006.0</c:v>
                </c:pt>
                <c:pt idx="107">
                  <c:v>2007.0</c:v>
                </c:pt>
                <c:pt idx="108">
                  <c:v>2008.0</c:v>
                </c:pt>
                <c:pt idx="109">
                  <c:v>2009.0</c:v>
                </c:pt>
                <c:pt idx="110">
                  <c:v>2010.0</c:v>
                </c:pt>
                <c:pt idx="111">
                  <c:v>2011.0</c:v>
                </c:pt>
                <c:pt idx="112">
                  <c:v>2012.0</c:v>
                </c:pt>
                <c:pt idx="113">
                  <c:v>2013.0</c:v>
                </c:pt>
                <c:pt idx="114">
                  <c:v>2014.0</c:v>
                </c:pt>
                <c:pt idx="115">
                  <c:v>2015.0</c:v>
                </c:pt>
              </c:numCache>
            </c:numRef>
          </c:cat>
          <c:val>
            <c:numRef>
              <c:f>TS14.1!$E$5:$E$120</c:f>
              <c:numCache>
                <c:formatCode>0%</c:formatCode>
                <c:ptCount val="116"/>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0.02</c:v>
                </c:pt>
                <c:pt idx="16">
                  <c:v>0.1</c:v>
                </c:pt>
                <c:pt idx="17">
                  <c:v>0.2</c:v>
                </c:pt>
                <c:pt idx="18">
                  <c:v>0.2</c:v>
                </c:pt>
                <c:pt idx="19">
                  <c:v>0.5</c:v>
                </c:pt>
                <c:pt idx="20">
                  <c:v>0.5</c:v>
                </c:pt>
                <c:pt idx="21">
                  <c:v>0.5</c:v>
                </c:pt>
                <c:pt idx="22">
                  <c:v>0.5</c:v>
                </c:pt>
                <c:pt idx="23">
                  <c:v>0.6</c:v>
                </c:pt>
                <c:pt idx="24">
                  <c:v>0.72</c:v>
                </c:pt>
                <c:pt idx="25">
                  <c:v>0.6</c:v>
                </c:pt>
                <c:pt idx="26">
                  <c:v>0.3</c:v>
                </c:pt>
                <c:pt idx="27">
                  <c:v>0.3</c:v>
                </c:pt>
                <c:pt idx="28">
                  <c:v>0.3333</c:v>
                </c:pt>
                <c:pt idx="29">
                  <c:v>0.3333</c:v>
                </c:pt>
                <c:pt idx="30">
                  <c:v>0.3333</c:v>
                </c:pt>
                <c:pt idx="31">
                  <c:v>0.3333</c:v>
                </c:pt>
                <c:pt idx="32">
                  <c:v>0.3667</c:v>
                </c:pt>
                <c:pt idx="33">
                  <c:v>0.3667</c:v>
                </c:pt>
                <c:pt idx="34">
                  <c:v>0.3</c:v>
                </c:pt>
                <c:pt idx="35">
                  <c:v>0.36</c:v>
                </c:pt>
                <c:pt idx="36">
                  <c:v>0.48</c:v>
                </c:pt>
                <c:pt idx="37">
                  <c:v>0.5184</c:v>
                </c:pt>
                <c:pt idx="38">
                  <c:v>0.53332</c:v>
                </c:pt>
                <c:pt idx="39">
                  <c:v>0.53332</c:v>
                </c:pt>
                <c:pt idx="40">
                  <c:v>0.53332</c:v>
                </c:pt>
                <c:pt idx="41">
                  <c:v>0.6</c:v>
                </c:pt>
                <c:pt idx="42">
                  <c:v>0.7</c:v>
                </c:pt>
                <c:pt idx="43">
                  <c:v>0.7</c:v>
                </c:pt>
                <c:pt idx="44">
                  <c:v>0.7</c:v>
                </c:pt>
                <c:pt idx="45">
                  <c:v>0.6</c:v>
                </c:pt>
                <c:pt idx="46">
                  <c:v>0.6</c:v>
                </c:pt>
                <c:pt idx="47">
                  <c:v>0.72</c:v>
                </c:pt>
                <c:pt idx="48">
                  <c:v>0.6</c:v>
                </c:pt>
                <c:pt idx="49">
                  <c:v>0.6</c:v>
                </c:pt>
                <c:pt idx="50">
                  <c:v>0.6</c:v>
                </c:pt>
                <c:pt idx="51">
                  <c:v>0.6</c:v>
                </c:pt>
                <c:pt idx="52">
                  <c:v>0.6</c:v>
                </c:pt>
                <c:pt idx="53">
                  <c:v>0.6</c:v>
                </c:pt>
                <c:pt idx="54">
                  <c:v>0.6</c:v>
                </c:pt>
                <c:pt idx="55">
                  <c:v>0.66</c:v>
                </c:pt>
                <c:pt idx="56">
                  <c:v>0.66</c:v>
                </c:pt>
                <c:pt idx="57">
                  <c:v>0.66</c:v>
                </c:pt>
                <c:pt idx="58">
                  <c:v>0.66</c:v>
                </c:pt>
                <c:pt idx="59">
                  <c:v>0.66</c:v>
                </c:pt>
                <c:pt idx="60">
                  <c:v>0.66</c:v>
                </c:pt>
                <c:pt idx="61">
                  <c:v>0.63</c:v>
                </c:pt>
                <c:pt idx="62">
                  <c:v>0.63</c:v>
                </c:pt>
                <c:pt idx="63">
                  <c:v>0.64575</c:v>
                </c:pt>
                <c:pt idx="64">
                  <c:v>0.63</c:v>
                </c:pt>
                <c:pt idx="65">
                  <c:v>0.63</c:v>
                </c:pt>
                <c:pt idx="66">
                  <c:v>0.65</c:v>
                </c:pt>
                <c:pt idx="67">
                  <c:v>0.66</c:v>
                </c:pt>
                <c:pt idx="68">
                  <c:v>0.66</c:v>
                </c:pt>
                <c:pt idx="69">
                  <c:v>0.645</c:v>
                </c:pt>
                <c:pt idx="70">
                  <c:v>0.618</c:v>
                </c:pt>
                <c:pt idx="71">
                  <c:v>0.612</c:v>
                </c:pt>
                <c:pt idx="72">
                  <c:v>0.6</c:v>
                </c:pt>
                <c:pt idx="73">
                  <c:v>0.6</c:v>
                </c:pt>
                <c:pt idx="74">
                  <c:v>0.6</c:v>
                </c:pt>
                <c:pt idx="75">
                  <c:v>0.6</c:v>
                </c:pt>
                <c:pt idx="76">
                  <c:v>0.6</c:v>
                </c:pt>
                <c:pt idx="77">
                  <c:v>0.6</c:v>
                </c:pt>
                <c:pt idx="78">
                  <c:v>0.6</c:v>
                </c:pt>
                <c:pt idx="79">
                  <c:v>0.6</c:v>
                </c:pt>
                <c:pt idx="80">
                  <c:v>0.66</c:v>
                </c:pt>
                <c:pt idx="81">
                  <c:v>0.66</c:v>
                </c:pt>
                <c:pt idx="82">
                  <c:v>0.6955</c:v>
                </c:pt>
                <c:pt idx="83">
                  <c:v>0.702</c:v>
                </c:pt>
                <c:pt idx="84">
                  <c:v>0.6695</c:v>
                </c:pt>
                <c:pt idx="85">
                  <c:v>0.65</c:v>
                </c:pt>
                <c:pt idx="86">
                  <c:v>0.58</c:v>
                </c:pt>
                <c:pt idx="87">
                  <c:v>0.568</c:v>
                </c:pt>
                <c:pt idx="88">
                  <c:v>0.568</c:v>
                </c:pt>
                <c:pt idx="89">
                  <c:v>0.568</c:v>
                </c:pt>
                <c:pt idx="90">
                  <c:v>0.568</c:v>
                </c:pt>
                <c:pt idx="91">
                  <c:v>0.568</c:v>
                </c:pt>
                <c:pt idx="92">
                  <c:v>0.568</c:v>
                </c:pt>
                <c:pt idx="93">
                  <c:v>0.568</c:v>
                </c:pt>
                <c:pt idx="94">
                  <c:v>0.568</c:v>
                </c:pt>
                <c:pt idx="95">
                  <c:v>0.568</c:v>
                </c:pt>
                <c:pt idx="96">
                  <c:v>0.54</c:v>
                </c:pt>
                <c:pt idx="97">
                  <c:v>0.54</c:v>
                </c:pt>
                <c:pt idx="98">
                  <c:v>0.54</c:v>
                </c:pt>
                <c:pt idx="99">
                  <c:v>0.54</c:v>
                </c:pt>
                <c:pt idx="100">
                  <c:v>0.5325</c:v>
                </c:pt>
                <c:pt idx="101">
                  <c:v>0.5275</c:v>
                </c:pt>
                <c:pt idx="102">
                  <c:v>0.4958</c:v>
                </c:pt>
                <c:pt idx="103">
                  <c:v>0.4809</c:v>
                </c:pt>
                <c:pt idx="104">
                  <c:v>0.4809</c:v>
                </c:pt>
                <c:pt idx="105">
                  <c:v>0.4809</c:v>
                </c:pt>
                <c:pt idx="106">
                  <c:v>0.4</c:v>
                </c:pt>
                <c:pt idx="107">
                  <c:v>0.4</c:v>
                </c:pt>
                <c:pt idx="108">
                  <c:v>0.4</c:v>
                </c:pt>
                <c:pt idx="109">
                  <c:v>0.4</c:v>
                </c:pt>
                <c:pt idx="110">
                  <c:v>0.41</c:v>
                </c:pt>
                <c:pt idx="111">
                  <c:v>0.45</c:v>
                </c:pt>
                <c:pt idx="112">
                  <c:v>0.49</c:v>
                </c:pt>
                <c:pt idx="113">
                  <c:v>0.49</c:v>
                </c:pt>
                <c:pt idx="114">
                  <c:v>0.49</c:v>
                </c:pt>
                <c:pt idx="115">
                  <c:v>0.49</c:v>
                </c:pt>
              </c:numCache>
            </c:numRef>
          </c:val>
          <c:smooth val="0"/>
        </c:ser>
        <c:dLbls>
          <c:showLegendKey val="0"/>
          <c:showVal val="0"/>
          <c:showCatName val="0"/>
          <c:showSerName val="0"/>
          <c:showPercent val="0"/>
          <c:showBubbleSize val="0"/>
        </c:dLbls>
        <c:marker val="1"/>
        <c:smooth val="0"/>
        <c:axId val="2087279048"/>
        <c:axId val="2087288264"/>
      </c:lineChart>
      <c:catAx>
        <c:axId val="2087279048"/>
        <c:scaling>
          <c:orientation val="minMax"/>
        </c:scaling>
        <c:delete val="0"/>
        <c:axPos val="b"/>
        <c:majorGridlines>
          <c:spPr>
            <a:ln w="12700">
              <a:solidFill>
                <a:srgbClr val="000000"/>
              </a:solidFill>
              <a:prstDash val="lgDash"/>
            </a:ln>
          </c:spPr>
        </c:majorGridlines>
        <c:title>
          <c:tx>
            <c:rich>
              <a:bodyPr/>
              <a:lstStyle/>
              <a:p>
                <a:pPr>
                  <a:defRPr sz="1500" b="0" i="0" u="none" strike="noStrike" baseline="0">
                    <a:solidFill>
                      <a:srgbClr val="000000"/>
                    </a:solidFill>
                    <a:latin typeface="Arial"/>
                    <a:ea typeface="Arial"/>
                    <a:cs typeface="Arial"/>
                  </a:defRPr>
                </a:pPr>
                <a:r>
                  <a:rPr lang="fr-FR" sz="1500" b="0" i="0" u="none" strike="noStrike" baseline="0">
                    <a:solidFill>
                      <a:srgbClr val="000000"/>
                    </a:solidFill>
                    <a:latin typeface="Arial"/>
                    <a:cs typeface="Arial"/>
                  </a:rPr>
                  <a:t>In the U.S., the top marginal income tax rate (applying to the highest incomes) dropped from 70% in 1980 to 28% in 1988. </a:t>
                </a:r>
              </a:p>
            </c:rich>
          </c:tx>
          <c:layout>
            <c:manualLayout>
              <c:xMode val="edge"/>
              <c:yMode val="edge"/>
              <c:x val="0.139166666666667"/>
              <c:y val="0.92672997800950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fr-FR"/>
          </a:p>
        </c:txPr>
        <c:crossAx val="2087288264"/>
        <c:crossesAt val="0.0"/>
        <c:auto val="1"/>
        <c:lblAlgn val="ctr"/>
        <c:lblOffset val="100"/>
        <c:tickLblSkip val="10"/>
        <c:tickMarkSkip val="10"/>
        <c:noMultiLvlLbl val="0"/>
      </c:catAx>
      <c:valAx>
        <c:axId val="2087288264"/>
        <c:scaling>
          <c:orientation val="minMax"/>
          <c:max val="1.0"/>
          <c:min val="0.0"/>
        </c:scaling>
        <c:delete val="0"/>
        <c:axPos val="l"/>
        <c:majorGridlines>
          <c:spPr>
            <a:ln w="12700">
              <a:solidFill>
                <a:srgbClr val="000000"/>
              </a:solidFill>
              <a:prstDash val="lgDash"/>
            </a:ln>
          </c:spPr>
        </c:majorGridlines>
        <c:title>
          <c:tx>
            <c:rich>
              <a:bodyPr/>
              <a:lstStyle/>
              <a:p>
                <a:pPr>
                  <a:defRPr sz="1400" b="0" i="0" u="none" strike="noStrike" baseline="0">
                    <a:solidFill>
                      <a:srgbClr val="000000"/>
                    </a:solidFill>
                    <a:latin typeface="Arial"/>
                    <a:ea typeface="Arial"/>
                    <a:cs typeface="Arial"/>
                  </a:defRPr>
                </a:pPr>
                <a:r>
                  <a:rPr lang="fr-FR" sz="1400"/>
                  <a:t>Marginal</a:t>
                </a:r>
                <a:r>
                  <a:rPr lang="fr-FR" sz="1400" baseline="0"/>
                  <a:t> tax rate applied to the highest incomes</a:t>
                </a:r>
                <a:endParaRPr lang="fr-FR" sz="1400"/>
              </a:p>
            </c:rich>
          </c:tx>
          <c:layout>
            <c:manualLayout>
              <c:xMode val="edge"/>
              <c:yMode val="edge"/>
              <c:x val="0.0022269112263977"/>
              <c:y val="0.10275732809821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fr-FR"/>
          </a:p>
        </c:txPr>
        <c:crossAx val="2087279048"/>
        <c:crosses val="autoZero"/>
        <c:crossBetween val="between"/>
        <c:majorUnit val="0.1"/>
        <c:minorUnit val="0.1"/>
      </c:valAx>
      <c:spPr>
        <a:solidFill>
          <a:srgbClr val="FFFFFF"/>
        </a:solidFill>
        <a:ln w="12700">
          <a:solidFill>
            <a:srgbClr val="000000"/>
          </a:solidFill>
          <a:prstDash val="solid"/>
        </a:ln>
      </c:spPr>
    </c:plotArea>
    <c:legend>
      <c:legendPos val="r"/>
      <c:legendEntry>
        <c:idx val="0"/>
        <c:txPr>
          <a:bodyPr/>
          <a:lstStyle/>
          <a:p>
            <a:pPr>
              <a:defRPr sz="1800" b="0" i="0" u="none" strike="noStrike" baseline="0">
                <a:solidFill>
                  <a:srgbClr val="000000"/>
                </a:solidFill>
                <a:latin typeface="Arial"/>
                <a:ea typeface="Arial"/>
                <a:cs typeface="Arial"/>
              </a:defRPr>
            </a:pPr>
            <a:endParaRPr lang="fr-FR"/>
          </a:p>
        </c:txPr>
      </c:legendEntry>
      <c:legendEntry>
        <c:idx val="1"/>
        <c:txPr>
          <a:bodyPr/>
          <a:lstStyle/>
          <a:p>
            <a:pPr>
              <a:defRPr sz="1800" b="0" i="0" u="none" strike="noStrike" baseline="0">
                <a:solidFill>
                  <a:srgbClr val="000000"/>
                </a:solidFill>
                <a:latin typeface="Arial"/>
                <a:ea typeface="Arial"/>
                <a:cs typeface="Arial"/>
              </a:defRPr>
            </a:pPr>
            <a:endParaRPr lang="fr-FR"/>
          </a:p>
        </c:txPr>
      </c:legendEntry>
      <c:legendEntry>
        <c:idx val="2"/>
        <c:txPr>
          <a:bodyPr/>
          <a:lstStyle/>
          <a:p>
            <a:pPr>
              <a:defRPr sz="1800" b="0" i="0" u="none" strike="noStrike" baseline="0">
                <a:solidFill>
                  <a:srgbClr val="000000"/>
                </a:solidFill>
                <a:latin typeface="Arial"/>
                <a:ea typeface="Arial"/>
                <a:cs typeface="Arial"/>
              </a:defRPr>
            </a:pPr>
            <a:endParaRPr lang="fr-FR"/>
          </a:p>
        </c:txPr>
      </c:legendEntry>
      <c:legendEntry>
        <c:idx val="3"/>
        <c:txPr>
          <a:bodyPr/>
          <a:lstStyle/>
          <a:p>
            <a:pPr>
              <a:defRPr sz="1800" b="0" i="0" u="none" strike="noStrike" baseline="0">
                <a:solidFill>
                  <a:srgbClr val="000000"/>
                </a:solidFill>
                <a:latin typeface="Arial"/>
                <a:ea typeface="Arial"/>
                <a:cs typeface="Arial"/>
              </a:defRPr>
            </a:pPr>
            <a:endParaRPr lang="fr-FR"/>
          </a:p>
        </c:txPr>
      </c:legendEntry>
      <c:layout>
        <c:manualLayout>
          <c:xMode val="edge"/>
          <c:yMode val="edge"/>
          <c:x val="0.448160535117057"/>
          <c:y val="0.480325644504749"/>
          <c:w val="0.213210702341137"/>
          <c:h val="0.313432835820896"/>
        </c:manualLayout>
      </c:layout>
      <c:overlay val="0"/>
      <c:spPr>
        <a:solidFill>
          <a:srgbClr val="FFFFFF"/>
        </a:solidFill>
        <a:ln w="12700">
          <a:solidFill>
            <a:srgbClr val="000000"/>
          </a:solidFill>
          <a:prstDash val="solid"/>
        </a:ln>
      </c:spPr>
      <c:txPr>
        <a:bodyPr/>
        <a:lstStyle/>
        <a:p>
          <a:pPr>
            <a:defRPr sz="18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fr-FR" sz="2000"/>
              <a:t>Top</a:t>
            </a:r>
            <a:r>
              <a:rPr lang="fr-FR" sz="2000" baseline="0"/>
              <a:t> Inheritance Tax Rates </a:t>
            </a:r>
            <a:r>
              <a:rPr lang="fr-FR" sz="2000"/>
              <a:t>1900-2015 </a:t>
            </a:r>
          </a:p>
        </c:rich>
      </c:tx>
      <c:layout>
        <c:manualLayout>
          <c:xMode val="edge"/>
          <c:yMode val="edge"/>
          <c:x val="0.276949966455987"/>
          <c:y val="0.00983669703403116"/>
        </c:manualLayout>
      </c:layout>
      <c:overlay val="0"/>
      <c:spPr>
        <a:noFill/>
        <a:ln w="25400">
          <a:noFill/>
        </a:ln>
      </c:spPr>
    </c:title>
    <c:autoTitleDeleted val="0"/>
    <c:plotArea>
      <c:layout>
        <c:manualLayout>
          <c:layoutTarget val="inner"/>
          <c:xMode val="edge"/>
          <c:yMode val="edge"/>
          <c:x val="0.0858333333333333"/>
          <c:y val="0.0850078953545441"/>
          <c:w val="0.891666666666667"/>
          <c:h val="0.769808804387257"/>
        </c:manualLayout>
      </c:layout>
      <c:lineChart>
        <c:grouping val="standard"/>
        <c:varyColors val="0"/>
        <c:ser>
          <c:idx val="0"/>
          <c:order val="0"/>
          <c:tx>
            <c:v>United States</c:v>
          </c:tx>
          <c:spPr>
            <a:ln w="25400">
              <a:solidFill>
                <a:srgbClr val="DD0806"/>
              </a:solidFill>
              <a:prstDash val="solid"/>
            </a:ln>
          </c:spPr>
          <c:marker>
            <c:symbol val="circle"/>
            <c:size val="6"/>
            <c:spPr>
              <a:solidFill>
                <a:srgbClr val="FF0000"/>
              </a:solidFill>
              <a:ln>
                <a:solidFill>
                  <a:srgbClr val="DD0806"/>
                </a:solidFill>
                <a:prstDash val="solid"/>
              </a:ln>
            </c:spPr>
          </c:marker>
          <c:cat>
            <c:numRef>
              <c:f>TS14.1!$A$5:$A$120</c:f>
              <c:numCache>
                <c:formatCode>General</c:formatCode>
                <c:ptCount val="116"/>
                <c:pt idx="0">
                  <c:v>1900.0</c:v>
                </c:pt>
                <c:pt idx="1">
                  <c:v>1901.0</c:v>
                </c:pt>
                <c:pt idx="2">
                  <c:v>1902.0</c:v>
                </c:pt>
                <c:pt idx="3">
                  <c:v>1903.0</c:v>
                </c:pt>
                <c:pt idx="4">
                  <c:v>1904.0</c:v>
                </c:pt>
                <c:pt idx="5">
                  <c:v>1905.0</c:v>
                </c:pt>
                <c:pt idx="6">
                  <c:v>1906.0</c:v>
                </c:pt>
                <c:pt idx="7">
                  <c:v>1907.0</c:v>
                </c:pt>
                <c:pt idx="8">
                  <c:v>1908.0</c:v>
                </c:pt>
                <c:pt idx="9">
                  <c:v>1909.0</c:v>
                </c:pt>
                <c:pt idx="10">
                  <c:v>1910.0</c:v>
                </c:pt>
                <c:pt idx="11">
                  <c:v>1911.0</c:v>
                </c:pt>
                <c:pt idx="12">
                  <c:v>1912.0</c:v>
                </c:pt>
                <c:pt idx="13">
                  <c:v>1913.0</c:v>
                </c:pt>
                <c:pt idx="14">
                  <c:v>1914.0</c:v>
                </c:pt>
                <c:pt idx="15">
                  <c:v>1915.0</c:v>
                </c:pt>
                <c:pt idx="16">
                  <c:v>1916.0</c:v>
                </c:pt>
                <c:pt idx="17">
                  <c:v>1917.0</c:v>
                </c:pt>
                <c:pt idx="18">
                  <c:v>1918.0</c:v>
                </c:pt>
                <c:pt idx="19">
                  <c:v>1919.0</c:v>
                </c:pt>
                <c:pt idx="20">
                  <c:v>1920.0</c:v>
                </c:pt>
                <c:pt idx="21">
                  <c:v>1921.0</c:v>
                </c:pt>
                <c:pt idx="22">
                  <c:v>1922.0</c:v>
                </c:pt>
                <c:pt idx="23">
                  <c:v>1923.0</c:v>
                </c:pt>
                <c:pt idx="24">
                  <c:v>1924.0</c:v>
                </c:pt>
                <c:pt idx="25">
                  <c:v>1925.0</c:v>
                </c:pt>
                <c:pt idx="26">
                  <c:v>1926.0</c:v>
                </c:pt>
                <c:pt idx="27">
                  <c:v>1927.0</c:v>
                </c:pt>
                <c:pt idx="28">
                  <c:v>1928.0</c:v>
                </c:pt>
                <c:pt idx="29">
                  <c:v>1929.0</c:v>
                </c:pt>
                <c:pt idx="30">
                  <c:v>1930.0</c:v>
                </c:pt>
                <c:pt idx="31">
                  <c:v>1931.0</c:v>
                </c:pt>
                <c:pt idx="32">
                  <c:v>1932.0</c:v>
                </c:pt>
                <c:pt idx="33">
                  <c:v>1933.0</c:v>
                </c:pt>
                <c:pt idx="34">
                  <c:v>1934.0</c:v>
                </c:pt>
                <c:pt idx="35">
                  <c:v>1935.0</c:v>
                </c:pt>
                <c:pt idx="36">
                  <c:v>1936.0</c:v>
                </c:pt>
                <c:pt idx="37">
                  <c:v>1937.0</c:v>
                </c:pt>
                <c:pt idx="38">
                  <c:v>1938.0</c:v>
                </c:pt>
                <c:pt idx="39">
                  <c:v>1939.0</c:v>
                </c:pt>
                <c:pt idx="40">
                  <c:v>1940.0</c:v>
                </c:pt>
                <c:pt idx="41">
                  <c:v>1941.0</c:v>
                </c:pt>
                <c:pt idx="42">
                  <c:v>1942.0</c:v>
                </c:pt>
                <c:pt idx="43">
                  <c:v>1943.0</c:v>
                </c:pt>
                <c:pt idx="44">
                  <c:v>1944.0</c:v>
                </c:pt>
                <c:pt idx="45">
                  <c:v>1945.0</c:v>
                </c:pt>
                <c:pt idx="46">
                  <c:v>1946.0</c:v>
                </c:pt>
                <c:pt idx="47">
                  <c:v>1947.0</c:v>
                </c:pt>
                <c:pt idx="48">
                  <c:v>1948.0</c:v>
                </c:pt>
                <c:pt idx="49">
                  <c:v>1949.0</c:v>
                </c:pt>
                <c:pt idx="50">
                  <c:v>1950.0</c:v>
                </c:pt>
                <c:pt idx="51">
                  <c:v>1951.0</c:v>
                </c:pt>
                <c:pt idx="52">
                  <c:v>1952.0</c:v>
                </c:pt>
                <c:pt idx="53">
                  <c:v>1953.0</c:v>
                </c:pt>
                <c:pt idx="54">
                  <c:v>1954.0</c:v>
                </c:pt>
                <c:pt idx="55">
                  <c:v>1955.0</c:v>
                </c:pt>
                <c:pt idx="56">
                  <c:v>1956.0</c:v>
                </c:pt>
                <c:pt idx="57">
                  <c:v>1957.0</c:v>
                </c:pt>
                <c:pt idx="58">
                  <c:v>1958.0</c:v>
                </c:pt>
                <c:pt idx="59">
                  <c:v>1959.0</c:v>
                </c:pt>
                <c:pt idx="60">
                  <c:v>1960.0</c:v>
                </c:pt>
                <c:pt idx="61">
                  <c:v>1961.0</c:v>
                </c:pt>
                <c:pt idx="62">
                  <c:v>1962.0</c:v>
                </c:pt>
                <c:pt idx="63">
                  <c:v>1963.0</c:v>
                </c:pt>
                <c:pt idx="64">
                  <c:v>1964.0</c:v>
                </c:pt>
                <c:pt idx="65">
                  <c:v>1965.0</c:v>
                </c:pt>
                <c:pt idx="66">
                  <c:v>1966.0</c:v>
                </c:pt>
                <c:pt idx="67">
                  <c:v>1967.0</c:v>
                </c:pt>
                <c:pt idx="68">
                  <c:v>1968.0</c:v>
                </c:pt>
                <c:pt idx="69">
                  <c:v>1969.0</c:v>
                </c:pt>
                <c:pt idx="70">
                  <c:v>1970.0</c:v>
                </c:pt>
                <c:pt idx="71">
                  <c:v>1971.0</c:v>
                </c:pt>
                <c:pt idx="72">
                  <c:v>1972.0</c:v>
                </c:pt>
                <c:pt idx="73">
                  <c:v>1973.0</c:v>
                </c:pt>
                <c:pt idx="74">
                  <c:v>1974.0</c:v>
                </c:pt>
                <c:pt idx="75">
                  <c:v>1975.0</c:v>
                </c:pt>
                <c:pt idx="76">
                  <c:v>1976.0</c:v>
                </c:pt>
                <c:pt idx="77">
                  <c:v>1977.0</c:v>
                </c:pt>
                <c:pt idx="78">
                  <c:v>1978.0</c:v>
                </c:pt>
                <c:pt idx="79">
                  <c:v>1979.0</c:v>
                </c:pt>
                <c:pt idx="80">
                  <c:v>1980.0</c:v>
                </c:pt>
                <c:pt idx="81">
                  <c:v>1981.0</c:v>
                </c:pt>
                <c:pt idx="82">
                  <c:v>1982.0</c:v>
                </c:pt>
                <c:pt idx="83">
                  <c:v>1983.0</c:v>
                </c:pt>
                <c:pt idx="84">
                  <c:v>1984.0</c:v>
                </c:pt>
                <c:pt idx="85">
                  <c:v>1985.0</c:v>
                </c:pt>
                <c:pt idx="86">
                  <c:v>1986.0</c:v>
                </c:pt>
                <c:pt idx="87">
                  <c:v>1987.0</c:v>
                </c:pt>
                <c:pt idx="88">
                  <c:v>1988.0</c:v>
                </c:pt>
                <c:pt idx="89">
                  <c:v>1989.0</c:v>
                </c:pt>
                <c:pt idx="90">
                  <c:v>1990.0</c:v>
                </c:pt>
                <c:pt idx="91">
                  <c:v>1991.0</c:v>
                </c:pt>
                <c:pt idx="92">
                  <c:v>1992.0</c:v>
                </c:pt>
                <c:pt idx="93">
                  <c:v>1993.0</c:v>
                </c:pt>
                <c:pt idx="94">
                  <c:v>1994.0</c:v>
                </c:pt>
                <c:pt idx="95">
                  <c:v>1995.0</c:v>
                </c:pt>
                <c:pt idx="96">
                  <c:v>1996.0</c:v>
                </c:pt>
                <c:pt idx="97">
                  <c:v>1997.0</c:v>
                </c:pt>
                <c:pt idx="98">
                  <c:v>1998.0</c:v>
                </c:pt>
                <c:pt idx="99">
                  <c:v>1999.0</c:v>
                </c:pt>
                <c:pt idx="100">
                  <c:v>2000.0</c:v>
                </c:pt>
                <c:pt idx="101">
                  <c:v>2001.0</c:v>
                </c:pt>
                <c:pt idx="102">
                  <c:v>2002.0</c:v>
                </c:pt>
                <c:pt idx="103">
                  <c:v>2003.0</c:v>
                </c:pt>
                <c:pt idx="104">
                  <c:v>2004.0</c:v>
                </c:pt>
                <c:pt idx="105">
                  <c:v>2005.0</c:v>
                </c:pt>
                <c:pt idx="106">
                  <c:v>2006.0</c:v>
                </c:pt>
                <c:pt idx="107">
                  <c:v>2007.0</c:v>
                </c:pt>
                <c:pt idx="108">
                  <c:v>2008.0</c:v>
                </c:pt>
                <c:pt idx="109">
                  <c:v>2009.0</c:v>
                </c:pt>
                <c:pt idx="110">
                  <c:v>2010.0</c:v>
                </c:pt>
                <c:pt idx="111">
                  <c:v>2011.0</c:v>
                </c:pt>
                <c:pt idx="112">
                  <c:v>2012.0</c:v>
                </c:pt>
                <c:pt idx="113">
                  <c:v>2013.0</c:v>
                </c:pt>
                <c:pt idx="114">
                  <c:v>2014.0</c:v>
                </c:pt>
                <c:pt idx="115">
                  <c:v>2015.0</c:v>
                </c:pt>
              </c:numCache>
            </c:numRef>
          </c:cat>
          <c:val>
            <c:numRef>
              <c:f>TS14.2!$B$5:$B$120</c:f>
              <c:numCache>
                <c:formatCode>0%</c:formatCode>
                <c:ptCount val="116"/>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0.1</c:v>
                </c:pt>
                <c:pt idx="17">
                  <c:v>0.16667</c:v>
                </c:pt>
                <c:pt idx="18">
                  <c:v>0.25</c:v>
                </c:pt>
                <c:pt idx="19">
                  <c:v>0.25</c:v>
                </c:pt>
                <c:pt idx="20">
                  <c:v>0.25</c:v>
                </c:pt>
                <c:pt idx="21">
                  <c:v>0.25</c:v>
                </c:pt>
                <c:pt idx="22">
                  <c:v>0.25</c:v>
                </c:pt>
                <c:pt idx="23">
                  <c:v>0.25</c:v>
                </c:pt>
                <c:pt idx="24">
                  <c:v>0.3375</c:v>
                </c:pt>
                <c:pt idx="25">
                  <c:v>0.4</c:v>
                </c:pt>
                <c:pt idx="26">
                  <c:v>0.2333</c:v>
                </c:pt>
                <c:pt idx="27">
                  <c:v>0.2</c:v>
                </c:pt>
                <c:pt idx="28">
                  <c:v>0.2</c:v>
                </c:pt>
                <c:pt idx="29">
                  <c:v>0.2</c:v>
                </c:pt>
                <c:pt idx="30">
                  <c:v>0.2</c:v>
                </c:pt>
                <c:pt idx="31">
                  <c:v>0.2</c:v>
                </c:pt>
                <c:pt idx="32">
                  <c:v>0.34583</c:v>
                </c:pt>
                <c:pt idx="33">
                  <c:v>0.45</c:v>
                </c:pt>
                <c:pt idx="34">
                  <c:v>0.54583</c:v>
                </c:pt>
                <c:pt idx="35">
                  <c:v>0.63333</c:v>
                </c:pt>
                <c:pt idx="36">
                  <c:v>0.7</c:v>
                </c:pt>
                <c:pt idx="37">
                  <c:v>0.7</c:v>
                </c:pt>
                <c:pt idx="38">
                  <c:v>0.7</c:v>
                </c:pt>
                <c:pt idx="39">
                  <c:v>0.7</c:v>
                </c:pt>
                <c:pt idx="40">
                  <c:v>0.735</c:v>
                </c:pt>
                <c:pt idx="41">
                  <c:v>0.77</c:v>
                </c:pt>
                <c:pt idx="42">
                  <c:v>0.77</c:v>
                </c:pt>
                <c:pt idx="43">
                  <c:v>0.77</c:v>
                </c:pt>
                <c:pt idx="44">
                  <c:v>0.77</c:v>
                </c:pt>
                <c:pt idx="45">
                  <c:v>0.77</c:v>
                </c:pt>
                <c:pt idx="46">
                  <c:v>0.77</c:v>
                </c:pt>
                <c:pt idx="47">
                  <c:v>0.77</c:v>
                </c:pt>
                <c:pt idx="48">
                  <c:v>0.77</c:v>
                </c:pt>
                <c:pt idx="49">
                  <c:v>0.77</c:v>
                </c:pt>
                <c:pt idx="50">
                  <c:v>0.77</c:v>
                </c:pt>
                <c:pt idx="51">
                  <c:v>0.77</c:v>
                </c:pt>
                <c:pt idx="52">
                  <c:v>0.77</c:v>
                </c:pt>
                <c:pt idx="53">
                  <c:v>0.77</c:v>
                </c:pt>
                <c:pt idx="54">
                  <c:v>0.77</c:v>
                </c:pt>
                <c:pt idx="55">
                  <c:v>0.77</c:v>
                </c:pt>
                <c:pt idx="56">
                  <c:v>0.77</c:v>
                </c:pt>
                <c:pt idx="57">
                  <c:v>0.77</c:v>
                </c:pt>
                <c:pt idx="58">
                  <c:v>0.77</c:v>
                </c:pt>
                <c:pt idx="59">
                  <c:v>0.77</c:v>
                </c:pt>
                <c:pt idx="60">
                  <c:v>0.77</c:v>
                </c:pt>
                <c:pt idx="61">
                  <c:v>0.77</c:v>
                </c:pt>
                <c:pt idx="62">
                  <c:v>0.77</c:v>
                </c:pt>
                <c:pt idx="63">
                  <c:v>0.77</c:v>
                </c:pt>
                <c:pt idx="64">
                  <c:v>0.77</c:v>
                </c:pt>
                <c:pt idx="65">
                  <c:v>0.77</c:v>
                </c:pt>
                <c:pt idx="66">
                  <c:v>0.77</c:v>
                </c:pt>
                <c:pt idx="67">
                  <c:v>0.77</c:v>
                </c:pt>
                <c:pt idx="68">
                  <c:v>0.77</c:v>
                </c:pt>
                <c:pt idx="69">
                  <c:v>0.77</c:v>
                </c:pt>
                <c:pt idx="70">
                  <c:v>0.77</c:v>
                </c:pt>
                <c:pt idx="71">
                  <c:v>0.77</c:v>
                </c:pt>
                <c:pt idx="72">
                  <c:v>0.77</c:v>
                </c:pt>
                <c:pt idx="73">
                  <c:v>0.77</c:v>
                </c:pt>
                <c:pt idx="74">
                  <c:v>0.77</c:v>
                </c:pt>
                <c:pt idx="75">
                  <c:v>0.77</c:v>
                </c:pt>
                <c:pt idx="76">
                  <c:v>0.77</c:v>
                </c:pt>
                <c:pt idx="77">
                  <c:v>0.7</c:v>
                </c:pt>
                <c:pt idx="78">
                  <c:v>0.7</c:v>
                </c:pt>
                <c:pt idx="79">
                  <c:v>0.7</c:v>
                </c:pt>
                <c:pt idx="80">
                  <c:v>0.7</c:v>
                </c:pt>
                <c:pt idx="81">
                  <c:v>0.7</c:v>
                </c:pt>
                <c:pt idx="82">
                  <c:v>0.65</c:v>
                </c:pt>
                <c:pt idx="83">
                  <c:v>0.6</c:v>
                </c:pt>
                <c:pt idx="84">
                  <c:v>0.55</c:v>
                </c:pt>
                <c:pt idx="85">
                  <c:v>0.55</c:v>
                </c:pt>
                <c:pt idx="86">
                  <c:v>0.55</c:v>
                </c:pt>
                <c:pt idx="87">
                  <c:v>0.55</c:v>
                </c:pt>
                <c:pt idx="88">
                  <c:v>0.55</c:v>
                </c:pt>
                <c:pt idx="89">
                  <c:v>0.55</c:v>
                </c:pt>
                <c:pt idx="90">
                  <c:v>0.55</c:v>
                </c:pt>
                <c:pt idx="91">
                  <c:v>0.55</c:v>
                </c:pt>
                <c:pt idx="92">
                  <c:v>0.55</c:v>
                </c:pt>
                <c:pt idx="93">
                  <c:v>0.55</c:v>
                </c:pt>
                <c:pt idx="94">
                  <c:v>0.55</c:v>
                </c:pt>
                <c:pt idx="95">
                  <c:v>0.55</c:v>
                </c:pt>
                <c:pt idx="96">
                  <c:v>0.55</c:v>
                </c:pt>
                <c:pt idx="97">
                  <c:v>0.55</c:v>
                </c:pt>
                <c:pt idx="98">
                  <c:v>0.55</c:v>
                </c:pt>
                <c:pt idx="99">
                  <c:v>0.55</c:v>
                </c:pt>
                <c:pt idx="100">
                  <c:v>0.55</c:v>
                </c:pt>
                <c:pt idx="101">
                  <c:v>0.55</c:v>
                </c:pt>
                <c:pt idx="102">
                  <c:v>0.5</c:v>
                </c:pt>
                <c:pt idx="103">
                  <c:v>0.49</c:v>
                </c:pt>
                <c:pt idx="104">
                  <c:v>0.48</c:v>
                </c:pt>
                <c:pt idx="105">
                  <c:v>0.47</c:v>
                </c:pt>
                <c:pt idx="106">
                  <c:v>0.46</c:v>
                </c:pt>
                <c:pt idx="107">
                  <c:v>0.45</c:v>
                </c:pt>
                <c:pt idx="108">
                  <c:v>0.45</c:v>
                </c:pt>
                <c:pt idx="109">
                  <c:v>0.45</c:v>
                </c:pt>
                <c:pt idx="110">
                  <c:v>0.35</c:v>
                </c:pt>
                <c:pt idx="111">
                  <c:v>0.35</c:v>
                </c:pt>
                <c:pt idx="112">
                  <c:v>0.35</c:v>
                </c:pt>
                <c:pt idx="113">
                  <c:v>0.4</c:v>
                </c:pt>
                <c:pt idx="114">
                  <c:v>0.4</c:v>
                </c:pt>
                <c:pt idx="115">
                  <c:v>0.4</c:v>
                </c:pt>
              </c:numCache>
            </c:numRef>
          </c:val>
          <c:smooth val="0"/>
        </c:ser>
        <c:ser>
          <c:idx val="3"/>
          <c:order val="1"/>
          <c:tx>
            <c:v>United Kingdom</c:v>
          </c:tx>
          <c:spPr>
            <a:ln w="25400">
              <a:solidFill>
                <a:srgbClr val="000000"/>
              </a:solidFill>
              <a:prstDash val="solid"/>
            </a:ln>
          </c:spPr>
          <c:marker>
            <c:symbol val="triangle"/>
            <c:size val="6"/>
            <c:spPr>
              <a:solidFill>
                <a:srgbClr val="000000"/>
              </a:solidFill>
              <a:ln>
                <a:solidFill>
                  <a:srgbClr val="000000"/>
                </a:solidFill>
                <a:prstDash val="solid"/>
              </a:ln>
            </c:spPr>
          </c:marker>
          <c:cat>
            <c:numRef>
              <c:f>TS14.1!$A$5:$A$120</c:f>
              <c:numCache>
                <c:formatCode>General</c:formatCode>
                <c:ptCount val="116"/>
                <c:pt idx="0">
                  <c:v>1900.0</c:v>
                </c:pt>
                <c:pt idx="1">
                  <c:v>1901.0</c:v>
                </c:pt>
                <c:pt idx="2">
                  <c:v>1902.0</c:v>
                </c:pt>
                <c:pt idx="3">
                  <c:v>1903.0</c:v>
                </c:pt>
                <c:pt idx="4">
                  <c:v>1904.0</c:v>
                </c:pt>
                <c:pt idx="5">
                  <c:v>1905.0</c:v>
                </c:pt>
                <c:pt idx="6">
                  <c:v>1906.0</c:v>
                </c:pt>
                <c:pt idx="7">
                  <c:v>1907.0</c:v>
                </c:pt>
                <c:pt idx="8">
                  <c:v>1908.0</c:v>
                </c:pt>
                <c:pt idx="9">
                  <c:v>1909.0</c:v>
                </c:pt>
                <c:pt idx="10">
                  <c:v>1910.0</c:v>
                </c:pt>
                <c:pt idx="11">
                  <c:v>1911.0</c:v>
                </c:pt>
                <c:pt idx="12">
                  <c:v>1912.0</c:v>
                </c:pt>
                <c:pt idx="13">
                  <c:v>1913.0</c:v>
                </c:pt>
                <c:pt idx="14">
                  <c:v>1914.0</c:v>
                </c:pt>
                <c:pt idx="15">
                  <c:v>1915.0</c:v>
                </c:pt>
                <c:pt idx="16">
                  <c:v>1916.0</c:v>
                </c:pt>
                <c:pt idx="17">
                  <c:v>1917.0</c:v>
                </c:pt>
                <c:pt idx="18">
                  <c:v>1918.0</c:v>
                </c:pt>
                <c:pt idx="19">
                  <c:v>1919.0</c:v>
                </c:pt>
                <c:pt idx="20">
                  <c:v>1920.0</c:v>
                </c:pt>
                <c:pt idx="21">
                  <c:v>1921.0</c:v>
                </c:pt>
                <c:pt idx="22">
                  <c:v>1922.0</c:v>
                </c:pt>
                <c:pt idx="23">
                  <c:v>1923.0</c:v>
                </c:pt>
                <c:pt idx="24">
                  <c:v>1924.0</c:v>
                </c:pt>
                <c:pt idx="25">
                  <c:v>1925.0</c:v>
                </c:pt>
                <c:pt idx="26">
                  <c:v>1926.0</c:v>
                </c:pt>
                <c:pt idx="27">
                  <c:v>1927.0</c:v>
                </c:pt>
                <c:pt idx="28">
                  <c:v>1928.0</c:v>
                </c:pt>
                <c:pt idx="29">
                  <c:v>1929.0</c:v>
                </c:pt>
                <c:pt idx="30">
                  <c:v>1930.0</c:v>
                </c:pt>
                <c:pt idx="31">
                  <c:v>1931.0</c:v>
                </c:pt>
                <c:pt idx="32">
                  <c:v>1932.0</c:v>
                </c:pt>
                <c:pt idx="33">
                  <c:v>1933.0</c:v>
                </c:pt>
                <c:pt idx="34">
                  <c:v>1934.0</c:v>
                </c:pt>
                <c:pt idx="35">
                  <c:v>1935.0</c:v>
                </c:pt>
                <c:pt idx="36">
                  <c:v>1936.0</c:v>
                </c:pt>
                <c:pt idx="37">
                  <c:v>1937.0</c:v>
                </c:pt>
                <c:pt idx="38">
                  <c:v>1938.0</c:v>
                </c:pt>
                <c:pt idx="39">
                  <c:v>1939.0</c:v>
                </c:pt>
                <c:pt idx="40">
                  <c:v>1940.0</c:v>
                </c:pt>
                <c:pt idx="41">
                  <c:v>1941.0</c:v>
                </c:pt>
                <c:pt idx="42">
                  <c:v>1942.0</c:v>
                </c:pt>
                <c:pt idx="43">
                  <c:v>1943.0</c:v>
                </c:pt>
                <c:pt idx="44">
                  <c:v>1944.0</c:v>
                </c:pt>
                <c:pt idx="45">
                  <c:v>1945.0</c:v>
                </c:pt>
                <c:pt idx="46">
                  <c:v>1946.0</c:v>
                </c:pt>
                <c:pt idx="47">
                  <c:v>1947.0</c:v>
                </c:pt>
                <c:pt idx="48">
                  <c:v>1948.0</c:v>
                </c:pt>
                <c:pt idx="49">
                  <c:v>1949.0</c:v>
                </c:pt>
                <c:pt idx="50">
                  <c:v>1950.0</c:v>
                </c:pt>
                <c:pt idx="51">
                  <c:v>1951.0</c:v>
                </c:pt>
                <c:pt idx="52">
                  <c:v>1952.0</c:v>
                </c:pt>
                <c:pt idx="53">
                  <c:v>1953.0</c:v>
                </c:pt>
                <c:pt idx="54">
                  <c:v>1954.0</c:v>
                </c:pt>
                <c:pt idx="55">
                  <c:v>1955.0</c:v>
                </c:pt>
                <c:pt idx="56">
                  <c:v>1956.0</c:v>
                </c:pt>
                <c:pt idx="57">
                  <c:v>1957.0</c:v>
                </c:pt>
                <c:pt idx="58">
                  <c:v>1958.0</c:v>
                </c:pt>
                <c:pt idx="59">
                  <c:v>1959.0</c:v>
                </c:pt>
                <c:pt idx="60">
                  <c:v>1960.0</c:v>
                </c:pt>
                <c:pt idx="61">
                  <c:v>1961.0</c:v>
                </c:pt>
                <c:pt idx="62">
                  <c:v>1962.0</c:v>
                </c:pt>
                <c:pt idx="63">
                  <c:v>1963.0</c:v>
                </c:pt>
                <c:pt idx="64">
                  <c:v>1964.0</c:v>
                </c:pt>
                <c:pt idx="65">
                  <c:v>1965.0</c:v>
                </c:pt>
                <c:pt idx="66">
                  <c:v>1966.0</c:v>
                </c:pt>
                <c:pt idx="67">
                  <c:v>1967.0</c:v>
                </c:pt>
                <c:pt idx="68">
                  <c:v>1968.0</c:v>
                </c:pt>
                <c:pt idx="69">
                  <c:v>1969.0</c:v>
                </c:pt>
                <c:pt idx="70">
                  <c:v>1970.0</c:v>
                </c:pt>
                <c:pt idx="71">
                  <c:v>1971.0</c:v>
                </c:pt>
                <c:pt idx="72">
                  <c:v>1972.0</c:v>
                </c:pt>
                <c:pt idx="73">
                  <c:v>1973.0</c:v>
                </c:pt>
                <c:pt idx="74">
                  <c:v>1974.0</c:v>
                </c:pt>
                <c:pt idx="75">
                  <c:v>1975.0</c:v>
                </c:pt>
                <c:pt idx="76">
                  <c:v>1976.0</c:v>
                </c:pt>
                <c:pt idx="77">
                  <c:v>1977.0</c:v>
                </c:pt>
                <c:pt idx="78">
                  <c:v>1978.0</c:v>
                </c:pt>
                <c:pt idx="79">
                  <c:v>1979.0</c:v>
                </c:pt>
                <c:pt idx="80">
                  <c:v>1980.0</c:v>
                </c:pt>
                <c:pt idx="81">
                  <c:v>1981.0</c:v>
                </c:pt>
                <c:pt idx="82">
                  <c:v>1982.0</c:v>
                </c:pt>
                <c:pt idx="83">
                  <c:v>1983.0</c:v>
                </c:pt>
                <c:pt idx="84">
                  <c:v>1984.0</c:v>
                </c:pt>
                <c:pt idx="85">
                  <c:v>1985.0</c:v>
                </c:pt>
                <c:pt idx="86">
                  <c:v>1986.0</c:v>
                </c:pt>
                <c:pt idx="87">
                  <c:v>1987.0</c:v>
                </c:pt>
                <c:pt idx="88">
                  <c:v>1988.0</c:v>
                </c:pt>
                <c:pt idx="89">
                  <c:v>1989.0</c:v>
                </c:pt>
                <c:pt idx="90">
                  <c:v>1990.0</c:v>
                </c:pt>
                <c:pt idx="91">
                  <c:v>1991.0</c:v>
                </c:pt>
                <c:pt idx="92">
                  <c:v>1992.0</c:v>
                </c:pt>
                <c:pt idx="93">
                  <c:v>1993.0</c:v>
                </c:pt>
                <c:pt idx="94">
                  <c:v>1994.0</c:v>
                </c:pt>
                <c:pt idx="95">
                  <c:v>1995.0</c:v>
                </c:pt>
                <c:pt idx="96">
                  <c:v>1996.0</c:v>
                </c:pt>
                <c:pt idx="97">
                  <c:v>1997.0</c:v>
                </c:pt>
                <c:pt idx="98">
                  <c:v>1998.0</c:v>
                </c:pt>
                <c:pt idx="99">
                  <c:v>1999.0</c:v>
                </c:pt>
                <c:pt idx="100">
                  <c:v>2000.0</c:v>
                </c:pt>
                <c:pt idx="101">
                  <c:v>2001.0</c:v>
                </c:pt>
                <c:pt idx="102">
                  <c:v>2002.0</c:v>
                </c:pt>
                <c:pt idx="103">
                  <c:v>2003.0</c:v>
                </c:pt>
                <c:pt idx="104">
                  <c:v>2004.0</c:v>
                </c:pt>
                <c:pt idx="105">
                  <c:v>2005.0</c:v>
                </c:pt>
                <c:pt idx="106">
                  <c:v>2006.0</c:v>
                </c:pt>
                <c:pt idx="107">
                  <c:v>2007.0</c:v>
                </c:pt>
                <c:pt idx="108">
                  <c:v>2008.0</c:v>
                </c:pt>
                <c:pt idx="109">
                  <c:v>2009.0</c:v>
                </c:pt>
                <c:pt idx="110">
                  <c:v>2010.0</c:v>
                </c:pt>
                <c:pt idx="111">
                  <c:v>2011.0</c:v>
                </c:pt>
                <c:pt idx="112">
                  <c:v>2012.0</c:v>
                </c:pt>
                <c:pt idx="113">
                  <c:v>2013.0</c:v>
                </c:pt>
                <c:pt idx="114">
                  <c:v>2014.0</c:v>
                </c:pt>
                <c:pt idx="115">
                  <c:v>2015.0</c:v>
                </c:pt>
              </c:numCache>
            </c:numRef>
          </c:cat>
          <c:val>
            <c:numRef>
              <c:f>TS14.2!$C$5:$C$120</c:f>
              <c:numCache>
                <c:formatCode>0%</c:formatCode>
                <c:ptCount val="116"/>
                <c:pt idx="0">
                  <c:v>0.08</c:v>
                </c:pt>
                <c:pt idx="1">
                  <c:v>0.08</c:v>
                </c:pt>
                <c:pt idx="2">
                  <c:v>0.08</c:v>
                </c:pt>
                <c:pt idx="3">
                  <c:v>0.08</c:v>
                </c:pt>
                <c:pt idx="4">
                  <c:v>0.08</c:v>
                </c:pt>
                <c:pt idx="5">
                  <c:v>0.08</c:v>
                </c:pt>
                <c:pt idx="6">
                  <c:v>0.08</c:v>
                </c:pt>
                <c:pt idx="7">
                  <c:v>0.15</c:v>
                </c:pt>
                <c:pt idx="8">
                  <c:v>0.15</c:v>
                </c:pt>
                <c:pt idx="9">
                  <c:v>0.15</c:v>
                </c:pt>
                <c:pt idx="10">
                  <c:v>0.15</c:v>
                </c:pt>
                <c:pt idx="11">
                  <c:v>0.15</c:v>
                </c:pt>
                <c:pt idx="12">
                  <c:v>0.15</c:v>
                </c:pt>
                <c:pt idx="13">
                  <c:v>0.15</c:v>
                </c:pt>
                <c:pt idx="14">
                  <c:v>0.2</c:v>
                </c:pt>
                <c:pt idx="15">
                  <c:v>0.2</c:v>
                </c:pt>
                <c:pt idx="16">
                  <c:v>0.2</c:v>
                </c:pt>
                <c:pt idx="17">
                  <c:v>0.2</c:v>
                </c:pt>
                <c:pt idx="18">
                  <c:v>0.2</c:v>
                </c:pt>
                <c:pt idx="19">
                  <c:v>0.4</c:v>
                </c:pt>
                <c:pt idx="20">
                  <c:v>0.4</c:v>
                </c:pt>
                <c:pt idx="21">
                  <c:v>0.4</c:v>
                </c:pt>
                <c:pt idx="22">
                  <c:v>0.4</c:v>
                </c:pt>
                <c:pt idx="23">
                  <c:v>0.4</c:v>
                </c:pt>
                <c:pt idx="24">
                  <c:v>0.4</c:v>
                </c:pt>
                <c:pt idx="25">
                  <c:v>0.4</c:v>
                </c:pt>
                <c:pt idx="26">
                  <c:v>0.4</c:v>
                </c:pt>
                <c:pt idx="27">
                  <c:v>0.4</c:v>
                </c:pt>
                <c:pt idx="28">
                  <c:v>0.4</c:v>
                </c:pt>
                <c:pt idx="29">
                  <c:v>0.4</c:v>
                </c:pt>
                <c:pt idx="30">
                  <c:v>0.5</c:v>
                </c:pt>
                <c:pt idx="31">
                  <c:v>0.5</c:v>
                </c:pt>
                <c:pt idx="32">
                  <c:v>0.5</c:v>
                </c:pt>
                <c:pt idx="33">
                  <c:v>0.5</c:v>
                </c:pt>
                <c:pt idx="34">
                  <c:v>0.5</c:v>
                </c:pt>
                <c:pt idx="35">
                  <c:v>0.5</c:v>
                </c:pt>
                <c:pt idx="36">
                  <c:v>0.5</c:v>
                </c:pt>
                <c:pt idx="37">
                  <c:v>0.5</c:v>
                </c:pt>
                <c:pt idx="38">
                  <c:v>0.5</c:v>
                </c:pt>
                <c:pt idx="39">
                  <c:v>0.55</c:v>
                </c:pt>
                <c:pt idx="40">
                  <c:v>0.65</c:v>
                </c:pt>
                <c:pt idx="41">
                  <c:v>0.65</c:v>
                </c:pt>
                <c:pt idx="42">
                  <c:v>0.65</c:v>
                </c:pt>
                <c:pt idx="43">
                  <c:v>0.65</c:v>
                </c:pt>
                <c:pt idx="44">
                  <c:v>0.65</c:v>
                </c:pt>
                <c:pt idx="45">
                  <c:v>0.65</c:v>
                </c:pt>
                <c:pt idx="46">
                  <c:v>0.75</c:v>
                </c:pt>
                <c:pt idx="47">
                  <c:v>0.75</c:v>
                </c:pt>
                <c:pt idx="48">
                  <c:v>0.75</c:v>
                </c:pt>
                <c:pt idx="49">
                  <c:v>0.8</c:v>
                </c:pt>
                <c:pt idx="50">
                  <c:v>0.8</c:v>
                </c:pt>
                <c:pt idx="51">
                  <c:v>0.8</c:v>
                </c:pt>
                <c:pt idx="52">
                  <c:v>0.8</c:v>
                </c:pt>
                <c:pt idx="53">
                  <c:v>0.8</c:v>
                </c:pt>
                <c:pt idx="54">
                  <c:v>0.8</c:v>
                </c:pt>
                <c:pt idx="55">
                  <c:v>0.8</c:v>
                </c:pt>
                <c:pt idx="56">
                  <c:v>0.8</c:v>
                </c:pt>
                <c:pt idx="57">
                  <c:v>0.8</c:v>
                </c:pt>
                <c:pt idx="58">
                  <c:v>0.8</c:v>
                </c:pt>
                <c:pt idx="59">
                  <c:v>0.8</c:v>
                </c:pt>
                <c:pt idx="60">
                  <c:v>0.8</c:v>
                </c:pt>
                <c:pt idx="61">
                  <c:v>0.8</c:v>
                </c:pt>
                <c:pt idx="62">
                  <c:v>0.8</c:v>
                </c:pt>
                <c:pt idx="63">
                  <c:v>0.8</c:v>
                </c:pt>
                <c:pt idx="64">
                  <c:v>0.8</c:v>
                </c:pt>
                <c:pt idx="65">
                  <c:v>0.8</c:v>
                </c:pt>
                <c:pt idx="66">
                  <c:v>0.8</c:v>
                </c:pt>
                <c:pt idx="67">
                  <c:v>0.8</c:v>
                </c:pt>
                <c:pt idx="68">
                  <c:v>0.8</c:v>
                </c:pt>
                <c:pt idx="69">
                  <c:v>0.85</c:v>
                </c:pt>
                <c:pt idx="70">
                  <c:v>0.85</c:v>
                </c:pt>
                <c:pt idx="71">
                  <c:v>0.85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c:v>
                </c:pt>
                <c:pt idx="112">
                  <c:v>0.4</c:v>
                </c:pt>
                <c:pt idx="113">
                  <c:v>0.4</c:v>
                </c:pt>
                <c:pt idx="114">
                  <c:v>0.4</c:v>
                </c:pt>
                <c:pt idx="115">
                  <c:v>0.4</c:v>
                </c:pt>
              </c:numCache>
            </c:numRef>
          </c:val>
          <c:smooth val="0"/>
        </c:ser>
        <c:ser>
          <c:idx val="2"/>
          <c:order val="2"/>
          <c:tx>
            <c:v>Germany</c:v>
          </c:tx>
          <c:spPr>
            <a:ln w="25400">
              <a:solidFill>
                <a:srgbClr val="FFFF00"/>
              </a:solidFill>
              <a:prstDash val="solid"/>
            </a:ln>
          </c:spPr>
          <c:marker>
            <c:symbol val="circle"/>
            <c:size val="6"/>
            <c:spPr>
              <a:solidFill>
                <a:srgbClr val="FFFF00"/>
              </a:solidFill>
              <a:ln>
                <a:solidFill>
                  <a:srgbClr val="FFFF00"/>
                </a:solidFill>
                <a:prstDash val="solid"/>
              </a:ln>
            </c:spPr>
          </c:marker>
          <c:cat>
            <c:numRef>
              <c:f>TS14.1!$A$5:$A$120</c:f>
              <c:numCache>
                <c:formatCode>General</c:formatCode>
                <c:ptCount val="116"/>
                <c:pt idx="0">
                  <c:v>1900.0</c:v>
                </c:pt>
                <c:pt idx="1">
                  <c:v>1901.0</c:v>
                </c:pt>
                <c:pt idx="2">
                  <c:v>1902.0</c:v>
                </c:pt>
                <c:pt idx="3">
                  <c:v>1903.0</c:v>
                </c:pt>
                <c:pt idx="4">
                  <c:v>1904.0</c:v>
                </c:pt>
                <c:pt idx="5">
                  <c:v>1905.0</c:v>
                </c:pt>
                <c:pt idx="6">
                  <c:v>1906.0</c:v>
                </c:pt>
                <c:pt idx="7">
                  <c:v>1907.0</c:v>
                </c:pt>
                <c:pt idx="8">
                  <c:v>1908.0</c:v>
                </c:pt>
                <c:pt idx="9">
                  <c:v>1909.0</c:v>
                </c:pt>
                <c:pt idx="10">
                  <c:v>1910.0</c:v>
                </c:pt>
                <c:pt idx="11">
                  <c:v>1911.0</c:v>
                </c:pt>
                <c:pt idx="12">
                  <c:v>1912.0</c:v>
                </c:pt>
                <c:pt idx="13">
                  <c:v>1913.0</c:v>
                </c:pt>
                <c:pt idx="14">
                  <c:v>1914.0</c:v>
                </c:pt>
                <c:pt idx="15">
                  <c:v>1915.0</c:v>
                </c:pt>
                <c:pt idx="16">
                  <c:v>1916.0</c:v>
                </c:pt>
                <c:pt idx="17">
                  <c:v>1917.0</c:v>
                </c:pt>
                <c:pt idx="18">
                  <c:v>1918.0</c:v>
                </c:pt>
                <c:pt idx="19">
                  <c:v>1919.0</c:v>
                </c:pt>
                <c:pt idx="20">
                  <c:v>1920.0</c:v>
                </c:pt>
                <c:pt idx="21">
                  <c:v>1921.0</c:v>
                </c:pt>
                <c:pt idx="22">
                  <c:v>1922.0</c:v>
                </c:pt>
                <c:pt idx="23">
                  <c:v>1923.0</c:v>
                </c:pt>
                <c:pt idx="24">
                  <c:v>1924.0</c:v>
                </c:pt>
                <c:pt idx="25">
                  <c:v>1925.0</c:v>
                </c:pt>
                <c:pt idx="26">
                  <c:v>1926.0</c:v>
                </c:pt>
                <c:pt idx="27">
                  <c:v>1927.0</c:v>
                </c:pt>
                <c:pt idx="28">
                  <c:v>1928.0</c:v>
                </c:pt>
                <c:pt idx="29">
                  <c:v>1929.0</c:v>
                </c:pt>
                <c:pt idx="30">
                  <c:v>1930.0</c:v>
                </c:pt>
                <c:pt idx="31">
                  <c:v>1931.0</c:v>
                </c:pt>
                <c:pt idx="32">
                  <c:v>1932.0</c:v>
                </c:pt>
                <c:pt idx="33">
                  <c:v>1933.0</c:v>
                </c:pt>
                <c:pt idx="34">
                  <c:v>1934.0</c:v>
                </c:pt>
                <c:pt idx="35">
                  <c:v>1935.0</c:v>
                </c:pt>
                <c:pt idx="36">
                  <c:v>1936.0</c:v>
                </c:pt>
                <c:pt idx="37">
                  <c:v>1937.0</c:v>
                </c:pt>
                <c:pt idx="38">
                  <c:v>1938.0</c:v>
                </c:pt>
                <c:pt idx="39">
                  <c:v>1939.0</c:v>
                </c:pt>
                <c:pt idx="40">
                  <c:v>1940.0</c:v>
                </c:pt>
                <c:pt idx="41">
                  <c:v>1941.0</c:v>
                </c:pt>
                <c:pt idx="42">
                  <c:v>1942.0</c:v>
                </c:pt>
                <c:pt idx="43">
                  <c:v>1943.0</c:v>
                </c:pt>
                <c:pt idx="44">
                  <c:v>1944.0</c:v>
                </c:pt>
                <c:pt idx="45">
                  <c:v>1945.0</c:v>
                </c:pt>
                <c:pt idx="46">
                  <c:v>1946.0</c:v>
                </c:pt>
                <c:pt idx="47">
                  <c:v>1947.0</c:v>
                </c:pt>
                <c:pt idx="48">
                  <c:v>1948.0</c:v>
                </c:pt>
                <c:pt idx="49">
                  <c:v>1949.0</c:v>
                </c:pt>
                <c:pt idx="50">
                  <c:v>1950.0</c:v>
                </c:pt>
                <c:pt idx="51">
                  <c:v>1951.0</c:v>
                </c:pt>
                <c:pt idx="52">
                  <c:v>1952.0</c:v>
                </c:pt>
                <c:pt idx="53">
                  <c:v>1953.0</c:v>
                </c:pt>
                <c:pt idx="54">
                  <c:v>1954.0</c:v>
                </c:pt>
                <c:pt idx="55">
                  <c:v>1955.0</c:v>
                </c:pt>
                <c:pt idx="56">
                  <c:v>1956.0</c:v>
                </c:pt>
                <c:pt idx="57">
                  <c:v>1957.0</c:v>
                </c:pt>
                <c:pt idx="58">
                  <c:v>1958.0</c:v>
                </c:pt>
                <c:pt idx="59">
                  <c:v>1959.0</c:v>
                </c:pt>
                <c:pt idx="60">
                  <c:v>1960.0</c:v>
                </c:pt>
                <c:pt idx="61">
                  <c:v>1961.0</c:v>
                </c:pt>
                <c:pt idx="62">
                  <c:v>1962.0</c:v>
                </c:pt>
                <c:pt idx="63">
                  <c:v>1963.0</c:v>
                </c:pt>
                <c:pt idx="64">
                  <c:v>1964.0</c:v>
                </c:pt>
                <c:pt idx="65">
                  <c:v>1965.0</c:v>
                </c:pt>
                <c:pt idx="66">
                  <c:v>1966.0</c:v>
                </c:pt>
                <c:pt idx="67">
                  <c:v>1967.0</c:v>
                </c:pt>
                <c:pt idx="68">
                  <c:v>1968.0</c:v>
                </c:pt>
                <c:pt idx="69">
                  <c:v>1969.0</c:v>
                </c:pt>
                <c:pt idx="70">
                  <c:v>1970.0</c:v>
                </c:pt>
                <c:pt idx="71">
                  <c:v>1971.0</c:v>
                </c:pt>
                <c:pt idx="72">
                  <c:v>1972.0</c:v>
                </c:pt>
                <c:pt idx="73">
                  <c:v>1973.0</c:v>
                </c:pt>
                <c:pt idx="74">
                  <c:v>1974.0</c:v>
                </c:pt>
                <c:pt idx="75">
                  <c:v>1975.0</c:v>
                </c:pt>
                <c:pt idx="76">
                  <c:v>1976.0</c:v>
                </c:pt>
                <c:pt idx="77">
                  <c:v>1977.0</c:v>
                </c:pt>
                <c:pt idx="78">
                  <c:v>1978.0</c:v>
                </c:pt>
                <c:pt idx="79">
                  <c:v>1979.0</c:v>
                </c:pt>
                <c:pt idx="80">
                  <c:v>1980.0</c:v>
                </c:pt>
                <c:pt idx="81">
                  <c:v>1981.0</c:v>
                </c:pt>
                <c:pt idx="82">
                  <c:v>1982.0</c:v>
                </c:pt>
                <c:pt idx="83">
                  <c:v>1983.0</c:v>
                </c:pt>
                <c:pt idx="84">
                  <c:v>1984.0</c:v>
                </c:pt>
                <c:pt idx="85">
                  <c:v>1985.0</c:v>
                </c:pt>
                <c:pt idx="86">
                  <c:v>1986.0</c:v>
                </c:pt>
                <c:pt idx="87">
                  <c:v>1987.0</c:v>
                </c:pt>
                <c:pt idx="88">
                  <c:v>1988.0</c:v>
                </c:pt>
                <c:pt idx="89">
                  <c:v>1989.0</c:v>
                </c:pt>
                <c:pt idx="90">
                  <c:v>1990.0</c:v>
                </c:pt>
                <c:pt idx="91">
                  <c:v>1991.0</c:v>
                </c:pt>
                <c:pt idx="92">
                  <c:v>1992.0</c:v>
                </c:pt>
                <c:pt idx="93">
                  <c:v>1993.0</c:v>
                </c:pt>
                <c:pt idx="94">
                  <c:v>1994.0</c:v>
                </c:pt>
                <c:pt idx="95">
                  <c:v>1995.0</c:v>
                </c:pt>
                <c:pt idx="96">
                  <c:v>1996.0</c:v>
                </c:pt>
                <c:pt idx="97">
                  <c:v>1997.0</c:v>
                </c:pt>
                <c:pt idx="98">
                  <c:v>1998.0</c:v>
                </c:pt>
                <c:pt idx="99">
                  <c:v>1999.0</c:v>
                </c:pt>
                <c:pt idx="100">
                  <c:v>2000.0</c:v>
                </c:pt>
                <c:pt idx="101">
                  <c:v>2001.0</c:v>
                </c:pt>
                <c:pt idx="102">
                  <c:v>2002.0</c:v>
                </c:pt>
                <c:pt idx="103">
                  <c:v>2003.0</c:v>
                </c:pt>
                <c:pt idx="104">
                  <c:v>2004.0</c:v>
                </c:pt>
                <c:pt idx="105">
                  <c:v>2005.0</c:v>
                </c:pt>
                <c:pt idx="106">
                  <c:v>2006.0</c:v>
                </c:pt>
                <c:pt idx="107">
                  <c:v>2007.0</c:v>
                </c:pt>
                <c:pt idx="108">
                  <c:v>2008.0</c:v>
                </c:pt>
                <c:pt idx="109">
                  <c:v>2009.0</c:v>
                </c:pt>
                <c:pt idx="110">
                  <c:v>2010.0</c:v>
                </c:pt>
                <c:pt idx="111">
                  <c:v>2011.0</c:v>
                </c:pt>
                <c:pt idx="112">
                  <c:v>2012.0</c:v>
                </c:pt>
                <c:pt idx="113">
                  <c:v>2013.0</c:v>
                </c:pt>
                <c:pt idx="114">
                  <c:v>2014.0</c:v>
                </c:pt>
                <c:pt idx="115">
                  <c:v>2015.0</c:v>
                </c:pt>
              </c:numCache>
            </c:numRef>
          </c:cat>
          <c:val>
            <c:numRef>
              <c:f>TS14.2!$D$5:$D$120</c:f>
              <c:numCache>
                <c:formatCode>0%</c:formatCode>
                <c:ptCount val="116"/>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0.35</c:v>
                </c:pt>
                <c:pt idx="20">
                  <c:v>0.35</c:v>
                </c:pt>
                <c:pt idx="21">
                  <c:v>0.35</c:v>
                </c:pt>
                <c:pt idx="22">
                  <c:v>0.15</c:v>
                </c:pt>
                <c:pt idx="23">
                  <c:v>0.15</c:v>
                </c:pt>
                <c:pt idx="24">
                  <c:v>0.15</c:v>
                </c:pt>
                <c:pt idx="25">
                  <c:v>0.15</c:v>
                </c:pt>
                <c:pt idx="26">
                  <c:v>0.15</c:v>
                </c:pt>
                <c:pt idx="27">
                  <c:v>0.15</c:v>
                </c:pt>
                <c:pt idx="28">
                  <c:v>0.15</c:v>
                </c:pt>
                <c:pt idx="29">
                  <c:v>0.15</c:v>
                </c:pt>
                <c:pt idx="30">
                  <c:v>0.15</c:v>
                </c:pt>
                <c:pt idx="31">
                  <c:v>0.15</c:v>
                </c:pt>
                <c:pt idx="32">
                  <c:v>0.15</c:v>
                </c:pt>
                <c:pt idx="33">
                  <c:v>0.15</c:v>
                </c:pt>
                <c:pt idx="34">
                  <c:v>0.15</c:v>
                </c:pt>
                <c:pt idx="35">
                  <c:v>0.15</c:v>
                </c:pt>
                <c:pt idx="36">
                  <c:v>0.15</c:v>
                </c:pt>
                <c:pt idx="37">
                  <c:v>0.15</c:v>
                </c:pt>
                <c:pt idx="38">
                  <c:v>0.15</c:v>
                </c:pt>
                <c:pt idx="39">
                  <c:v>0.15</c:v>
                </c:pt>
                <c:pt idx="40">
                  <c:v>0.15</c:v>
                </c:pt>
                <c:pt idx="41">
                  <c:v>0.15</c:v>
                </c:pt>
                <c:pt idx="42">
                  <c:v>0.15</c:v>
                </c:pt>
                <c:pt idx="43">
                  <c:v>0.15</c:v>
                </c:pt>
                <c:pt idx="44">
                  <c:v>0.15</c:v>
                </c:pt>
                <c:pt idx="45">
                  <c:v>0.15</c:v>
                </c:pt>
                <c:pt idx="46">
                  <c:v>0.6</c:v>
                </c:pt>
                <c:pt idx="47">
                  <c:v>0.6</c:v>
                </c:pt>
                <c:pt idx="48">
                  <c:v>0.6</c:v>
                </c:pt>
                <c:pt idx="49">
                  <c:v>0.38</c:v>
                </c:pt>
                <c:pt idx="50">
                  <c:v>0.38</c:v>
                </c:pt>
                <c:pt idx="51">
                  <c:v>0.38</c:v>
                </c:pt>
                <c:pt idx="52">
                  <c:v>0.38</c:v>
                </c:pt>
                <c:pt idx="53">
                  <c:v>0.38</c:v>
                </c:pt>
                <c:pt idx="54">
                  <c:v>0.15</c:v>
                </c:pt>
                <c:pt idx="55">
                  <c:v>0.15</c:v>
                </c:pt>
                <c:pt idx="56">
                  <c:v>0.15</c:v>
                </c:pt>
                <c:pt idx="57">
                  <c:v>0.15</c:v>
                </c:pt>
                <c:pt idx="58">
                  <c:v>0.15</c:v>
                </c:pt>
                <c:pt idx="59">
                  <c:v>0.15</c:v>
                </c:pt>
                <c:pt idx="60">
                  <c:v>0.15</c:v>
                </c:pt>
                <c:pt idx="61">
                  <c:v>0.15</c:v>
                </c:pt>
                <c:pt idx="62">
                  <c:v>0.15</c:v>
                </c:pt>
                <c:pt idx="63">
                  <c:v>0.15</c:v>
                </c:pt>
                <c:pt idx="64">
                  <c:v>0.15</c:v>
                </c:pt>
                <c:pt idx="65">
                  <c:v>0.15</c:v>
                </c:pt>
                <c:pt idx="66">
                  <c:v>0.15</c:v>
                </c:pt>
                <c:pt idx="67">
                  <c:v>0.15</c:v>
                </c:pt>
                <c:pt idx="68">
                  <c:v>0.15</c:v>
                </c:pt>
                <c:pt idx="69">
                  <c:v>0.15</c:v>
                </c:pt>
                <c:pt idx="70">
                  <c:v>0.15</c:v>
                </c:pt>
                <c:pt idx="71">
                  <c:v>0.15</c:v>
                </c:pt>
                <c:pt idx="72">
                  <c:v>0.15</c:v>
                </c:pt>
                <c:pt idx="73">
                  <c:v>0.15</c:v>
                </c:pt>
                <c:pt idx="74">
                  <c:v>0.35</c:v>
                </c:pt>
                <c:pt idx="75">
                  <c:v>0.35</c:v>
                </c:pt>
                <c:pt idx="76">
                  <c:v>0.35</c:v>
                </c:pt>
                <c:pt idx="77">
                  <c:v>0.35</c:v>
                </c:pt>
                <c:pt idx="78">
                  <c:v>0.35</c:v>
                </c:pt>
                <c:pt idx="79">
                  <c:v>0.35</c:v>
                </c:pt>
                <c:pt idx="80">
                  <c:v>0.35</c:v>
                </c:pt>
                <c:pt idx="81">
                  <c:v>0.35</c:v>
                </c:pt>
                <c:pt idx="82">
                  <c:v>0.35</c:v>
                </c:pt>
                <c:pt idx="83">
                  <c:v>0.35</c:v>
                </c:pt>
                <c:pt idx="84">
                  <c:v>0.35</c:v>
                </c:pt>
                <c:pt idx="85">
                  <c:v>0.35</c:v>
                </c:pt>
                <c:pt idx="86">
                  <c:v>0.35</c:v>
                </c:pt>
                <c:pt idx="87">
                  <c:v>0.35</c:v>
                </c:pt>
                <c:pt idx="88">
                  <c:v>0.35</c:v>
                </c:pt>
                <c:pt idx="89">
                  <c:v>0.35</c:v>
                </c:pt>
                <c:pt idx="90">
                  <c:v>0.35</c:v>
                </c:pt>
                <c:pt idx="91">
                  <c:v>0.35</c:v>
                </c:pt>
                <c:pt idx="92">
                  <c:v>0.35</c:v>
                </c:pt>
                <c:pt idx="93">
                  <c:v>0.35</c:v>
                </c:pt>
                <c:pt idx="94">
                  <c:v>0.35</c:v>
                </c:pt>
                <c:pt idx="95">
                  <c:v>0.35</c:v>
                </c:pt>
                <c:pt idx="96">
                  <c:v>0.3</c:v>
                </c:pt>
                <c:pt idx="97">
                  <c:v>0.3</c:v>
                </c:pt>
                <c:pt idx="98">
                  <c:v>0.3</c:v>
                </c:pt>
                <c:pt idx="99">
                  <c:v>0.3</c:v>
                </c:pt>
                <c:pt idx="100">
                  <c:v>0.3</c:v>
                </c:pt>
                <c:pt idx="101">
                  <c:v>0.3</c:v>
                </c:pt>
                <c:pt idx="102">
                  <c:v>0.3</c:v>
                </c:pt>
                <c:pt idx="103">
                  <c:v>0.3</c:v>
                </c:pt>
                <c:pt idx="104">
                  <c:v>0.3</c:v>
                </c:pt>
                <c:pt idx="105">
                  <c:v>0.3</c:v>
                </c:pt>
                <c:pt idx="106">
                  <c:v>0.3</c:v>
                </c:pt>
                <c:pt idx="107">
                  <c:v>0.3</c:v>
                </c:pt>
                <c:pt idx="108">
                  <c:v>0.3</c:v>
                </c:pt>
                <c:pt idx="109">
                  <c:v>0.3</c:v>
                </c:pt>
                <c:pt idx="110">
                  <c:v>0.3</c:v>
                </c:pt>
                <c:pt idx="111">
                  <c:v>0.3</c:v>
                </c:pt>
                <c:pt idx="112">
                  <c:v>0.3</c:v>
                </c:pt>
                <c:pt idx="113">
                  <c:v>0.3</c:v>
                </c:pt>
                <c:pt idx="114">
                  <c:v>0.3</c:v>
                </c:pt>
                <c:pt idx="115">
                  <c:v>0.3</c:v>
                </c:pt>
              </c:numCache>
            </c:numRef>
          </c:val>
          <c:smooth val="0"/>
        </c:ser>
        <c:ser>
          <c:idx val="1"/>
          <c:order val="3"/>
          <c:tx>
            <c:v>France</c:v>
          </c:tx>
          <c:spPr>
            <a:ln w="25400">
              <a:solidFill>
                <a:schemeClr val="accent1"/>
              </a:solidFill>
              <a:prstDash val="solid"/>
            </a:ln>
          </c:spPr>
          <c:marker>
            <c:symbol val="triangle"/>
            <c:size val="6"/>
            <c:spPr>
              <a:solidFill>
                <a:schemeClr val="accent1"/>
              </a:solidFill>
              <a:ln>
                <a:solidFill>
                  <a:schemeClr val="accent1"/>
                </a:solidFill>
                <a:prstDash val="solid"/>
              </a:ln>
            </c:spPr>
          </c:marker>
          <c:cat>
            <c:numRef>
              <c:f>TS14.1!$A$5:$A$120</c:f>
              <c:numCache>
                <c:formatCode>General</c:formatCode>
                <c:ptCount val="116"/>
                <c:pt idx="0">
                  <c:v>1900.0</c:v>
                </c:pt>
                <c:pt idx="1">
                  <c:v>1901.0</c:v>
                </c:pt>
                <c:pt idx="2">
                  <c:v>1902.0</c:v>
                </c:pt>
                <c:pt idx="3">
                  <c:v>1903.0</c:v>
                </c:pt>
                <c:pt idx="4">
                  <c:v>1904.0</c:v>
                </c:pt>
                <c:pt idx="5">
                  <c:v>1905.0</c:v>
                </c:pt>
                <c:pt idx="6">
                  <c:v>1906.0</c:v>
                </c:pt>
                <c:pt idx="7">
                  <c:v>1907.0</c:v>
                </c:pt>
                <c:pt idx="8">
                  <c:v>1908.0</c:v>
                </c:pt>
                <c:pt idx="9">
                  <c:v>1909.0</c:v>
                </c:pt>
                <c:pt idx="10">
                  <c:v>1910.0</c:v>
                </c:pt>
                <c:pt idx="11">
                  <c:v>1911.0</c:v>
                </c:pt>
                <c:pt idx="12">
                  <c:v>1912.0</c:v>
                </c:pt>
                <c:pt idx="13">
                  <c:v>1913.0</c:v>
                </c:pt>
                <c:pt idx="14">
                  <c:v>1914.0</c:v>
                </c:pt>
                <c:pt idx="15">
                  <c:v>1915.0</c:v>
                </c:pt>
                <c:pt idx="16">
                  <c:v>1916.0</c:v>
                </c:pt>
                <c:pt idx="17">
                  <c:v>1917.0</c:v>
                </c:pt>
                <c:pt idx="18">
                  <c:v>1918.0</c:v>
                </c:pt>
                <c:pt idx="19">
                  <c:v>1919.0</c:v>
                </c:pt>
                <c:pt idx="20">
                  <c:v>1920.0</c:v>
                </c:pt>
                <c:pt idx="21">
                  <c:v>1921.0</c:v>
                </c:pt>
                <c:pt idx="22">
                  <c:v>1922.0</c:v>
                </c:pt>
                <c:pt idx="23">
                  <c:v>1923.0</c:v>
                </c:pt>
                <c:pt idx="24">
                  <c:v>1924.0</c:v>
                </c:pt>
                <c:pt idx="25">
                  <c:v>1925.0</c:v>
                </c:pt>
                <c:pt idx="26">
                  <c:v>1926.0</c:v>
                </c:pt>
                <c:pt idx="27">
                  <c:v>1927.0</c:v>
                </c:pt>
                <c:pt idx="28">
                  <c:v>1928.0</c:v>
                </c:pt>
                <c:pt idx="29">
                  <c:v>1929.0</c:v>
                </c:pt>
                <c:pt idx="30">
                  <c:v>1930.0</c:v>
                </c:pt>
                <c:pt idx="31">
                  <c:v>1931.0</c:v>
                </c:pt>
                <c:pt idx="32">
                  <c:v>1932.0</c:v>
                </c:pt>
                <c:pt idx="33">
                  <c:v>1933.0</c:v>
                </c:pt>
                <c:pt idx="34">
                  <c:v>1934.0</c:v>
                </c:pt>
                <c:pt idx="35">
                  <c:v>1935.0</c:v>
                </c:pt>
                <c:pt idx="36">
                  <c:v>1936.0</c:v>
                </c:pt>
                <c:pt idx="37">
                  <c:v>1937.0</c:v>
                </c:pt>
                <c:pt idx="38">
                  <c:v>1938.0</c:v>
                </c:pt>
                <c:pt idx="39">
                  <c:v>1939.0</c:v>
                </c:pt>
                <c:pt idx="40">
                  <c:v>1940.0</c:v>
                </c:pt>
                <c:pt idx="41">
                  <c:v>1941.0</c:v>
                </c:pt>
                <c:pt idx="42">
                  <c:v>1942.0</c:v>
                </c:pt>
                <c:pt idx="43">
                  <c:v>1943.0</c:v>
                </c:pt>
                <c:pt idx="44">
                  <c:v>1944.0</c:v>
                </c:pt>
                <c:pt idx="45">
                  <c:v>1945.0</c:v>
                </c:pt>
                <c:pt idx="46">
                  <c:v>1946.0</c:v>
                </c:pt>
                <c:pt idx="47">
                  <c:v>1947.0</c:v>
                </c:pt>
                <c:pt idx="48">
                  <c:v>1948.0</c:v>
                </c:pt>
                <c:pt idx="49">
                  <c:v>1949.0</c:v>
                </c:pt>
                <c:pt idx="50">
                  <c:v>1950.0</c:v>
                </c:pt>
                <c:pt idx="51">
                  <c:v>1951.0</c:v>
                </c:pt>
                <c:pt idx="52">
                  <c:v>1952.0</c:v>
                </c:pt>
                <c:pt idx="53">
                  <c:v>1953.0</c:v>
                </c:pt>
                <c:pt idx="54">
                  <c:v>1954.0</c:v>
                </c:pt>
                <c:pt idx="55">
                  <c:v>1955.0</c:v>
                </c:pt>
                <c:pt idx="56">
                  <c:v>1956.0</c:v>
                </c:pt>
                <c:pt idx="57">
                  <c:v>1957.0</c:v>
                </c:pt>
                <c:pt idx="58">
                  <c:v>1958.0</c:v>
                </c:pt>
                <c:pt idx="59">
                  <c:v>1959.0</c:v>
                </c:pt>
                <c:pt idx="60">
                  <c:v>1960.0</c:v>
                </c:pt>
                <c:pt idx="61">
                  <c:v>1961.0</c:v>
                </c:pt>
                <c:pt idx="62">
                  <c:v>1962.0</c:v>
                </c:pt>
                <c:pt idx="63">
                  <c:v>1963.0</c:v>
                </c:pt>
                <c:pt idx="64">
                  <c:v>1964.0</c:v>
                </c:pt>
                <c:pt idx="65">
                  <c:v>1965.0</c:v>
                </c:pt>
                <c:pt idx="66">
                  <c:v>1966.0</c:v>
                </c:pt>
                <c:pt idx="67">
                  <c:v>1967.0</c:v>
                </c:pt>
                <c:pt idx="68">
                  <c:v>1968.0</c:v>
                </c:pt>
                <c:pt idx="69">
                  <c:v>1969.0</c:v>
                </c:pt>
                <c:pt idx="70">
                  <c:v>1970.0</c:v>
                </c:pt>
                <c:pt idx="71">
                  <c:v>1971.0</c:v>
                </c:pt>
                <c:pt idx="72">
                  <c:v>1972.0</c:v>
                </c:pt>
                <c:pt idx="73">
                  <c:v>1973.0</c:v>
                </c:pt>
                <c:pt idx="74">
                  <c:v>1974.0</c:v>
                </c:pt>
                <c:pt idx="75">
                  <c:v>1975.0</c:v>
                </c:pt>
                <c:pt idx="76">
                  <c:v>1976.0</c:v>
                </c:pt>
                <c:pt idx="77">
                  <c:v>1977.0</c:v>
                </c:pt>
                <c:pt idx="78">
                  <c:v>1978.0</c:v>
                </c:pt>
                <c:pt idx="79">
                  <c:v>1979.0</c:v>
                </c:pt>
                <c:pt idx="80">
                  <c:v>1980.0</c:v>
                </c:pt>
                <c:pt idx="81">
                  <c:v>1981.0</c:v>
                </c:pt>
                <c:pt idx="82">
                  <c:v>1982.0</c:v>
                </c:pt>
                <c:pt idx="83">
                  <c:v>1983.0</c:v>
                </c:pt>
                <c:pt idx="84">
                  <c:v>1984.0</c:v>
                </c:pt>
                <c:pt idx="85">
                  <c:v>1985.0</c:v>
                </c:pt>
                <c:pt idx="86">
                  <c:v>1986.0</c:v>
                </c:pt>
                <c:pt idx="87">
                  <c:v>1987.0</c:v>
                </c:pt>
                <c:pt idx="88">
                  <c:v>1988.0</c:v>
                </c:pt>
                <c:pt idx="89">
                  <c:v>1989.0</c:v>
                </c:pt>
                <c:pt idx="90">
                  <c:v>1990.0</c:v>
                </c:pt>
                <c:pt idx="91">
                  <c:v>1991.0</c:v>
                </c:pt>
                <c:pt idx="92">
                  <c:v>1992.0</c:v>
                </c:pt>
                <c:pt idx="93">
                  <c:v>1993.0</c:v>
                </c:pt>
                <c:pt idx="94">
                  <c:v>1994.0</c:v>
                </c:pt>
                <c:pt idx="95">
                  <c:v>1995.0</c:v>
                </c:pt>
                <c:pt idx="96">
                  <c:v>1996.0</c:v>
                </c:pt>
                <c:pt idx="97">
                  <c:v>1997.0</c:v>
                </c:pt>
                <c:pt idx="98">
                  <c:v>1998.0</c:v>
                </c:pt>
                <c:pt idx="99">
                  <c:v>1999.0</c:v>
                </c:pt>
                <c:pt idx="100">
                  <c:v>2000.0</c:v>
                </c:pt>
                <c:pt idx="101">
                  <c:v>2001.0</c:v>
                </c:pt>
                <c:pt idx="102">
                  <c:v>2002.0</c:v>
                </c:pt>
                <c:pt idx="103">
                  <c:v>2003.0</c:v>
                </c:pt>
                <c:pt idx="104">
                  <c:v>2004.0</c:v>
                </c:pt>
                <c:pt idx="105">
                  <c:v>2005.0</c:v>
                </c:pt>
                <c:pt idx="106">
                  <c:v>2006.0</c:v>
                </c:pt>
                <c:pt idx="107">
                  <c:v>2007.0</c:v>
                </c:pt>
                <c:pt idx="108">
                  <c:v>2008.0</c:v>
                </c:pt>
                <c:pt idx="109">
                  <c:v>2009.0</c:v>
                </c:pt>
                <c:pt idx="110">
                  <c:v>2010.0</c:v>
                </c:pt>
                <c:pt idx="111">
                  <c:v>2011.0</c:v>
                </c:pt>
                <c:pt idx="112">
                  <c:v>2012.0</c:v>
                </c:pt>
                <c:pt idx="113">
                  <c:v>2013.0</c:v>
                </c:pt>
                <c:pt idx="114">
                  <c:v>2014.0</c:v>
                </c:pt>
                <c:pt idx="115">
                  <c:v>2015.0</c:v>
                </c:pt>
              </c:numCache>
            </c:numRef>
          </c:cat>
          <c:val>
            <c:numRef>
              <c:f>TS14.2!$E$5:$E$120</c:f>
              <c:numCache>
                <c:formatCode>0%</c:formatCode>
                <c:ptCount val="116"/>
                <c:pt idx="0">
                  <c:v>0.02</c:v>
                </c:pt>
                <c:pt idx="1">
                  <c:v>0.05</c:v>
                </c:pt>
                <c:pt idx="2">
                  <c:v>0.05</c:v>
                </c:pt>
                <c:pt idx="3">
                  <c:v>0.05</c:v>
                </c:pt>
                <c:pt idx="4">
                  <c:v>0.05</c:v>
                </c:pt>
                <c:pt idx="5">
                  <c:v>0.05</c:v>
                </c:pt>
                <c:pt idx="6">
                  <c:v>0.05</c:v>
                </c:pt>
                <c:pt idx="7">
                  <c:v>0.05</c:v>
                </c:pt>
                <c:pt idx="8">
                  <c:v>0.05</c:v>
                </c:pt>
                <c:pt idx="9">
                  <c:v>0.05</c:v>
                </c:pt>
                <c:pt idx="10">
                  <c:v>0.065</c:v>
                </c:pt>
                <c:pt idx="11">
                  <c:v>0.065</c:v>
                </c:pt>
                <c:pt idx="12">
                  <c:v>0.065</c:v>
                </c:pt>
                <c:pt idx="13">
                  <c:v>0.065</c:v>
                </c:pt>
                <c:pt idx="14">
                  <c:v>0.065</c:v>
                </c:pt>
                <c:pt idx="15">
                  <c:v>0.065</c:v>
                </c:pt>
                <c:pt idx="16">
                  <c:v>0.065</c:v>
                </c:pt>
                <c:pt idx="17">
                  <c:v>0.18</c:v>
                </c:pt>
                <c:pt idx="18">
                  <c:v>0.18</c:v>
                </c:pt>
                <c:pt idx="19">
                  <c:v>0.18</c:v>
                </c:pt>
                <c:pt idx="20">
                  <c:v>0.29</c:v>
                </c:pt>
                <c:pt idx="21">
                  <c:v>0.29</c:v>
                </c:pt>
                <c:pt idx="22">
                  <c:v>0.29</c:v>
                </c:pt>
                <c:pt idx="23">
                  <c:v>0.29</c:v>
                </c:pt>
                <c:pt idx="24">
                  <c:v>0.29</c:v>
                </c:pt>
                <c:pt idx="25">
                  <c:v>0.29</c:v>
                </c:pt>
                <c:pt idx="26">
                  <c:v>0.29</c:v>
                </c:pt>
                <c:pt idx="27">
                  <c:v>0.25</c:v>
                </c:pt>
                <c:pt idx="28">
                  <c:v>0.25</c:v>
                </c:pt>
                <c:pt idx="29">
                  <c:v>0.25</c:v>
                </c:pt>
                <c:pt idx="30">
                  <c:v>0.25</c:v>
                </c:pt>
                <c:pt idx="31">
                  <c:v>0.25</c:v>
                </c:pt>
                <c:pt idx="32">
                  <c:v>0.25</c:v>
                </c:pt>
                <c:pt idx="33">
                  <c:v>0.25</c:v>
                </c:pt>
                <c:pt idx="34">
                  <c:v>0.25</c:v>
                </c:pt>
                <c:pt idx="35">
                  <c:v>0.25</c:v>
                </c:pt>
                <c:pt idx="36">
                  <c:v>0.25</c:v>
                </c:pt>
                <c:pt idx="37">
                  <c:v>0.25</c:v>
                </c:pt>
                <c:pt idx="38">
                  <c:v>0.25</c:v>
                </c:pt>
                <c:pt idx="39">
                  <c:v>0.25</c:v>
                </c:pt>
                <c:pt idx="40">
                  <c:v>0.25</c:v>
                </c:pt>
                <c:pt idx="41">
                  <c:v>0.25</c:v>
                </c:pt>
                <c:pt idx="42">
                  <c:v>0.25</c:v>
                </c:pt>
                <c:pt idx="43">
                  <c:v>0.25</c:v>
                </c:pt>
                <c:pt idx="44">
                  <c:v>0.25</c:v>
                </c:pt>
                <c:pt idx="45">
                  <c:v>0.25</c:v>
                </c:pt>
                <c:pt idx="46">
                  <c:v>0.25</c:v>
                </c:pt>
                <c:pt idx="47">
                  <c:v>0.25</c:v>
                </c:pt>
                <c:pt idx="48">
                  <c:v>0.25</c:v>
                </c:pt>
                <c:pt idx="49">
                  <c:v>0.25</c:v>
                </c:pt>
                <c:pt idx="50">
                  <c:v>0.25</c:v>
                </c:pt>
                <c:pt idx="51">
                  <c:v>0.25</c:v>
                </c:pt>
                <c:pt idx="52">
                  <c:v>0.25</c:v>
                </c:pt>
                <c:pt idx="53">
                  <c:v>0.25</c:v>
                </c:pt>
                <c:pt idx="54">
                  <c:v>0.25</c:v>
                </c:pt>
                <c:pt idx="55">
                  <c:v>0.25</c:v>
                </c:pt>
                <c:pt idx="56">
                  <c:v>0.25</c:v>
                </c:pt>
                <c:pt idx="57">
                  <c:v>0.25</c:v>
                </c:pt>
                <c:pt idx="58">
                  <c:v>0.25</c:v>
                </c:pt>
                <c:pt idx="59">
                  <c:v>0.15</c:v>
                </c:pt>
                <c:pt idx="60">
                  <c:v>0.15</c:v>
                </c:pt>
                <c:pt idx="61">
                  <c:v>0.15</c:v>
                </c:pt>
                <c:pt idx="62">
                  <c:v>0.15</c:v>
                </c:pt>
                <c:pt idx="63">
                  <c:v>0.15</c:v>
                </c:pt>
                <c:pt idx="64">
                  <c:v>0.15</c:v>
                </c:pt>
                <c:pt idx="65">
                  <c:v>0.15</c:v>
                </c:pt>
                <c:pt idx="66">
                  <c:v>0.15</c:v>
                </c:pt>
                <c:pt idx="67">
                  <c:v>0.15</c:v>
                </c:pt>
                <c:pt idx="68">
                  <c:v>0.15</c:v>
                </c:pt>
                <c:pt idx="69">
                  <c:v>0.2</c:v>
                </c:pt>
                <c:pt idx="70">
                  <c:v>0.2</c:v>
                </c:pt>
                <c:pt idx="71">
                  <c:v>0.2</c:v>
                </c:pt>
                <c:pt idx="72">
                  <c:v>0.2</c:v>
                </c:pt>
                <c:pt idx="73">
                  <c:v>0.2</c:v>
                </c:pt>
                <c:pt idx="74">
                  <c:v>0.2</c:v>
                </c:pt>
                <c:pt idx="75">
                  <c:v>0.2</c:v>
                </c:pt>
                <c:pt idx="76">
                  <c:v>0.2</c:v>
                </c:pt>
                <c:pt idx="77">
                  <c:v>0.2</c:v>
                </c:pt>
                <c:pt idx="78">
                  <c:v>0.2</c:v>
                </c:pt>
                <c:pt idx="79">
                  <c:v>0.2</c:v>
                </c:pt>
                <c:pt idx="80">
                  <c:v>0.2</c:v>
                </c:pt>
                <c:pt idx="81">
                  <c:v>0.2</c:v>
                </c:pt>
                <c:pt idx="82">
                  <c:v>0.2</c:v>
                </c:pt>
                <c:pt idx="83">
                  <c:v>0.2</c:v>
                </c:pt>
                <c:pt idx="84">
                  <c:v>0.4</c:v>
                </c:pt>
                <c:pt idx="85">
                  <c:v>0.4</c:v>
                </c:pt>
                <c:pt idx="86">
                  <c:v>0.4</c:v>
                </c:pt>
                <c:pt idx="87">
                  <c:v>0.4</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0.45</c:v>
                </c:pt>
                <c:pt idx="112">
                  <c:v>0.45</c:v>
                </c:pt>
                <c:pt idx="113">
                  <c:v>0.45</c:v>
                </c:pt>
                <c:pt idx="114">
                  <c:v>0.45</c:v>
                </c:pt>
                <c:pt idx="115">
                  <c:v>0.45</c:v>
                </c:pt>
              </c:numCache>
            </c:numRef>
          </c:val>
          <c:smooth val="0"/>
        </c:ser>
        <c:dLbls>
          <c:showLegendKey val="0"/>
          <c:showVal val="0"/>
          <c:showCatName val="0"/>
          <c:showSerName val="0"/>
          <c:showPercent val="0"/>
          <c:showBubbleSize val="0"/>
        </c:dLbls>
        <c:marker val="1"/>
        <c:smooth val="0"/>
        <c:axId val="2067606520"/>
        <c:axId val="2080062360"/>
      </c:lineChart>
      <c:catAx>
        <c:axId val="2067606520"/>
        <c:scaling>
          <c:orientation val="minMax"/>
        </c:scaling>
        <c:delete val="0"/>
        <c:axPos val="b"/>
        <c:majorGridlines>
          <c:spPr>
            <a:ln w="12700">
              <a:solidFill>
                <a:srgbClr val="000000"/>
              </a:solidFill>
              <a:prstDash val="sysDash"/>
            </a:ln>
          </c:spPr>
        </c:majorGridlines>
        <c:title>
          <c:tx>
            <c:rich>
              <a:bodyPr/>
              <a:lstStyle/>
              <a:p>
                <a:pPr>
                  <a:defRPr sz="1400" b="0" i="0" u="none" strike="noStrike" baseline="0">
                    <a:solidFill>
                      <a:srgbClr val="000000"/>
                    </a:solidFill>
                    <a:latin typeface="Arial"/>
                    <a:ea typeface="Arial"/>
                    <a:cs typeface="Arial"/>
                  </a:defRPr>
                </a:pPr>
                <a:r>
                  <a:rPr lang="fr-FR" sz="1500" b="0" i="0" u="none" strike="noStrike" baseline="0">
                    <a:solidFill>
                      <a:srgbClr val="000000"/>
                    </a:solidFill>
                    <a:latin typeface="Arial"/>
                    <a:cs typeface="Arial"/>
                  </a:rPr>
                  <a:t>In the U.S., the top marginal inheritance tax rate (applying to the highest estates) dropped from 70% in 1980 to 35% in 2013. </a:t>
                </a:r>
              </a:p>
            </c:rich>
          </c:tx>
          <c:layout>
            <c:manualLayout>
              <c:xMode val="edge"/>
              <c:yMode val="edge"/>
              <c:x val="0.1325"/>
              <c:y val="0.92672997800950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fr-FR"/>
          </a:p>
        </c:txPr>
        <c:crossAx val="2080062360"/>
        <c:crossesAt val="0.0"/>
        <c:auto val="1"/>
        <c:lblAlgn val="ctr"/>
        <c:lblOffset val="100"/>
        <c:tickLblSkip val="10"/>
        <c:tickMarkSkip val="10"/>
        <c:noMultiLvlLbl val="0"/>
      </c:catAx>
      <c:valAx>
        <c:axId val="2080062360"/>
        <c:scaling>
          <c:orientation val="minMax"/>
          <c:max val="1.0"/>
          <c:min val="0.0"/>
        </c:scaling>
        <c:delete val="0"/>
        <c:axPos val="l"/>
        <c:majorGridlines>
          <c:spPr>
            <a:ln w="12700">
              <a:solidFill>
                <a:srgbClr val="000000"/>
              </a:solidFill>
              <a:prstDash val="sysDash"/>
            </a:ln>
          </c:spPr>
        </c:majorGridlines>
        <c:title>
          <c:tx>
            <c:rich>
              <a:bodyPr/>
              <a:lstStyle/>
              <a:p>
                <a:pPr>
                  <a:defRPr sz="1300" b="0" i="0" u="none" strike="noStrike" baseline="0">
                    <a:solidFill>
                      <a:srgbClr val="000000"/>
                    </a:solidFill>
                    <a:latin typeface="Arial"/>
                    <a:ea typeface="Arial"/>
                    <a:cs typeface="Arial"/>
                  </a:defRPr>
                </a:pPr>
                <a:r>
                  <a:rPr lang="fr-FR" sz="1300"/>
                  <a:t>Marginal</a:t>
                </a:r>
                <a:r>
                  <a:rPr lang="fr-FR" sz="1300" baseline="0"/>
                  <a:t> tax rate applied to the highest inheritances</a:t>
                </a:r>
                <a:endParaRPr lang="fr-FR" sz="1300"/>
              </a:p>
            </c:rich>
          </c:tx>
          <c:layout>
            <c:manualLayout>
              <c:xMode val="edge"/>
              <c:yMode val="edge"/>
              <c:x val="0.00830724354522949"/>
              <c:y val="0.1368420031113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fr-FR"/>
          </a:p>
        </c:txPr>
        <c:crossAx val="2067606520"/>
        <c:crosses val="autoZero"/>
        <c:crossBetween val="between"/>
        <c:majorUnit val="0.1"/>
        <c:minorUnit val="0.1"/>
      </c:valAx>
      <c:spPr>
        <a:solidFill>
          <a:srgbClr val="FFFFFF"/>
        </a:solidFill>
        <a:ln w="12700">
          <a:solidFill>
            <a:srgbClr val="000000"/>
          </a:solidFill>
          <a:prstDash val="solid"/>
        </a:ln>
      </c:spPr>
    </c:plotArea>
    <c:legend>
      <c:legendPos val="r"/>
      <c:legendEntry>
        <c:idx val="0"/>
        <c:txPr>
          <a:bodyPr/>
          <a:lstStyle/>
          <a:p>
            <a:pPr>
              <a:defRPr sz="1800" b="0" i="0" u="none" strike="noStrike" baseline="0">
                <a:solidFill>
                  <a:srgbClr val="000000"/>
                </a:solidFill>
                <a:latin typeface="Arial"/>
                <a:ea typeface="Arial"/>
                <a:cs typeface="Arial"/>
              </a:defRPr>
            </a:pPr>
            <a:endParaRPr lang="fr-FR"/>
          </a:p>
        </c:txPr>
      </c:legendEntry>
      <c:legendEntry>
        <c:idx val="1"/>
        <c:txPr>
          <a:bodyPr/>
          <a:lstStyle/>
          <a:p>
            <a:pPr>
              <a:defRPr sz="1800" b="0" i="0" u="none" strike="noStrike" baseline="0">
                <a:solidFill>
                  <a:srgbClr val="000000"/>
                </a:solidFill>
                <a:latin typeface="Arial"/>
                <a:ea typeface="Arial"/>
                <a:cs typeface="Arial"/>
              </a:defRPr>
            </a:pPr>
            <a:endParaRPr lang="fr-FR"/>
          </a:p>
        </c:txPr>
      </c:legendEntry>
      <c:legendEntry>
        <c:idx val="2"/>
        <c:txPr>
          <a:bodyPr/>
          <a:lstStyle/>
          <a:p>
            <a:pPr>
              <a:defRPr sz="1800" b="0" i="0" u="none" strike="noStrike" baseline="0">
                <a:solidFill>
                  <a:srgbClr val="000000"/>
                </a:solidFill>
                <a:latin typeface="Arial"/>
                <a:ea typeface="Arial"/>
                <a:cs typeface="Arial"/>
              </a:defRPr>
            </a:pPr>
            <a:endParaRPr lang="fr-FR"/>
          </a:p>
        </c:txPr>
      </c:legendEntry>
      <c:legendEntry>
        <c:idx val="3"/>
        <c:txPr>
          <a:bodyPr/>
          <a:lstStyle/>
          <a:p>
            <a:pPr>
              <a:defRPr sz="1800" b="0" i="0" u="none" strike="noStrike" baseline="0">
                <a:solidFill>
                  <a:srgbClr val="000000"/>
                </a:solidFill>
                <a:latin typeface="Arial"/>
                <a:ea typeface="Arial"/>
                <a:cs typeface="Arial"/>
              </a:defRPr>
            </a:pPr>
            <a:endParaRPr lang="fr-FR"/>
          </a:p>
        </c:txPr>
      </c:legendEntry>
      <c:layout>
        <c:manualLayout>
          <c:xMode val="edge"/>
          <c:yMode val="edge"/>
          <c:x val="0.0962563115709191"/>
          <c:y val="0.0982600724397505"/>
          <c:w val="0.201812063290295"/>
          <c:h val="0.329816166271899"/>
        </c:manualLayout>
      </c:layout>
      <c:overlay val="0"/>
      <c:spPr>
        <a:solidFill>
          <a:srgbClr val="FFFFFF"/>
        </a:solidFill>
        <a:ln w="12700">
          <a:solidFill>
            <a:srgbClr val="000000"/>
          </a:solidFill>
          <a:prstDash val="solid"/>
        </a:ln>
      </c:spPr>
      <c:txPr>
        <a:bodyPr/>
        <a:lstStyle/>
        <a:p>
          <a:pPr>
            <a:defRPr sz="18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fr-FR" sz="2000"/>
              <a:t>Top</a:t>
            </a:r>
            <a:r>
              <a:rPr lang="fr-FR" sz="2000" baseline="0"/>
              <a:t> Income Tax Rates </a:t>
            </a:r>
            <a:r>
              <a:rPr lang="fr-FR" sz="2000"/>
              <a:t>1900-2015 </a:t>
            </a:r>
          </a:p>
        </c:rich>
      </c:tx>
      <c:layout>
        <c:manualLayout>
          <c:xMode val="edge"/>
          <c:yMode val="edge"/>
          <c:x val="0.293835355782321"/>
          <c:y val="0.00189609404626469"/>
        </c:manualLayout>
      </c:layout>
      <c:overlay val="0"/>
      <c:spPr>
        <a:noFill/>
        <a:ln w="25400">
          <a:noFill/>
        </a:ln>
      </c:spPr>
    </c:title>
    <c:autoTitleDeleted val="0"/>
    <c:plotArea>
      <c:layout>
        <c:manualLayout>
          <c:layoutTarget val="inner"/>
          <c:xMode val="edge"/>
          <c:yMode val="edge"/>
          <c:x val="0.080209864391951"/>
          <c:y val="0.06244271830886"/>
          <c:w val="0.891666666666667"/>
          <c:h val="0.78561736770692"/>
        </c:manualLayout>
      </c:layout>
      <c:lineChart>
        <c:grouping val="standard"/>
        <c:varyColors val="0"/>
        <c:ser>
          <c:idx val="0"/>
          <c:order val="0"/>
          <c:tx>
            <c:v>United States</c:v>
          </c:tx>
          <c:spPr>
            <a:ln w="25400">
              <a:solidFill>
                <a:srgbClr val="DD0806"/>
              </a:solidFill>
              <a:prstDash val="solid"/>
            </a:ln>
          </c:spPr>
          <c:marker>
            <c:symbol val="circle"/>
            <c:size val="6"/>
            <c:spPr>
              <a:solidFill>
                <a:srgbClr val="FF0000"/>
              </a:solidFill>
              <a:ln>
                <a:solidFill>
                  <a:srgbClr val="DD0806"/>
                </a:solidFill>
                <a:prstDash val="solid"/>
              </a:ln>
            </c:spPr>
          </c:marker>
          <c:cat>
            <c:numRef>
              <c:f>TS14.1!$A$5:$A$120</c:f>
              <c:numCache>
                <c:formatCode>General</c:formatCode>
                <c:ptCount val="116"/>
                <c:pt idx="0">
                  <c:v>1900.0</c:v>
                </c:pt>
                <c:pt idx="1">
                  <c:v>1901.0</c:v>
                </c:pt>
                <c:pt idx="2">
                  <c:v>1902.0</c:v>
                </c:pt>
                <c:pt idx="3">
                  <c:v>1903.0</c:v>
                </c:pt>
                <c:pt idx="4">
                  <c:v>1904.0</c:v>
                </c:pt>
                <c:pt idx="5">
                  <c:v>1905.0</c:v>
                </c:pt>
                <c:pt idx="6">
                  <c:v>1906.0</c:v>
                </c:pt>
                <c:pt idx="7">
                  <c:v>1907.0</c:v>
                </c:pt>
                <c:pt idx="8">
                  <c:v>1908.0</c:v>
                </c:pt>
                <c:pt idx="9">
                  <c:v>1909.0</c:v>
                </c:pt>
                <c:pt idx="10">
                  <c:v>1910.0</c:v>
                </c:pt>
                <c:pt idx="11">
                  <c:v>1911.0</c:v>
                </c:pt>
                <c:pt idx="12">
                  <c:v>1912.0</c:v>
                </c:pt>
                <c:pt idx="13">
                  <c:v>1913.0</c:v>
                </c:pt>
                <c:pt idx="14">
                  <c:v>1914.0</c:v>
                </c:pt>
                <c:pt idx="15">
                  <c:v>1915.0</c:v>
                </c:pt>
                <c:pt idx="16">
                  <c:v>1916.0</c:v>
                </c:pt>
                <c:pt idx="17">
                  <c:v>1917.0</c:v>
                </c:pt>
                <c:pt idx="18">
                  <c:v>1918.0</c:v>
                </c:pt>
                <c:pt idx="19">
                  <c:v>1919.0</c:v>
                </c:pt>
                <c:pt idx="20">
                  <c:v>1920.0</c:v>
                </c:pt>
                <c:pt idx="21">
                  <c:v>1921.0</c:v>
                </c:pt>
                <c:pt idx="22">
                  <c:v>1922.0</c:v>
                </c:pt>
                <c:pt idx="23">
                  <c:v>1923.0</c:v>
                </c:pt>
                <c:pt idx="24">
                  <c:v>1924.0</c:v>
                </c:pt>
                <c:pt idx="25">
                  <c:v>1925.0</c:v>
                </c:pt>
                <c:pt idx="26">
                  <c:v>1926.0</c:v>
                </c:pt>
                <c:pt idx="27">
                  <c:v>1927.0</c:v>
                </c:pt>
                <c:pt idx="28">
                  <c:v>1928.0</c:v>
                </c:pt>
                <c:pt idx="29">
                  <c:v>1929.0</c:v>
                </c:pt>
                <c:pt idx="30">
                  <c:v>1930.0</c:v>
                </c:pt>
                <c:pt idx="31">
                  <c:v>1931.0</c:v>
                </c:pt>
                <c:pt idx="32">
                  <c:v>1932.0</c:v>
                </c:pt>
                <c:pt idx="33">
                  <c:v>1933.0</c:v>
                </c:pt>
                <c:pt idx="34">
                  <c:v>1934.0</c:v>
                </c:pt>
                <c:pt idx="35">
                  <c:v>1935.0</c:v>
                </c:pt>
                <c:pt idx="36">
                  <c:v>1936.0</c:v>
                </c:pt>
                <c:pt idx="37">
                  <c:v>1937.0</c:v>
                </c:pt>
                <c:pt idx="38">
                  <c:v>1938.0</c:v>
                </c:pt>
                <c:pt idx="39">
                  <c:v>1939.0</c:v>
                </c:pt>
                <c:pt idx="40">
                  <c:v>1940.0</c:v>
                </c:pt>
                <c:pt idx="41">
                  <c:v>1941.0</c:v>
                </c:pt>
                <c:pt idx="42">
                  <c:v>1942.0</c:v>
                </c:pt>
                <c:pt idx="43">
                  <c:v>1943.0</c:v>
                </c:pt>
                <c:pt idx="44">
                  <c:v>1944.0</c:v>
                </c:pt>
                <c:pt idx="45">
                  <c:v>1945.0</c:v>
                </c:pt>
                <c:pt idx="46">
                  <c:v>1946.0</c:v>
                </c:pt>
                <c:pt idx="47">
                  <c:v>1947.0</c:v>
                </c:pt>
                <c:pt idx="48">
                  <c:v>1948.0</c:v>
                </c:pt>
                <c:pt idx="49">
                  <c:v>1949.0</c:v>
                </c:pt>
                <c:pt idx="50">
                  <c:v>1950.0</c:v>
                </c:pt>
                <c:pt idx="51">
                  <c:v>1951.0</c:v>
                </c:pt>
                <c:pt idx="52">
                  <c:v>1952.0</c:v>
                </c:pt>
                <c:pt idx="53">
                  <c:v>1953.0</c:v>
                </c:pt>
                <c:pt idx="54">
                  <c:v>1954.0</c:v>
                </c:pt>
                <c:pt idx="55">
                  <c:v>1955.0</c:v>
                </c:pt>
                <c:pt idx="56">
                  <c:v>1956.0</c:v>
                </c:pt>
                <c:pt idx="57">
                  <c:v>1957.0</c:v>
                </c:pt>
                <c:pt idx="58">
                  <c:v>1958.0</c:v>
                </c:pt>
                <c:pt idx="59">
                  <c:v>1959.0</c:v>
                </c:pt>
                <c:pt idx="60">
                  <c:v>1960.0</c:v>
                </c:pt>
                <c:pt idx="61">
                  <c:v>1961.0</c:v>
                </c:pt>
                <c:pt idx="62">
                  <c:v>1962.0</c:v>
                </c:pt>
                <c:pt idx="63">
                  <c:v>1963.0</c:v>
                </c:pt>
                <c:pt idx="64">
                  <c:v>1964.0</c:v>
                </c:pt>
                <c:pt idx="65">
                  <c:v>1965.0</c:v>
                </c:pt>
                <c:pt idx="66">
                  <c:v>1966.0</c:v>
                </c:pt>
                <c:pt idx="67">
                  <c:v>1967.0</c:v>
                </c:pt>
                <c:pt idx="68">
                  <c:v>1968.0</c:v>
                </c:pt>
                <c:pt idx="69">
                  <c:v>1969.0</c:v>
                </c:pt>
                <c:pt idx="70">
                  <c:v>1970.0</c:v>
                </c:pt>
                <c:pt idx="71">
                  <c:v>1971.0</c:v>
                </c:pt>
                <c:pt idx="72">
                  <c:v>1972.0</c:v>
                </c:pt>
                <c:pt idx="73">
                  <c:v>1973.0</c:v>
                </c:pt>
                <c:pt idx="74">
                  <c:v>1974.0</c:v>
                </c:pt>
                <c:pt idx="75">
                  <c:v>1975.0</c:v>
                </c:pt>
                <c:pt idx="76">
                  <c:v>1976.0</c:v>
                </c:pt>
                <c:pt idx="77">
                  <c:v>1977.0</c:v>
                </c:pt>
                <c:pt idx="78">
                  <c:v>1978.0</c:v>
                </c:pt>
                <c:pt idx="79">
                  <c:v>1979.0</c:v>
                </c:pt>
                <c:pt idx="80">
                  <c:v>1980.0</c:v>
                </c:pt>
                <c:pt idx="81">
                  <c:v>1981.0</c:v>
                </c:pt>
                <c:pt idx="82">
                  <c:v>1982.0</c:v>
                </c:pt>
                <c:pt idx="83">
                  <c:v>1983.0</c:v>
                </c:pt>
                <c:pt idx="84">
                  <c:v>1984.0</c:v>
                </c:pt>
                <c:pt idx="85">
                  <c:v>1985.0</c:v>
                </c:pt>
                <c:pt idx="86">
                  <c:v>1986.0</c:v>
                </c:pt>
                <c:pt idx="87">
                  <c:v>1987.0</c:v>
                </c:pt>
                <c:pt idx="88">
                  <c:v>1988.0</c:v>
                </c:pt>
                <c:pt idx="89">
                  <c:v>1989.0</c:v>
                </c:pt>
                <c:pt idx="90">
                  <c:v>1990.0</c:v>
                </c:pt>
                <c:pt idx="91">
                  <c:v>1991.0</c:v>
                </c:pt>
                <c:pt idx="92">
                  <c:v>1992.0</c:v>
                </c:pt>
                <c:pt idx="93">
                  <c:v>1993.0</c:v>
                </c:pt>
                <c:pt idx="94">
                  <c:v>1994.0</c:v>
                </c:pt>
                <c:pt idx="95">
                  <c:v>1995.0</c:v>
                </c:pt>
                <c:pt idx="96">
                  <c:v>1996.0</c:v>
                </c:pt>
                <c:pt idx="97">
                  <c:v>1997.0</c:v>
                </c:pt>
                <c:pt idx="98">
                  <c:v>1998.0</c:v>
                </c:pt>
                <c:pt idx="99">
                  <c:v>1999.0</c:v>
                </c:pt>
                <c:pt idx="100">
                  <c:v>2000.0</c:v>
                </c:pt>
                <c:pt idx="101">
                  <c:v>2001.0</c:v>
                </c:pt>
                <c:pt idx="102">
                  <c:v>2002.0</c:v>
                </c:pt>
                <c:pt idx="103">
                  <c:v>2003.0</c:v>
                </c:pt>
                <c:pt idx="104">
                  <c:v>2004.0</c:v>
                </c:pt>
                <c:pt idx="105">
                  <c:v>2005.0</c:v>
                </c:pt>
                <c:pt idx="106">
                  <c:v>2006.0</c:v>
                </c:pt>
                <c:pt idx="107">
                  <c:v>2007.0</c:v>
                </c:pt>
                <c:pt idx="108">
                  <c:v>2008.0</c:v>
                </c:pt>
                <c:pt idx="109">
                  <c:v>2009.0</c:v>
                </c:pt>
                <c:pt idx="110">
                  <c:v>2010.0</c:v>
                </c:pt>
                <c:pt idx="111">
                  <c:v>2011.0</c:v>
                </c:pt>
                <c:pt idx="112">
                  <c:v>2012.0</c:v>
                </c:pt>
                <c:pt idx="113">
                  <c:v>2013.0</c:v>
                </c:pt>
                <c:pt idx="114">
                  <c:v>2014.0</c:v>
                </c:pt>
                <c:pt idx="115">
                  <c:v>2015.0</c:v>
                </c:pt>
              </c:numCache>
            </c:numRef>
          </c:cat>
          <c:val>
            <c:numRef>
              <c:f>TS14.1!$B$5:$B$120</c:f>
              <c:numCache>
                <c:formatCode>0%</c:formatCode>
                <c:ptCount val="116"/>
                <c:pt idx="0">
                  <c:v>0.0</c:v>
                </c:pt>
                <c:pt idx="1">
                  <c:v>0.0</c:v>
                </c:pt>
                <c:pt idx="2">
                  <c:v>0.0</c:v>
                </c:pt>
                <c:pt idx="3">
                  <c:v>0.0</c:v>
                </c:pt>
                <c:pt idx="4">
                  <c:v>0.0</c:v>
                </c:pt>
                <c:pt idx="5">
                  <c:v>0.0</c:v>
                </c:pt>
                <c:pt idx="6">
                  <c:v>0.0</c:v>
                </c:pt>
                <c:pt idx="7">
                  <c:v>0.0</c:v>
                </c:pt>
                <c:pt idx="8">
                  <c:v>0.0</c:v>
                </c:pt>
                <c:pt idx="9">
                  <c:v>0.0</c:v>
                </c:pt>
                <c:pt idx="10">
                  <c:v>0.0</c:v>
                </c:pt>
                <c:pt idx="11">
                  <c:v>0.0</c:v>
                </c:pt>
                <c:pt idx="12">
                  <c:v>0.0</c:v>
                </c:pt>
                <c:pt idx="13">
                  <c:v>0.07</c:v>
                </c:pt>
                <c:pt idx="14">
                  <c:v>0.07</c:v>
                </c:pt>
                <c:pt idx="15">
                  <c:v>0.07</c:v>
                </c:pt>
                <c:pt idx="16">
                  <c:v>0.15</c:v>
                </c:pt>
                <c:pt idx="17">
                  <c:v>0.67</c:v>
                </c:pt>
                <c:pt idx="18">
                  <c:v>0.77</c:v>
                </c:pt>
                <c:pt idx="19">
                  <c:v>0.73</c:v>
                </c:pt>
                <c:pt idx="20">
                  <c:v>0.73</c:v>
                </c:pt>
                <c:pt idx="21">
                  <c:v>0.73</c:v>
                </c:pt>
                <c:pt idx="22">
                  <c:v>0.58</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c:v>
                </c:pt>
                <c:pt idx="41">
                  <c:v>0.81</c:v>
                </c:pt>
                <c:pt idx="42">
                  <c:v>0.88</c:v>
                </c:pt>
                <c:pt idx="43">
                  <c:v>0.88</c:v>
                </c:pt>
                <c:pt idx="44">
                  <c:v>0.94</c:v>
                </c:pt>
                <c:pt idx="45">
                  <c:v>0.94</c:v>
                </c:pt>
                <c:pt idx="46">
                  <c:v>0.8645</c:v>
                </c:pt>
                <c:pt idx="47">
                  <c:v>0.8645</c:v>
                </c:pt>
                <c:pt idx="48">
                  <c:v>0.8213</c:v>
                </c:pt>
                <c:pt idx="49">
                  <c:v>0.8213</c:v>
                </c:pt>
                <c:pt idx="50">
                  <c:v>0.8436</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0.7525</c:v>
                </c:pt>
                <c:pt idx="69">
                  <c:v>0.77</c:v>
                </c:pt>
                <c:pt idx="70">
                  <c:v>0.7175</c:v>
                </c:pt>
                <c:pt idx="71">
                  <c:v>0.7</c:v>
                </c:pt>
                <c:pt idx="72">
                  <c:v>0.7</c:v>
                </c:pt>
                <c:pt idx="73">
                  <c:v>0.7</c:v>
                </c:pt>
                <c:pt idx="74">
                  <c:v>0.7</c:v>
                </c:pt>
                <c:pt idx="75">
                  <c:v>0.7</c:v>
                </c:pt>
                <c:pt idx="76">
                  <c:v>0.7</c:v>
                </c:pt>
                <c:pt idx="77">
                  <c:v>0.7</c:v>
                </c:pt>
                <c:pt idx="78">
                  <c:v>0.7</c:v>
                </c:pt>
                <c:pt idx="79">
                  <c:v>0.7</c:v>
                </c:pt>
                <c:pt idx="80">
                  <c:v>0.7</c:v>
                </c:pt>
                <c:pt idx="81">
                  <c:v>0.6913</c:v>
                </c:pt>
                <c:pt idx="82">
                  <c:v>0.5</c:v>
                </c:pt>
                <c:pt idx="83">
                  <c:v>0.5</c:v>
                </c:pt>
                <c:pt idx="84">
                  <c:v>0.5</c:v>
                </c:pt>
                <c:pt idx="85">
                  <c:v>0.5</c:v>
                </c:pt>
                <c:pt idx="86">
                  <c:v>0.5</c:v>
                </c:pt>
                <c:pt idx="87">
                  <c:v>0.385</c:v>
                </c:pt>
                <c:pt idx="88">
                  <c:v>0.28</c:v>
                </c:pt>
                <c:pt idx="89">
                  <c:v>0.28</c:v>
                </c:pt>
                <c:pt idx="90">
                  <c:v>0.28</c:v>
                </c:pt>
                <c:pt idx="91">
                  <c:v>0.31</c:v>
                </c:pt>
                <c:pt idx="92">
                  <c:v>0.31</c:v>
                </c:pt>
                <c:pt idx="93">
                  <c:v>0.396</c:v>
                </c:pt>
                <c:pt idx="94">
                  <c:v>0.396</c:v>
                </c:pt>
                <c:pt idx="95">
                  <c:v>0.396</c:v>
                </c:pt>
                <c:pt idx="96">
                  <c:v>0.396</c:v>
                </c:pt>
                <c:pt idx="97">
                  <c:v>0.396</c:v>
                </c:pt>
                <c:pt idx="98">
                  <c:v>0.396</c:v>
                </c:pt>
                <c:pt idx="99">
                  <c:v>0.396</c:v>
                </c:pt>
                <c:pt idx="100">
                  <c:v>0.396</c:v>
                </c:pt>
                <c:pt idx="101">
                  <c:v>0.386</c:v>
                </c:pt>
                <c:pt idx="102">
                  <c:v>0.386</c:v>
                </c:pt>
                <c:pt idx="103">
                  <c:v>0.35</c:v>
                </c:pt>
                <c:pt idx="104">
                  <c:v>0.35</c:v>
                </c:pt>
                <c:pt idx="105">
                  <c:v>0.35</c:v>
                </c:pt>
                <c:pt idx="106">
                  <c:v>0.35</c:v>
                </c:pt>
                <c:pt idx="107">
                  <c:v>0.35</c:v>
                </c:pt>
                <c:pt idx="108">
                  <c:v>0.35</c:v>
                </c:pt>
                <c:pt idx="109">
                  <c:v>0.35</c:v>
                </c:pt>
                <c:pt idx="110">
                  <c:v>0.35</c:v>
                </c:pt>
                <c:pt idx="111">
                  <c:v>0.35</c:v>
                </c:pt>
                <c:pt idx="112">
                  <c:v>0.35</c:v>
                </c:pt>
                <c:pt idx="113">
                  <c:v>0.396</c:v>
                </c:pt>
                <c:pt idx="114">
                  <c:v>0.396</c:v>
                </c:pt>
                <c:pt idx="115">
                  <c:v>0.396</c:v>
                </c:pt>
              </c:numCache>
            </c:numRef>
          </c:val>
          <c:smooth val="0"/>
        </c:ser>
        <c:ser>
          <c:idx val="3"/>
          <c:order val="1"/>
          <c:tx>
            <c:v>United Kingdom</c:v>
          </c:tx>
          <c:spPr>
            <a:ln w="25400">
              <a:solidFill>
                <a:srgbClr val="000000"/>
              </a:solidFill>
              <a:prstDash val="solid"/>
            </a:ln>
          </c:spPr>
          <c:marker>
            <c:symbol val="triangle"/>
            <c:size val="6"/>
            <c:spPr>
              <a:solidFill>
                <a:srgbClr val="000000"/>
              </a:solidFill>
              <a:ln>
                <a:solidFill>
                  <a:srgbClr val="000000"/>
                </a:solidFill>
                <a:prstDash val="solid"/>
              </a:ln>
            </c:spPr>
          </c:marker>
          <c:cat>
            <c:numRef>
              <c:f>TS14.1!$A$5:$A$120</c:f>
              <c:numCache>
                <c:formatCode>General</c:formatCode>
                <c:ptCount val="116"/>
                <c:pt idx="0">
                  <c:v>1900.0</c:v>
                </c:pt>
                <c:pt idx="1">
                  <c:v>1901.0</c:v>
                </c:pt>
                <c:pt idx="2">
                  <c:v>1902.0</c:v>
                </c:pt>
                <c:pt idx="3">
                  <c:v>1903.0</c:v>
                </c:pt>
                <c:pt idx="4">
                  <c:v>1904.0</c:v>
                </c:pt>
                <c:pt idx="5">
                  <c:v>1905.0</c:v>
                </c:pt>
                <c:pt idx="6">
                  <c:v>1906.0</c:v>
                </c:pt>
                <c:pt idx="7">
                  <c:v>1907.0</c:v>
                </c:pt>
                <c:pt idx="8">
                  <c:v>1908.0</c:v>
                </c:pt>
                <c:pt idx="9">
                  <c:v>1909.0</c:v>
                </c:pt>
                <c:pt idx="10">
                  <c:v>1910.0</c:v>
                </c:pt>
                <c:pt idx="11">
                  <c:v>1911.0</c:v>
                </c:pt>
                <c:pt idx="12">
                  <c:v>1912.0</c:v>
                </c:pt>
                <c:pt idx="13">
                  <c:v>1913.0</c:v>
                </c:pt>
                <c:pt idx="14">
                  <c:v>1914.0</c:v>
                </c:pt>
                <c:pt idx="15">
                  <c:v>1915.0</c:v>
                </c:pt>
                <c:pt idx="16">
                  <c:v>1916.0</c:v>
                </c:pt>
                <c:pt idx="17">
                  <c:v>1917.0</c:v>
                </c:pt>
                <c:pt idx="18">
                  <c:v>1918.0</c:v>
                </c:pt>
                <c:pt idx="19">
                  <c:v>1919.0</c:v>
                </c:pt>
                <c:pt idx="20">
                  <c:v>1920.0</c:v>
                </c:pt>
                <c:pt idx="21">
                  <c:v>1921.0</c:v>
                </c:pt>
                <c:pt idx="22">
                  <c:v>1922.0</c:v>
                </c:pt>
                <c:pt idx="23">
                  <c:v>1923.0</c:v>
                </c:pt>
                <c:pt idx="24">
                  <c:v>1924.0</c:v>
                </c:pt>
                <c:pt idx="25">
                  <c:v>1925.0</c:v>
                </c:pt>
                <c:pt idx="26">
                  <c:v>1926.0</c:v>
                </c:pt>
                <c:pt idx="27">
                  <c:v>1927.0</c:v>
                </c:pt>
                <c:pt idx="28">
                  <c:v>1928.0</c:v>
                </c:pt>
                <c:pt idx="29">
                  <c:v>1929.0</c:v>
                </c:pt>
                <c:pt idx="30">
                  <c:v>1930.0</c:v>
                </c:pt>
                <c:pt idx="31">
                  <c:v>1931.0</c:v>
                </c:pt>
                <c:pt idx="32">
                  <c:v>1932.0</c:v>
                </c:pt>
                <c:pt idx="33">
                  <c:v>1933.0</c:v>
                </c:pt>
                <c:pt idx="34">
                  <c:v>1934.0</c:v>
                </c:pt>
                <c:pt idx="35">
                  <c:v>1935.0</c:v>
                </c:pt>
                <c:pt idx="36">
                  <c:v>1936.0</c:v>
                </c:pt>
                <c:pt idx="37">
                  <c:v>1937.0</c:v>
                </c:pt>
                <c:pt idx="38">
                  <c:v>1938.0</c:v>
                </c:pt>
                <c:pt idx="39">
                  <c:v>1939.0</c:v>
                </c:pt>
                <c:pt idx="40">
                  <c:v>1940.0</c:v>
                </c:pt>
                <c:pt idx="41">
                  <c:v>1941.0</c:v>
                </c:pt>
                <c:pt idx="42">
                  <c:v>1942.0</c:v>
                </c:pt>
                <c:pt idx="43">
                  <c:v>1943.0</c:v>
                </c:pt>
                <c:pt idx="44">
                  <c:v>1944.0</c:v>
                </c:pt>
                <c:pt idx="45">
                  <c:v>1945.0</c:v>
                </c:pt>
                <c:pt idx="46">
                  <c:v>1946.0</c:v>
                </c:pt>
                <c:pt idx="47">
                  <c:v>1947.0</c:v>
                </c:pt>
                <c:pt idx="48">
                  <c:v>1948.0</c:v>
                </c:pt>
                <c:pt idx="49">
                  <c:v>1949.0</c:v>
                </c:pt>
                <c:pt idx="50">
                  <c:v>1950.0</c:v>
                </c:pt>
                <c:pt idx="51">
                  <c:v>1951.0</c:v>
                </c:pt>
                <c:pt idx="52">
                  <c:v>1952.0</c:v>
                </c:pt>
                <c:pt idx="53">
                  <c:v>1953.0</c:v>
                </c:pt>
                <c:pt idx="54">
                  <c:v>1954.0</c:v>
                </c:pt>
                <c:pt idx="55">
                  <c:v>1955.0</c:v>
                </c:pt>
                <c:pt idx="56">
                  <c:v>1956.0</c:v>
                </c:pt>
                <c:pt idx="57">
                  <c:v>1957.0</c:v>
                </c:pt>
                <c:pt idx="58">
                  <c:v>1958.0</c:v>
                </c:pt>
                <c:pt idx="59">
                  <c:v>1959.0</c:v>
                </c:pt>
                <c:pt idx="60">
                  <c:v>1960.0</c:v>
                </c:pt>
                <c:pt idx="61">
                  <c:v>1961.0</c:v>
                </c:pt>
                <c:pt idx="62">
                  <c:v>1962.0</c:v>
                </c:pt>
                <c:pt idx="63">
                  <c:v>1963.0</c:v>
                </c:pt>
                <c:pt idx="64">
                  <c:v>1964.0</c:v>
                </c:pt>
                <c:pt idx="65">
                  <c:v>1965.0</c:v>
                </c:pt>
                <c:pt idx="66">
                  <c:v>1966.0</c:v>
                </c:pt>
                <c:pt idx="67">
                  <c:v>1967.0</c:v>
                </c:pt>
                <c:pt idx="68">
                  <c:v>1968.0</c:v>
                </c:pt>
                <c:pt idx="69">
                  <c:v>1969.0</c:v>
                </c:pt>
                <c:pt idx="70">
                  <c:v>1970.0</c:v>
                </c:pt>
                <c:pt idx="71">
                  <c:v>1971.0</c:v>
                </c:pt>
                <c:pt idx="72">
                  <c:v>1972.0</c:v>
                </c:pt>
                <c:pt idx="73">
                  <c:v>1973.0</c:v>
                </c:pt>
                <c:pt idx="74">
                  <c:v>1974.0</c:v>
                </c:pt>
                <c:pt idx="75">
                  <c:v>1975.0</c:v>
                </c:pt>
                <c:pt idx="76">
                  <c:v>1976.0</c:v>
                </c:pt>
                <c:pt idx="77">
                  <c:v>1977.0</c:v>
                </c:pt>
                <c:pt idx="78">
                  <c:v>1978.0</c:v>
                </c:pt>
                <c:pt idx="79">
                  <c:v>1979.0</c:v>
                </c:pt>
                <c:pt idx="80">
                  <c:v>1980.0</c:v>
                </c:pt>
                <c:pt idx="81">
                  <c:v>1981.0</c:v>
                </c:pt>
                <c:pt idx="82">
                  <c:v>1982.0</c:v>
                </c:pt>
                <c:pt idx="83">
                  <c:v>1983.0</c:v>
                </c:pt>
                <c:pt idx="84">
                  <c:v>1984.0</c:v>
                </c:pt>
                <c:pt idx="85">
                  <c:v>1985.0</c:v>
                </c:pt>
                <c:pt idx="86">
                  <c:v>1986.0</c:v>
                </c:pt>
                <c:pt idx="87">
                  <c:v>1987.0</c:v>
                </c:pt>
                <c:pt idx="88">
                  <c:v>1988.0</c:v>
                </c:pt>
                <c:pt idx="89">
                  <c:v>1989.0</c:v>
                </c:pt>
                <c:pt idx="90">
                  <c:v>1990.0</c:v>
                </c:pt>
                <c:pt idx="91">
                  <c:v>1991.0</c:v>
                </c:pt>
                <c:pt idx="92">
                  <c:v>1992.0</c:v>
                </c:pt>
                <c:pt idx="93">
                  <c:v>1993.0</c:v>
                </c:pt>
                <c:pt idx="94">
                  <c:v>1994.0</c:v>
                </c:pt>
                <c:pt idx="95">
                  <c:v>1995.0</c:v>
                </c:pt>
                <c:pt idx="96">
                  <c:v>1996.0</c:v>
                </c:pt>
                <c:pt idx="97">
                  <c:v>1997.0</c:v>
                </c:pt>
                <c:pt idx="98">
                  <c:v>1998.0</c:v>
                </c:pt>
                <c:pt idx="99">
                  <c:v>1999.0</c:v>
                </c:pt>
                <c:pt idx="100">
                  <c:v>2000.0</c:v>
                </c:pt>
                <c:pt idx="101">
                  <c:v>2001.0</c:v>
                </c:pt>
                <c:pt idx="102">
                  <c:v>2002.0</c:v>
                </c:pt>
                <c:pt idx="103">
                  <c:v>2003.0</c:v>
                </c:pt>
                <c:pt idx="104">
                  <c:v>2004.0</c:v>
                </c:pt>
                <c:pt idx="105">
                  <c:v>2005.0</c:v>
                </c:pt>
                <c:pt idx="106">
                  <c:v>2006.0</c:v>
                </c:pt>
                <c:pt idx="107">
                  <c:v>2007.0</c:v>
                </c:pt>
                <c:pt idx="108">
                  <c:v>2008.0</c:v>
                </c:pt>
                <c:pt idx="109">
                  <c:v>2009.0</c:v>
                </c:pt>
                <c:pt idx="110">
                  <c:v>2010.0</c:v>
                </c:pt>
                <c:pt idx="111">
                  <c:v>2011.0</c:v>
                </c:pt>
                <c:pt idx="112">
                  <c:v>2012.0</c:v>
                </c:pt>
                <c:pt idx="113">
                  <c:v>2013.0</c:v>
                </c:pt>
                <c:pt idx="114">
                  <c:v>2014.0</c:v>
                </c:pt>
                <c:pt idx="115">
                  <c:v>2015.0</c:v>
                </c:pt>
              </c:numCache>
            </c:numRef>
          </c:cat>
          <c:val>
            <c:numRef>
              <c:f>TS14.1!$C$5:$C$120</c:f>
              <c:numCache>
                <c:formatCode>0%</c:formatCode>
                <c:ptCount val="116"/>
                <c:pt idx="0">
                  <c:v>0.0</c:v>
                </c:pt>
                <c:pt idx="1">
                  <c:v>0.0</c:v>
                </c:pt>
                <c:pt idx="2">
                  <c:v>0.0</c:v>
                </c:pt>
                <c:pt idx="3">
                  <c:v>0.0</c:v>
                </c:pt>
                <c:pt idx="4">
                  <c:v>0.0</c:v>
                </c:pt>
                <c:pt idx="5">
                  <c:v>0.0</c:v>
                </c:pt>
                <c:pt idx="6">
                  <c:v>0.0</c:v>
                </c:pt>
                <c:pt idx="7">
                  <c:v>0.0</c:v>
                </c:pt>
                <c:pt idx="8">
                  <c:v>0.0</c:v>
                </c:pt>
                <c:pt idx="9">
                  <c:v>0.0833333333333333</c:v>
                </c:pt>
                <c:pt idx="10">
                  <c:v>0.0833333333333333</c:v>
                </c:pt>
                <c:pt idx="11">
                  <c:v>0.0833333333333333</c:v>
                </c:pt>
                <c:pt idx="12">
                  <c:v>0.0833333333333333</c:v>
                </c:pt>
                <c:pt idx="13">
                  <c:v>0.0833333333333333</c:v>
                </c:pt>
                <c:pt idx="14">
                  <c:v>0.172222208333333</c:v>
                </c:pt>
                <c:pt idx="15">
                  <c:v>0.325</c:v>
                </c:pt>
                <c:pt idx="16">
                  <c:v>0.425</c:v>
                </c:pt>
                <c:pt idx="17">
                  <c:v>0.425</c:v>
                </c:pt>
                <c:pt idx="18">
                  <c:v>0.525</c:v>
                </c:pt>
                <c:pt idx="19">
                  <c:v>0.525</c:v>
                </c:pt>
                <c:pt idx="20">
                  <c:v>0.6</c:v>
                </c:pt>
                <c:pt idx="21">
                  <c:v>0.6</c:v>
                </c:pt>
                <c:pt idx="22">
                  <c:v>0.55</c:v>
                </c:pt>
                <c:pt idx="23">
                  <c:v>0.525</c:v>
                </c:pt>
                <c:pt idx="24">
                  <c:v>0.525</c:v>
                </c:pt>
                <c:pt idx="25">
                  <c:v>0.5</c:v>
                </c:pt>
                <c:pt idx="26">
                  <c:v>0.5</c:v>
                </c:pt>
                <c:pt idx="27">
                  <c:v>0.5</c:v>
                </c:pt>
                <c:pt idx="28">
                  <c:v>0.5</c:v>
                </c:pt>
                <c:pt idx="29">
                  <c:v>0.575</c:v>
                </c:pt>
                <c:pt idx="30">
                  <c:v>0.6375</c:v>
                </c:pt>
                <c:pt idx="31">
                  <c:v>0.6625</c:v>
                </c:pt>
                <c:pt idx="32">
                  <c:v>0.6625</c:v>
                </c:pt>
                <c:pt idx="33">
                  <c:v>0.6625</c:v>
                </c:pt>
                <c:pt idx="34">
                  <c:v>0.6375</c:v>
                </c:pt>
                <c:pt idx="35">
                  <c:v>0.6375</c:v>
                </c:pt>
                <c:pt idx="36">
                  <c:v>0.65</c:v>
                </c:pt>
                <c:pt idx="37">
                  <c:v>0.6625</c:v>
                </c:pt>
                <c:pt idx="38">
                  <c:v>0.75</c:v>
                </c:pt>
                <c:pt idx="39">
                  <c:v>0.825</c:v>
                </c:pt>
                <c:pt idx="40">
                  <c:v>0.9</c:v>
                </c:pt>
                <c:pt idx="41">
                  <c:v>0.975</c:v>
                </c:pt>
                <c:pt idx="42">
                  <c:v>0.975</c:v>
                </c:pt>
                <c:pt idx="43">
                  <c:v>0.975</c:v>
                </c:pt>
                <c:pt idx="44">
                  <c:v>0.975</c:v>
                </c:pt>
                <c:pt idx="45">
                  <c:v>0.975</c:v>
                </c:pt>
                <c:pt idx="46">
                  <c:v>0.975</c:v>
                </c:pt>
                <c:pt idx="47">
                  <c:v>0.975</c:v>
                </c:pt>
                <c:pt idx="48">
                  <c:v>0.975</c:v>
                </c:pt>
                <c:pt idx="49">
                  <c:v>0.975</c:v>
                </c:pt>
                <c:pt idx="50">
                  <c:v>0.975</c:v>
                </c:pt>
                <c:pt idx="51">
                  <c:v>0.975</c:v>
                </c:pt>
                <c:pt idx="52">
                  <c:v>0.975</c:v>
                </c:pt>
                <c:pt idx="53">
                  <c:v>0.95</c:v>
                </c:pt>
                <c:pt idx="54">
                  <c:v>0.95</c:v>
                </c:pt>
                <c:pt idx="55">
                  <c:v>0.925</c:v>
                </c:pt>
                <c:pt idx="56">
                  <c:v>0.925</c:v>
                </c:pt>
                <c:pt idx="57">
                  <c:v>0.925</c:v>
                </c:pt>
                <c:pt idx="58">
                  <c:v>0.925</c:v>
                </c:pt>
                <c:pt idx="59">
                  <c:v>0.8875</c:v>
                </c:pt>
                <c:pt idx="60">
                  <c:v>0.8875</c:v>
                </c:pt>
                <c:pt idx="61">
                  <c:v>0.8875</c:v>
                </c:pt>
                <c:pt idx="62">
                  <c:v>0.8875</c:v>
                </c:pt>
                <c:pt idx="63">
                  <c:v>0.8875</c:v>
                </c:pt>
                <c:pt idx="64">
                  <c:v>0.8875</c:v>
                </c:pt>
                <c:pt idx="65">
                  <c:v>0.9125</c:v>
                </c:pt>
                <c:pt idx="66">
                  <c:v>0.9125</c:v>
                </c:pt>
                <c:pt idx="67">
                  <c:v>0.9125</c:v>
                </c:pt>
                <c:pt idx="68">
                  <c:v>0.9125</c:v>
                </c:pt>
                <c:pt idx="69">
                  <c:v>0.9125</c:v>
                </c:pt>
                <c:pt idx="70">
                  <c:v>0.9125</c:v>
                </c:pt>
                <c:pt idx="71">
                  <c:v>0.8875</c:v>
                </c:pt>
                <c:pt idx="72">
                  <c:v>0.8875</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pt idx="114">
                  <c:v>0.45</c:v>
                </c:pt>
                <c:pt idx="115">
                  <c:v>0.45</c:v>
                </c:pt>
              </c:numCache>
            </c:numRef>
          </c:val>
          <c:smooth val="0"/>
        </c:ser>
        <c:ser>
          <c:idx val="2"/>
          <c:order val="2"/>
          <c:tx>
            <c:v>Germany</c:v>
          </c:tx>
          <c:spPr>
            <a:ln w="25400">
              <a:solidFill>
                <a:srgbClr val="FCF305"/>
              </a:solidFill>
              <a:prstDash val="solid"/>
            </a:ln>
          </c:spPr>
          <c:marker>
            <c:symbol val="circle"/>
            <c:size val="6"/>
            <c:spPr>
              <a:solidFill>
                <a:srgbClr val="FFFF00"/>
              </a:solidFill>
              <a:ln>
                <a:solidFill>
                  <a:srgbClr val="FCF305"/>
                </a:solidFill>
                <a:prstDash val="solid"/>
              </a:ln>
            </c:spPr>
          </c:marker>
          <c:cat>
            <c:numRef>
              <c:f>TS14.1!$A$5:$A$120</c:f>
              <c:numCache>
                <c:formatCode>General</c:formatCode>
                <c:ptCount val="116"/>
                <c:pt idx="0">
                  <c:v>1900.0</c:v>
                </c:pt>
                <c:pt idx="1">
                  <c:v>1901.0</c:v>
                </c:pt>
                <c:pt idx="2">
                  <c:v>1902.0</c:v>
                </c:pt>
                <c:pt idx="3">
                  <c:v>1903.0</c:v>
                </c:pt>
                <c:pt idx="4">
                  <c:v>1904.0</c:v>
                </c:pt>
                <c:pt idx="5">
                  <c:v>1905.0</c:v>
                </c:pt>
                <c:pt idx="6">
                  <c:v>1906.0</c:v>
                </c:pt>
                <c:pt idx="7">
                  <c:v>1907.0</c:v>
                </c:pt>
                <c:pt idx="8">
                  <c:v>1908.0</c:v>
                </c:pt>
                <c:pt idx="9">
                  <c:v>1909.0</c:v>
                </c:pt>
                <c:pt idx="10">
                  <c:v>1910.0</c:v>
                </c:pt>
                <c:pt idx="11">
                  <c:v>1911.0</c:v>
                </c:pt>
                <c:pt idx="12">
                  <c:v>1912.0</c:v>
                </c:pt>
                <c:pt idx="13">
                  <c:v>1913.0</c:v>
                </c:pt>
                <c:pt idx="14">
                  <c:v>1914.0</c:v>
                </c:pt>
                <c:pt idx="15">
                  <c:v>1915.0</c:v>
                </c:pt>
                <c:pt idx="16">
                  <c:v>1916.0</c:v>
                </c:pt>
                <c:pt idx="17">
                  <c:v>1917.0</c:v>
                </c:pt>
                <c:pt idx="18">
                  <c:v>1918.0</c:v>
                </c:pt>
                <c:pt idx="19">
                  <c:v>1919.0</c:v>
                </c:pt>
                <c:pt idx="20">
                  <c:v>1920.0</c:v>
                </c:pt>
                <c:pt idx="21">
                  <c:v>1921.0</c:v>
                </c:pt>
                <c:pt idx="22">
                  <c:v>1922.0</c:v>
                </c:pt>
                <c:pt idx="23">
                  <c:v>1923.0</c:v>
                </c:pt>
                <c:pt idx="24">
                  <c:v>1924.0</c:v>
                </c:pt>
                <c:pt idx="25">
                  <c:v>1925.0</c:v>
                </c:pt>
                <c:pt idx="26">
                  <c:v>1926.0</c:v>
                </c:pt>
                <c:pt idx="27">
                  <c:v>1927.0</c:v>
                </c:pt>
                <c:pt idx="28">
                  <c:v>1928.0</c:v>
                </c:pt>
                <c:pt idx="29">
                  <c:v>1929.0</c:v>
                </c:pt>
                <c:pt idx="30">
                  <c:v>1930.0</c:v>
                </c:pt>
                <c:pt idx="31">
                  <c:v>1931.0</c:v>
                </c:pt>
                <c:pt idx="32">
                  <c:v>1932.0</c:v>
                </c:pt>
                <c:pt idx="33">
                  <c:v>1933.0</c:v>
                </c:pt>
                <c:pt idx="34">
                  <c:v>1934.0</c:v>
                </c:pt>
                <c:pt idx="35">
                  <c:v>1935.0</c:v>
                </c:pt>
                <c:pt idx="36">
                  <c:v>1936.0</c:v>
                </c:pt>
                <c:pt idx="37">
                  <c:v>1937.0</c:v>
                </c:pt>
                <c:pt idx="38">
                  <c:v>1938.0</c:v>
                </c:pt>
                <c:pt idx="39">
                  <c:v>1939.0</c:v>
                </c:pt>
                <c:pt idx="40">
                  <c:v>1940.0</c:v>
                </c:pt>
                <c:pt idx="41">
                  <c:v>1941.0</c:v>
                </c:pt>
                <c:pt idx="42">
                  <c:v>1942.0</c:v>
                </c:pt>
                <c:pt idx="43">
                  <c:v>1943.0</c:v>
                </c:pt>
                <c:pt idx="44">
                  <c:v>1944.0</c:v>
                </c:pt>
                <c:pt idx="45">
                  <c:v>1945.0</c:v>
                </c:pt>
                <c:pt idx="46">
                  <c:v>1946.0</c:v>
                </c:pt>
                <c:pt idx="47">
                  <c:v>1947.0</c:v>
                </c:pt>
                <c:pt idx="48">
                  <c:v>1948.0</c:v>
                </c:pt>
                <c:pt idx="49">
                  <c:v>1949.0</c:v>
                </c:pt>
                <c:pt idx="50">
                  <c:v>1950.0</c:v>
                </c:pt>
                <c:pt idx="51">
                  <c:v>1951.0</c:v>
                </c:pt>
                <c:pt idx="52">
                  <c:v>1952.0</c:v>
                </c:pt>
                <c:pt idx="53">
                  <c:v>1953.0</c:v>
                </c:pt>
                <c:pt idx="54">
                  <c:v>1954.0</c:v>
                </c:pt>
                <c:pt idx="55">
                  <c:v>1955.0</c:v>
                </c:pt>
                <c:pt idx="56">
                  <c:v>1956.0</c:v>
                </c:pt>
                <c:pt idx="57">
                  <c:v>1957.0</c:v>
                </c:pt>
                <c:pt idx="58">
                  <c:v>1958.0</c:v>
                </c:pt>
                <c:pt idx="59">
                  <c:v>1959.0</c:v>
                </c:pt>
                <c:pt idx="60">
                  <c:v>1960.0</c:v>
                </c:pt>
                <c:pt idx="61">
                  <c:v>1961.0</c:v>
                </c:pt>
                <c:pt idx="62">
                  <c:v>1962.0</c:v>
                </c:pt>
                <c:pt idx="63">
                  <c:v>1963.0</c:v>
                </c:pt>
                <c:pt idx="64">
                  <c:v>1964.0</c:v>
                </c:pt>
                <c:pt idx="65">
                  <c:v>1965.0</c:v>
                </c:pt>
                <c:pt idx="66">
                  <c:v>1966.0</c:v>
                </c:pt>
                <c:pt idx="67">
                  <c:v>1967.0</c:v>
                </c:pt>
                <c:pt idx="68">
                  <c:v>1968.0</c:v>
                </c:pt>
                <c:pt idx="69">
                  <c:v>1969.0</c:v>
                </c:pt>
                <c:pt idx="70">
                  <c:v>1970.0</c:v>
                </c:pt>
                <c:pt idx="71">
                  <c:v>1971.0</c:v>
                </c:pt>
                <c:pt idx="72">
                  <c:v>1972.0</c:v>
                </c:pt>
                <c:pt idx="73">
                  <c:v>1973.0</c:v>
                </c:pt>
                <c:pt idx="74">
                  <c:v>1974.0</c:v>
                </c:pt>
                <c:pt idx="75">
                  <c:v>1975.0</c:v>
                </c:pt>
                <c:pt idx="76">
                  <c:v>1976.0</c:v>
                </c:pt>
                <c:pt idx="77">
                  <c:v>1977.0</c:v>
                </c:pt>
                <c:pt idx="78">
                  <c:v>1978.0</c:v>
                </c:pt>
                <c:pt idx="79">
                  <c:v>1979.0</c:v>
                </c:pt>
                <c:pt idx="80">
                  <c:v>1980.0</c:v>
                </c:pt>
                <c:pt idx="81">
                  <c:v>1981.0</c:v>
                </c:pt>
                <c:pt idx="82">
                  <c:v>1982.0</c:v>
                </c:pt>
                <c:pt idx="83">
                  <c:v>1983.0</c:v>
                </c:pt>
                <c:pt idx="84">
                  <c:v>1984.0</c:v>
                </c:pt>
                <c:pt idx="85">
                  <c:v>1985.0</c:v>
                </c:pt>
                <c:pt idx="86">
                  <c:v>1986.0</c:v>
                </c:pt>
                <c:pt idx="87">
                  <c:v>1987.0</c:v>
                </c:pt>
                <c:pt idx="88">
                  <c:v>1988.0</c:v>
                </c:pt>
                <c:pt idx="89">
                  <c:v>1989.0</c:v>
                </c:pt>
                <c:pt idx="90">
                  <c:v>1990.0</c:v>
                </c:pt>
                <c:pt idx="91">
                  <c:v>1991.0</c:v>
                </c:pt>
                <c:pt idx="92">
                  <c:v>1992.0</c:v>
                </c:pt>
                <c:pt idx="93">
                  <c:v>1993.0</c:v>
                </c:pt>
                <c:pt idx="94">
                  <c:v>1994.0</c:v>
                </c:pt>
                <c:pt idx="95">
                  <c:v>1995.0</c:v>
                </c:pt>
                <c:pt idx="96">
                  <c:v>1996.0</c:v>
                </c:pt>
                <c:pt idx="97">
                  <c:v>1997.0</c:v>
                </c:pt>
                <c:pt idx="98">
                  <c:v>1998.0</c:v>
                </c:pt>
                <c:pt idx="99">
                  <c:v>1999.0</c:v>
                </c:pt>
                <c:pt idx="100">
                  <c:v>2000.0</c:v>
                </c:pt>
                <c:pt idx="101">
                  <c:v>2001.0</c:v>
                </c:pt>
                <c:pt idx="102">
                  <c:v>2002.0</c:v>
                </c:pt>
                <c:pt idx="103">
                  <c:v>2003.0</c:v>
                </c:pt>
                <c:pt idx="104">
                  <c:v>2004.0</c:v>
                </c:pt>
                <c:pt idx="105">
                  <c:v>2005.0</c:v>
                </c:pt>
                <c:pt idx="106">
                  <c:v>2006.0</c:v>
                </c:pt>
                <c:pt idx="107">
                  <c:v>2007.0</c:v>
                </c:pt>
                <c:pt idx="108">
                  <c:v>2008.0</c:v>
                </c:pt>
                <c:pt idx="109">
                  <c:v>2009.0</c:v>
                </c:pt>
                <c:pt idx="110">
                  <c:v>2010.0</c:v>
                </c:pt>
                <c:pt idx="111">
                  <c:v>2011.0</c:v>
                </c:pt>
                <c:pt idx="112">
                  <c:v>2012.0</c:v>
                </c:pt>
                <c:pt idx="113">
                  <c:v>2013.0</c:v>
                </c:pt>
                <c:pt idx="114">
                  <c:v>2014.0</c:v>
                </c:pt>
                <c:pt idx="115">
                  <c:v>2015.0</c:v>
                </c:pt>
              </c:numCache>
            </c:numRef>
          </c:cat>
          <c:val>
            <c:numRef>
              <c:f>TS14.1!$D$5:$D$120</c:f>
              <c:numCache>
                <c:formatCode>0%</c:formatCode>
                <c:ptCount val="116"/>
                <c:pt idx="0">
                  <c:v>0.03</c:v>
                </c:pt>
                <c:pt idx="1">
                  <c:v>0.03</c:v>
                </c:pt>
                <c:pt idx="2">
                  <c:v>0.03</c:v>
                </c:pt>
                <c:pt idx="3">
                  <c:v>0.03</c:v>
                </c:pt>
                <c:pt idx="4">
                  <c:v>0.03</c:v>
                </c:pt>
                <c:pt idx="5">
                  <c:v>0.03</c:v>
                </c:pt>
                <c:pt idx="6">
                  <c:v>0.03</c:v>
                </c:pt>
                <c:pt idx="7">
                  <c:v>0.03</c:v>
                </c:pt>
                <c:pt idx="8">
                  <c:v>0.03</c:v>
                </c:pt>
                <c:pt idx="9">
                  <c:v>0.03</c:v>
                </c:pt>
                <c:pt idx="10">
                  <c:v>0.03</c:v>
                </c:pt>
                <c:pt idx="11">
                  <c:v>0.03</c:v>
                </c:pt>
                <c:pt idx="12">
                  <c:v>0.03</c:v>
                </c:pt>
                <c:pt idx="13">
                  <c:v>0.03</c:v>
                </c:pt>
                <c:pt idx="14">
                  <c:v>0.04</c:v>
                </c:pt>
                <c:pt idx="15">
                  <c:v>0.04</c:v>
                </c:pt>
                <c:pt idx="16">
                  <c:v>0.04</c:v>
                </c:pt>
                <c:pt idx="17">
                  <c:v>0.04</c:v>
                </c:pt>
                <c:pt idx="18">
                  <c:v>0.2</c:v>
                </c:pt>
                <c:pt idx="19">
                  <c:v>0.3</c:v>
                </c:pt>
                <c:pt idx="20">
                  <c:v>0.4</c:v>
                </c:pt>
                <c:pt idx="21">
                  <c:v>0.4</c:v>
                </c:pt>
                <c:pt idx="22">
                  <c:v>0.4</c:v>
                </c:pt>
                <c:pt idx="23">
                  <c:v>0.4</c:v>
                </c:pt>
                <c:pt idx="24">
                  <c:v>0.4</c:v>
                </c:pt>
                <c:pt idx="25">
                  <c:v>0.4</c:v>
                </c:pt>
                <c:pt idx="26">
                  <c:v>0.4</c:v>
                </c:pt>
                <c:pt idx="27">
                  <c:v>0.4</c:v>
                </c:pt>
                <c:pt idx="28">
                  <c:v>0.4</c:v>
                </c:pt>
                <c:pt idx="29">
                  <c:v>0.4</c:v>
                </c:pt>
                <c:pt idx="30">
                  <c:v>0.4</c:v>
                </c:pt>
                <c:pt idx="31">
                  <c:v>0.4</c:v>
                </c:pt>
                <c:pt idx="32">
                  <c:v>0.4</c:v>
                </c:pt>
                <c:pt idx="33">
                  <c:v>0.4</c:v>
                </c:pt>
                <c:pt idx="34">
                  <c:v>0.5</c:v>
                </c:pt>
                <c:pt idx="35">
                  <c:v>0.5</c:v>
                </c:pt>
                <c:pt idx="36">
                  <c:v>0.5</c:v>
                </c:pt>
                <c:pt idx="37">
                  <c:v>0.5</c:v>
                </c:pt>
                <c:pt idx="38">
                  <c:v>0.5</c:v>
                </c:pt>
                <c:pt idx="39">
                  <c:v>0.6</c:v>
                </c:pt>
                <c:pt idx="40">
                  <c:v>0.6</c:v>
                </c:pt>
                <c:pt idx="41">
                  <c:v>0.6</c:v>
                </c:pt>
                <c:pt idx="42">
                  <c:v>0.6</c:v>
                </c:pt>
                <c:pt idx="43">
                  <c:v>0.6</c:v>
                </c:pt>
                <c:pt idx="44">
                  <c:v>0.6</c:v>
                </c:pt>
                <c:pt idx="45">
                  <c:v>0.6</c:v>
                </c:pt>
                <c:pt idx="46">
                  <c:v>0.9</c:v>
                </c:pt>
                <c:pt idx="47">
                  <c:v>0.9</c:v>
                </c:pt>
                <c:pt idx="48">
                  <c:v>0.9</c:v>
                </c:pt>
                <c:pt idx="49">
                  <c:v>0.75</c:v>
                </c:pt>
                <c:pt idx="50">
                  <c:v>0.75</c:v>
                </c:pt>
                <c:pt idx="51">
                  <c:v>0.75</c:v>
                </c:pt>
                <c:pt idx="52">
                  <c:v>0.75</c:v>
                </c:pt>
                <c:pt idx="53">
                  <c:v>0.66</c:v>
                </c:pt>
                <c:pt idx="54">
                  <c:v>0.6</c:v>
                </c:pt>
                <c:pt idx="55">
                  <c:v>0.53</c:v>
                </c:pt>
                <c:pt idx="56">
                  <c:v>0.53</c:v>
                </c:pt>
                <c:pt idx="57">
                  <c:v>0.53</c:v>
                </c:pt>
                <c:pt idx="58">
                  <c:v>0.53</c:v>
                </c:pt>
                <c:pt idx="59">
                  <c:v>0.53</c:v>
                </c:pt>
                <c:pt idx="60">
                  <c:v>0.53</c:v>
                </c:pt>
                <c:pt idx="61">
                  <c:v>0.53</c:v>
                </c:pt>
                <c:pt idx="62">
                  <c:v>0.53</c:v>
                </c:pt>
                <c:pt idx="63">
                  <c:v>0.53</c:v>
                </c:pt>
                <c:pt idx="64">
                  <c:v>0.53</c:v>
                </c:pt>
                <c:pt idx="65">
                  <c:v>0.53</c:v>
                </c:pt>
                <c:pt idx="66">
                  <c:v>0.53</c:v>
                </c:pt>
                <c:pt idx="67">
                  <c:v>0.53</c:v>
                </c:pt>
                <c:pt idx="68">
                  <c:v>0.53</c:v>
                </c:pt>
                <c:pt idx="69">
                  <c:v>0.53</c:v>
                </c:pt>
                <c:pt idx="70">
                  <c:v>0.53</c:v>
                </c:pt>
                <c:pt idx="71">
                  <c:v>0.53</c:v>
                </c:pt>
                <c:pt idx="72">
                  <c:v>0.53</c:v>
                </c:pt>
                <c:pt idx="73">
                  <c:v>0.53</c:v>
                </c:pt>
                <c:pt idx="74">
                  <c:v>0.53</c:v>
                </c:pt>
                <c:pt idx="75">
                  <c:v>0.56</c:v>
                </c:pt>
                <c:pt idx="76">
                  <c:v>0.56</c:v>
                </c:pt>
                <c:pt idx="77">
                  <c:v>0.56</c:v>
                </c:pt>
                <c:pt idx="78">
                  <c:v>0.56</c:v>
                </c:pt>
                <c:pt idx="79">
                  <c:v>0.56</c:v>
                </c:pt>
                <c:pt idx="80">
                  <c:v>0.56</c:v>
                </c:pt>
                <c:pt idx="81">
                  <c:v>0.56</c:v>
                </c:pt>
                <c:pt idx="82">
                  <c:v>0.56</c:v>
                </c:pt>
                <c:pt idx="83">
                  <c:v>0.56</c:v>
                </c:pt>
                <c:pt idx="84">
                  <c:v>0.56</c:v>
                </c:pt>
                <c:pt idx="85">
                  <c:v>0.56</c:v>
                </c:pt>
                <c:pt idx="86">
                  <c:v>0.56</c:v>
                </c:pt>
                <c:pt idx="87">
                  <c:v>0.56</c:v>
                </c:pt>
                <c:pt idx="88">
                  <c:v>0.56</c:v>
                </c:pt>
                <c:pt idx="89">
                  <c:v>0.56</c:v>
                </c:pt>
                <c:pt idx="90">
                  <c:v>0.53</c:v>
                </c:pt>
                <c:pt idx="91">
                  <c:v>0.53</c:v>
                </c:pt>
                <c:pt idx="92">
                  <c:v>0.53</c:v>
                </c:pt>
                <c:pt idx="93">
                  <c:v>0.53</c:v>
                </c:pt>
                <c:pt idx="94">
                  <c:v>0.53</c:v>
                </c:pt>
                <c:pt idx="95">
                  <c:v>0.53</c:v>
                </c:pt>
                <c:pt idx="96">
                  <c:v>0.53</c:v>
                </c:pt>
                <c:pt idx="97">
                  <c:v>0.53</c:v>
                </c:pt>
                <c:pt idx="98">
                  <c:v>0.53</c:v>
                </c:pt>
                <c:pt idx="99">
                  <c:v>0.53</c:v>
                </c:pt>
                <c:pt idx="100">
                  <c:v>0.51</c:v>
                </c:pt>
                <c:pt idx="101">
                  <c:v>0.485</c:v>
                </c:pt>
                <c:pt idx="102">
                  <c:v>0.485</c:v>
                </c:pt>
                <c:pt idx="103">
                  <c:v>0.485</c:v>
                </c:pt>
                <c:pt idx="104">
                  <c:v>0.45</c:v>
                </c:pt>
                <c:pt idx="105">
                  <c:v>0.42</c:v>
                </c:pt>
                <c:pt idx="106">
                  <c:v>0.42</c:v>
                </c:pt>
                <c:pt idx="107">
                  <c:v>0.45</c:v>
                </c:pt>
                <c:pt idx="108">
                  <c:v>0.45</c:v>
                </c:pt>
                <c:pt idx="109">
                  <c:v>0.45</c:v>
                </c:pt>
                <c:pt idx="110">
                  <c:v>0.45</c:v>
                </c:pt>
                <c:pt idx="111">
                  <c:v>0.45</c:v>
                </c:pt>
                <c:pt idx="112">
                  <c:v>0.45</c:v>
                </c:pt>
                <c:pt idx="113">
                  <c:v>0.45</c:v>
                </c:pt>
                <c:pt idx="114">
                  <c:v>0.45</c:v>
                </c:pt>
                <c:pt idx="115">
                  <c:v>0.45</c:v>
                </c:pt>
              </c:numCache>
            </c:numRef>
          </c:val>
          <c:smooth val="0"/>
        </c:ser>
        <c:ser>
          <c:idx val="1"/>
          <c:order val="3"/>
          <c:tx>
            <c:v>France</c:v>
          </c:tx>
          <c:spPr>
            <a:ln w="25400">
              <a:solidFill>
                <a:schemeClr val="accent1"/>
              </a:solidFill>
              <a:prstDash val="solid"/>
            </a:ln>
          </c:spPr>
          <c:marker>
            <c:symbol val="triangle"/>
            <c:size val="6"/>
            <c:spPr>
              <a:solidFill>
                <a:srgbClr val="4F81BD"/>
              </a:solidFill>
              <a:ln>
                <a:solidFill>
                  <a:schemeClr val="accent1"/>
                </a:solidFill>
                <a:prstDash val="solid"/>
              </a:ln>
            </c:spPr>
          </c:marker>
          <c:cat>
            <c:numRef>
              <c:f>TS14.1!$A$5:$A$120</c:f>
              <c:numCache>
                <c:formatCode>General</c:formatCode>
                <c:ptCount val="116"/>
                <c:pt idx="0">
                  <c:v>1900.0</c:v>
                </c:pt>
                <c:pt idx="1">
                  <c:v>1901.0</c:v>
                </c:pt>
                <c:pt idx="2">
                  <c:v>1902.0</c:v>
                </c:pt>
                <c:pt idx="3">
                  <c:v>1903.0</c:v>
                </c:pt>
                <c:pt idx="4">
                  <c:v>1904.0</c:v>
                </c:pt>
                <c:pt idx="5">
                  <c:v>1905.0</c:v>
                </c:pt>
                <c:pt idx="6">
                  <c:v>1906.0</c:v>
                </c:pt>
                <c:pt idx="7">
                  <c:v>1907.0</c:v>
                </c:pt>
                <c:pt idx="8">
                  <c:v>1908.0</c:v>
                </c:pt>
                <c:pt idx="9">
                  <c:v>1909.0</c:v>
                </c:pt>
                <c:pt idx="10">
                  <c:v>1910.0</c:v>
                </c:pt>
                <c:pt idx="11">
                  <c:v>1911.0</c:v>
                </c:pt>
                <c:pt idx="12">
                  <c:v>1912.0</c:v>
                </c:pt>
                <c:pt idx="13">
                  <c:v>1913.0</c:v>
                </c:pt>
                <c:pt idx="14">
                  <c:v>1914.0</c:v>
                </c:pt>
                <c:pt idx="15">
                  <c:v>1915.0</c:v>
                </c:pt>
                <c:pt idx="16">
                  <c:v>1916.0</c:v>
                </c:pt>
                <c:pt idx="17">
                  <c:v>1917.0</c:v>
                </c:pt>
                <c:pt idx="18">
                  <c:v>1918.0</c:v>
                </c:pt>
                <c:pt idx="19">
                  <c:v>1919.0</c:v>
                </c:pt>
                <c:pt idx="20">
                  <c:v>1920.0</c:v>
                </c:pt>
                <c:pt idx="21">
                  <c:v>1921.0</c:v>
                </c:pt>
                <c:pt idx="22">
                  <c:v>1922.0</c:v>
                </c:pt>
                <c:pt idx="23">
                  <c:v>1923.0</c:v>
                </c:pt>
                <c:pt idx="24">
                  <c:v>1924.0</c:v>
                </c:pt>
                <c:pt idx="25">
                  <c:v>1925.0</c:v>
                </c:pt>
                <c:pt idx="26">
                  <c:v>1926.0</c:v>
                </c:pt>
                <c:pt idx="27">
                  <c:v>1927.0</c:v>
                </c:pt>
                <c:pt idx="28">
                  <c:v>1928.0</c:v>
                </c:pt>
                <c:pt idx="29">
                  <c:v>1929.0</c:v>
                </c:pt>
                <c:pt idx="30">
                  <c:v>1930.0</c:v>
                </c:pt>
                <c:pt idx="31">
                  <c:v>1931.0</c:v>
                </c:pt>
                <c:pt idx="32">
                  <c:v>1932.0</c:v>
                </c:pt>
                <c:pt idx="33">
                  <c:v>1933.0</c:v>
                </c:pt>
                <c:pt idx="34">
                  <c:v>1934.0</c:v>
                </c:pt>
                <c:pt idx="35">
                  <c:v>1935.0</c:v>
                </c:pt>
                <c:pt idx="36">
                  <c:v>1936.0</c:v>
                </c:pt>
                <c:pt idx="37">
                  <c:v>1937.0</c:v>
                </c:pt>
                <c:pt idx="38">
                  <c:v>1938.0</c:v>
                </c:pt>
                <c:pt idx="39">
                  <c:v>1939.0</c:v>
                </c:pt>
                <c:pt idx="40">
                  <c:v>1940.0</c:v>
                </c:pt>
                <c:pt idx="41">
                  <c:v>1941.0</c:v>
                </c:pt>
                <c:pt idx="42">
                  <c:v>1942.0</c:v>
                </c:pt>
                <c:pt idx="43">
                  <c:v>1943.0</c:v>
                </c:pt>
                <c:pt idx="44">
                  <c:v>1944.0</c:v>
                </c:pt>
                <c:pt idx="45">
                  <c:v>1945.0</c:v>
                </c:pt>
                <c:pt idx="46">
                  <c:v>1946.0</c:v>
                </c:pt>
                <c:pt idx="47">
                  <c:v>1947.0</c:v>
                </c:pt>
                <c:pt idx="48">
                  <c:v>1948.0</c:v>
                </c:pt>
                <c:pt idx="49">
                  <c:v>1949.0</c:v>
                </c:pt>
                <c:pt idx="50">
                  <c:v>1950.0</c:v>
                </c:pt>
                <c:pt idx="51">
                  <c:v>1951.0</c:v>
                </c:pt>
                <c:pt idx="52">
                  <c:v>1952.0</c:v>
                </c:pt>
                <c:pt idx="53">
                  <c:v>1953.0</c:v>
                </c:pt>
                <c:pt idx="54">
                  <c:v>1954.0</c:v>
                </c:pt>
                <c:pt idx="55">
                  <c:v>1955.0</c:v>
                </c:pt>
                <c:pt idx="56">
                  <c:v>1956.0</c:v>
                </c:pt>
                <c:pt idx="57">
                  <c:v>1957.0</c:v>
                </c:pt>
                <c:pt idx="58">
                  <c:v>1958.0</c:v>
                </c:pt>
                <c:pt idx="59">
                  <c:v>1959.0</c:v>
                </c:pt>
                <c:pt idx="60">
                  <c:v>1960.0</c:v>
                </c:pt>
                <c:pt idx="61">
                  <c:v>1961.0</c:v>
                </c:pt>
                <c:pt idx="62">
                  <c:v>1962.0</c:v>
                </c:pt>
                <c:pt idx="63">
                  <c:v>1963.0</c:v>
                </c:pt>
                <c:pt idx="64">
                  <c:v>1964.0</c:v>
                </c:pt>
                <c:pt idx="65">
                  <c:v>1965.0</c:v>
                </c:pt>
                <c:pt idx="66">
                  <c:v>1966.0</c:v>
                </c:pt>
                <c:pt idx="67">
                  <c:v>1967.0</c:v>
                </c:pt>
                <c:pt idx="68">
                  <c:v>1968.0</c:v>
                </c:pt>
                <c:pt idx="69">
                  <c:v>1969.0</c:v>
                </c:pt>
                <c:pt idx="70">
                  <c:v>1970.0</c:v>
                </c:pt>
                <c:pt idx="71">
                  <c:v>1971.0</c:v>
                </c:pt>
                <c:pt idx="72">
                  <c:v>1972.0</c:v>
                </c:pt>
                <c:pt idx="73">
                  <c:v>1973.0</c:v>
                </c:pt>
                <c:pt idx="74">
                  <c:v>1974.0</c:v>
                </c:pt>
                <c:pt idx="75">
                  <c:v>1975.0</c:v>
                </c:pt>
                <c:pt idx="76">
                  <c:v>1976.0</c:v>
                </c:pt>
                <c:pt idx="77">
                  <c:v>1977.0</c:v>
                </c:pt>
                <c:pt idx="78">
                  <c:v>1978.0</c:v>
                </c:pt>
                <c:pt idx="79">
                  <c:v>1979.0</c:v>
                </c:pt>
                <c:pt idx="80">
                  <c:v>1980.0</c:v>
                </c:pt>
                <c:pt idx="81">
                  <c:v>1981.0</c:v>
                </c:pt>
                <c:pt idx="82">
                  <c:v>1982.0</c:v>
                </c:pt>
                <c:pt idx="83">
                  <c:v>1983.0</c:v>
                </c:pt>
                <c:pt idx="84">
                  <c:v>1984.0</c:v>
                </c:pt>
                <c:pt idx="85">
                  <c:v>1985.0</c:v>
                </c:pt>
                <c:pt idx="86">
                  <c:v>1986.0</c:v>
                </c:pt>
                <c:pt idx="87">
                  <c:v>1987.0</c:v>
                </c:pt>
                <c:pt idx="88">
                  <c:v>1988.0</c:v>
                </c:pt>
                <c:pt idx="89">
                  <c:v>1989.0</c:v>
                </c:pt>
                <c:pt idx="90">
                  <c:v>1990.0</c:v>
                </c:pt>
                <c:pt idx="91">
                  <c:v>1991.0</c:v>
                </c:pt>
                <c:pt idx="92">
                  <c:v>1992.0</c:v>
                </c:pt>
                <c:pt idx="93">
                  <c:v>1993.0</c:v>
                </c:pt>
                <c:pt idx="94">
                  <c:v>1994.0</c:v>
                </c:pt>
                <c:pt idx="95">
                  <c:v>1995.0</c:v>
                </c:pt>
                <c:pt idx="96">
                  <c:v>1996.0</c:v>
                </c:pt>
                <c:pt idx="97">
                  <c:v>1997.0</c:v>
                </c:pt>
                <c:pt idx="98">
                  <c:v>1998.0</c:v>
                </c:pt>
                <c:pt idx="99">
                  <c:v>1999.0</c:v>
                </c:pt>
                <c:pt idx="100">
                  <c:v>2000.0</c:v>
                </c:pt>
                <c:pt idx="101">
                  <c:v>2001.0</c:v>
                </c:pt>
                <c:pt idx="102">
                  <c:v>2002.0</c:v>
                </c:pt>
                <c:pt idx="103">
                  <c:v>2003.0</c:v>
                </c:pt>
                <c:pt idx="104">
                  <c:v>2004.0</c:v>
                </c:pt>
                <c:pt idx="105">
                  <c:v>2005.0</c:v>
                </c:pt>
                <c:pt idx="106">
                  <c:v>2006.0</c:v>
                </c:pt>
                <c:pt idx="107">
                  <c:v>2007.0</c:v>
                </c:pt>
                <c:pt idx="108">
                  <c:v>2008.0</c:v>
                </c:pt>
                <c:pt idx="109">
                  <c:v>2009.0</c:v>
                </c:pt>
                <c:pt idx="110">
                  <c:v>2010.0</c:v>
                </c:pt>
                <c:pt idx="111">
                  <c:v>2011.0</c:v>
                </c:pt>
                <c:pt idx="112">
                  <c:v>2012.0</c:v>
                </c:pt>
                <c:pt idx="113">
                  <c:v>2013.0</c:v>
                </c:pt>
                <c:pt idx="114">
                  <c:v>2014.0</c:v>
                </c:pt>
                <c:pt idx="115">
                  <c:v>2015.0</c:v>
                </c:pt>
              </c:numCache>
            </c:numRef>
          </c:cat>
          <c:val>
            <c:numRef>
              <c:f>TS14.1!$E$5:$E$120</c:f>
              <c:numCache>
                <c:formatCode>0%</c:formatCode>
                <c:ptCount val="116"/>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0.02</c:v>
                </c:pt>
                <c:pt idx="16">
                  <c:v>0.1</c:v>
                </c:pt>
                <c:pt idx="17">
                  <c:v>0.2</c:v>
                </c:pt>
                <c:pt idx="18">
                  <c:v>0.2</c:v>
                </c:pt>
                <c:pt idx="19">
                  <c:v>0.5</c:v>
                </c:pt>
                <c:pt idx="20">
                  <c:v>0.5</c:v>
                </c:pt>
                <c:pt idx="21">
                  <c:v>0.5</c:v>
                </c:pt>
                <c:pt idx="22">
                  <c:v>0.5</c:v>
                </c:pt>
                <c:pt idx="23">
                  <c:v>0.6</c:v>
                </c:pt>
                <c:pt idx="24">
                  <c:v>0.72</c:v>
                </c:pt>
                <c:pt idx="25">
                  <c:v>0.6</c:v>
                </c:pt>
                <c:pt idx="26">
                  <c:v>0.3</c:v>
                </c:pt>
                <c:pt idx="27">
                  <c:v>0.3</c:v>
                </c:pt>
                <c:pt idx="28">
                  <c:v>0.3333</c:v>
                </c:pt>
                <c:pt idx="29">
                  <c:v>0.3333</c:v>
                </c:pt>
                <c:pt idx="30">
                  <c:v>0.3333</c:v>
                </c:pt>
                <c:pt idx="31">
                  <c:v>0.3333</c:v>
                </c:pt>
                <c:pt idx="32">
                  <c:v>0.3667</c:v>
                </c:pt>
                <c:pt idx="33">
                  <c:v>0.3667</c:v>
                </c:pt>
                <c:pt idx="34">
                  <c:v>0.3</c:v>
                </c:pt>
                <c:pt idx="35">
                  <c:v>0.36</c:v>
                </c:pt>
                <c:pt idx="36">
                  <c:v>0.48</c:v>
                </c:pt>
                <c:pt idx="37">
                  <c:v>0.5184</c:v>
                </c:pt>
                <c:pt idx="38">
                  <c:v>0.53332</c:v>
                </c:pt>
                <c:pt idx="39">
                  <c:v>0.53332</c:v>
                </c:pt>
                <c:pt idx="40">
                  <c:v>0.53332</c:v>
                </c:pt>
                <c:pt idx="41">
                  <c:v>0.6</c:v>
                </c:pt>
                <c:pt idx="42">
                  <c:v>0.7</c:v>
                </c:pt>
                <c:pt idx="43">
                  <c:v>0.7</c:v>
                </c:pt>
                <c:pt idx="44">
                  <c:v>0.7</c:v>
                </c:pt>
                <c:pt idx="45">
                  <c:v>0.6</c:v>
                </c:pt>
                <c:pt idx="46">
                  <c:v>0.6</c:v>
                </c:pt>
                <c:pt idx="47">
                  <c:v>0.72</c:v>
                </c:pt>
                <c:pt idx="48">
                  <c:v>0.6</c:v>
                </c:pt>
                <c:pt idx="49">
                  <c:v>0.6</c:v>
                </c:pt>
                <c:pt idx="50">
                  <c:v>0.6</c:v>
                </c:pt>
                <c:pt idx="51">
                  <c:v>0.6</c:v>
                </c:pt>
                <c:pt idx="52">
                  <c:v>0.6</c:v>
                </c:pt>
                <c:pt idx="53">
                  <c:v>0.6</c:v>
                </c:pt>
                <c:pt idx="54">
                  <c:v>0.6</c:v>
                </c:pt>
                <c:pt idx="55">
                  <c:v>0.66</c:v>
                </c:pt>
                <c:pt idx="56">
                  <c:v>0.66</c:v>
                </c:pt>
                <c:pt idx="57">
                  <c:v>0.66</c:v>
                </c:pt>
                <c:pt idx="58">
                  <c:v>0.66</c:v>
                </c:pt>
                <c:pt idx="59">
                  <c:v>0.66</c:v>
                </c:pt>
                <c:pt idx="60">
                  <c:v>0.66</c:v>
                </c:pt>
                <c:pt idx="61">
                  <c:v>0.63</c:v>
                </c:pt>
                <c:pt idx="62">
                  <c:v>0.63</c:v>
                </c:pt>
                <c:pt idx="63">
                  <c:v>0.64575</c:v>
                </c:pt>
                <c:pt idx="64">
                  <c:v>0.63</c:v>
                </c:pt>
                <c:pt idx="65">
                  <c:v>0.63</c:v>
                </c:pt>
                <c:pt idx="66">
                  <c:v>0.65</c:v>
                </c:pt>
                <c:pt idx="67">
                  <c:v>0.66</c:v>
                </c:pt>
                <c:pt idx="68">
                  <c:v>0.66</c:v>
                </c:pt>
                <c:pt idx="69">
                  <c:v>0.645</c:v>
                </c:pt>
                <c:pt idx="70">
                  <c:v>0.618</c:v>
                </c:pt>
                <c:pt idx="71">
                  <c:v>0.612</c:v>
                </c:pt>
                <c:pt idx="72">
                  <c:v>0.6</c:v>
                </c:pt>
                <c:pt idx="73">
                  <c:v>0.6</c:v>
                </c:pt>
                <c:pt idx="74">
                  <c:v>0.6</c:v>
                </c:pt>
                <c:pt idx="75">
                  <c:v>0.6</c:v>
                </c:pt>
                <c:pt idx="76">
                  <c:v>0.6</c:v>
                </c:pt>
                <c:pt idx="77">
                  <c:v>0.6</c:v>
                </c:pt>
                <c:pt idx="78">
                  <c:v>0.6</c:v>
                </c:pt>
                <c:pt idx="79">
                  <c:v>0.6</c:v>
                </c:pt>
                <c:pt idx="80">
                  <c:v>0.66</c:v>
                </c:pt>
                <c:pt idx="81">
                  <c:v>0.66</c:v>
                </c:pt>
                <c:pt idx="82">
                  <c:v>0.6955</c:v>
                </c:pt>
                <c:pt idx="83">
                  <c:v>0.702</c:v>
                </c:pt>
                <c:pt idx="84">
                  <c:v>0.6695</c:v>
                </c:pt>
                <c:pt idx="85">
                  <c:v>0.65</c:v>
                </c:pt>
                <c:pt idx="86">
                  <c:v>0.58</c:v>
                </c:pt>
                <c:pt idx="87">
                  <c:v>0.568</c:v>
                </c:pt>
                <c:pt idx="88">
                  <c:v>0.568</c:v>
                </c:pt>
                <c:pt idx="89">
                  <c:v>0.568</c:v>
                </c:pt>
                <c:pt idx="90">
                  <c:v>0.568</c:v>
                </c:pt>
                <c:pt idx="91">
                  <c:v>0.568</c:v>
                </c:pt>
                <c:pt idx="92">
                  <c:v>0.568</c:v>
                </c:pt>
                <c:pt idx="93">
                  <c:v>0.568</c:v>
                </c:pt>
                <c:pt idx="94">
                  <c:v>0.568</c:v>
                </c:pt>
                <c:pt idx="95">
                  <c:v>0.568</c:v>
                </c:pt>
                <c:pt idx="96">
                  <c:v>0.54</c:v>
                </c:pt>
                <c:pt idx="97">
                  <c:v>0.54</c:v>
                </c:pt>
                <c:pt idx="98">
                  <c:v>0.54</c:v>
                </c:pt>
                <c:pt idx="99">
                  <c:v>0.54</c:v>
                </c:pt>
                <c:pt idx="100">
                  <c:v>0.5325</c:v>
                </c:pt>
                <c:pt idx="101">
                  <c:v>0.5275</c:v>
                </c:pt>
                <c:pt idx="102">
                  <c:v>0.4958</c:v>
                </c:pt>
                <c:pt idx="103">
                  <c:v>0.4809</c:v>
                </c:pt>
                <c:pt idx="104">
                  <c:v>0.4809</c:v>
                </c:pt>
                <c:pt idx="105">
                  <c:v>0.4809</c:v>
                </c:pt>
                <c:pt idx="106">
                  <c:v>0.4</c:v>
                </c:pt>
                <c:pt idx="107">
                  <c:v>0.4</c:v>
                </c:pt>
                <c:pt idx="108">
                  <c:v>0.4</c:v>
                </c:pt>
                <c:pt idx="109">
                  <c:v>0.4</c:v>
                </c:pt>
                <c:pt idx="110">
                  <c:v>0.41</c:v>
                </c:pt>
                <c:pt idx="111">
                  <c:v>0.45</c:v>
                </c:pt>
                <c:pt idx="112">
                  <c:v>0.49</c:v>
                </c:pt>
                <c:pt idx="113">
                  <c:v>0.49</c:v>
                </c:pt>
                <c:pt idx="114">
                  <c:v>0.49</c:v>
                </c:pt>
                <c:pt idx="115">
                  <c:v>0.49</c:v>
                </c:pt>
              </c:numCache>
            </c:numRef>
          </c:val>
          <c:smooth val="0"/>
        </c:ser>
        <c:ser>
          <c:idx val="4"/>
          <c:order val="4"/>
          <c:tx>
            <c:v>Japan</c:v>
          </c:tx>
          <c:spPr>
            <a:ln>
              <a:solidFill>
                <a:srgbClr val="92D050"/>
              </a:solidFill>
            </a:ln>
          </c:spPr>
          <c:marker>
            <c:symbol val="circle"/>
            <c:size val="5"/>
            <c:spPr>
              <a:solidFill>
                <a:srgbClr val="92D050"/>
              </a:solidFill>
              <a:ln>
                <a:solidFill>
                  <a:srgbClr val="92D050"/>
                </a:solidFill>
              </a:ln>
            </c:spPr>
          </c:marker>
          <c:val>
            <c:numRef>
              <c:f>TS14.1!$G$5:$G$120</c:f>
              <c:numCache>
                <c:formatCode>0%</c:formatCode>
                <c:ptCount val="116"/>
                <c:pt idx="0">
                  <c:v>0.055</c:v>
                </c:pt>
                <c:pt idx="1">
                  <c:v>0.055</c:v>
                </c:pt>
                <c:pt idx="2">
                  <c:v>0.055</c:v>
                </c:pt>
                <c:pt idx="3">
                  <c:v>0.0935</c:v>
                </c:pt>
                <c:pt idx="4">
                  <c:v>0.2035</c:v>
                </c:pt>
                <c:pt idx="5">
                  <c:v>0.2035</c:v>
                </c:pt>
                <c:pt idx="6">
                  <c:v>0.2035</c:v>
                </c:pt>
                <c:pt idx="7">
                  <c:v>0.2035</c:v>
                </c:pt>
                <c:pt idx="8">
                  <c:v>0.2035</c:v>
                </c:pt>
                <c:pt idx="9">
                  <c:v>0.2035</c:v>
                </c:pt>
                <c:pt idx="10">
                  <c:v>0.2035</c:v>
                </c:pt>
                <c:pt idx="11">
                  <c:v>0.2035</c:v>
                </c:pt>
                <c:pt idx="12">
                  <c:v>0.22</c:v>
                </c:pt>
                <c:pt idx="13">
                  <c:v>0.22</c:v>
                </c:pt>
                <c:pt idx="14">
                  <c:v>0.22</c:v>
                </c:pt>
                <c:pt idx="15">
                  <c:v>0.22</c:v>
                </c:pt>
                <c:pt idx="16">
                  <c:v>0.22</c:v>
                </c:pt>
                <c:pt idx="17">
                  <c:v>0.3</c:v>
                </c:pt>
                <c:pt idx="18">
                  <c:v>0.3</c:v>
                </c:pt>
                <c:pt idx="19">
                  <c:v>0.36</c:v>
                </c:pt>
                <c:pt idx="20">
                  <c:v>0.36</c:v>
                </c:pt>
                <c:pt idx="21">
                  <c:v>0.36</c:v>
                </c:pt>
                <c:pt idx="22">
                  <c:v>0.36</c:v>
                </c:pt>
                <c:pt idx="23">
                  <c:v>0.36</c:v>
                </c:pt>
                <c:pt idx="24">
                  <c:v>0.36</c:v>
                </c:pt>
                <c:pt idx="25">
                  <c:v>0.36</c:v>
                </c:pt>
                <c:pt idx="26">
                  <c:v>0.36</c:v>
                </c:pt>
                <c:pt idx="27">
                  <c:v>0.36</c:v>
                </c:pt>
                <c:pt idx="28">
                  <c:v>0.36</c:v>
                </c:pt>
                <c:pt idx="29">
                  <c:v>0.36</c:v>
                </c:pt>
                <c:pt idx="30">
                  <c:v>0.36</c:v>
                </c:pt>
                <c:pt idx="31">
                  <c:v>0.36</c:v>
                </c:pt>
                <c:pt idx="32">
                  <c:v>0.36</c:v>
                </c:pt>
                <c:pt idx="33">
                  <c:v>0.36</c:v>
                </c:pt>
                <c:pt idx="34">
                  <c:v>0.36</c:v>
                </c:pt>
                <c:pt idx="35">
                  <c:v>0.36</c:v>
                </c:pt>
                <c:pt idx="36">
                  <c:v>0.6579</c:v>
                </c:pt>
                <c:pt idx="37">
                  <c:v>0.55</c:v>
                </c:pt>
                <c:pt idx="38">
                  <c:v>0.55</c:v>
                </c:pt>
                <c:pt idx="39">
                  <c:v>0.65</c:v>
                </c:pt>
                <c:pt idx="40">
                  <c:v>0.65</c:v>
                </c:pt>
                <c:pt idx="41">
                  <c:v>0.72</c:v>
                </c:pt>
                <c:pt idx="42">
                  <c:v>0.72</c:v>
                </c:pt>
                <c:pt idx="43">
                  <c:v>0.74</c:v>
                </c:pt>
                <c:pt idx="44">
                  <c:v>0.74</c:v>
                </c:pt>
                <c:pt idx="45">
                  <c:v>0.67</c:v>
                </c:pt>
                <c:pt idx="46">
                  <c:v>0.67</c:v>
                </c:pt>
                <c:pt idx="47">
                  <c:v>0.75</c:v>
                </c:pt>
                <c:pt idx="48">
                  <c:v>0.85</c:v>
                </c:pt>
                <c:pt idx="49">
                  <c:v>0.85</c:v>
                </c:pt>
                <c:pt idx="50">
                  <c:v>0.55</c:v>
                </c:pt>
                <c:pt idx="51">
                  <c:v>0.55</c:v>
                </c:pt>
                <c:pt idx="52">
                  <c:v>0.55</c:v>
                </c:pt>
                <c:pt idx="53">
                  <c:v>0.65</c:v>
                </c:pt>
                <c:pt idx="54">
                  <c:v>0.65</c:v>
                </c:pt>
                <c:pt idx="55">
                  <c:v>0.65</c:v>
                </c:pt>
                <c:pt idx="56">
                  <c:v>0.65</c:v>
                </c:pt>
                <c:pt idx="57">
                  <c:v>0.7</c:v>
                </c:pt>
                <c:pt idx="58">
                  <c:v>0.7</c:v>
                </c:pt>
                <c:pt idx="59">
                  <c:v>0.7</c:v>
                </c:pt>
                <c:pt idx="60">
                  <c:v>0.7</c:v>
                </c:pt>
                <c:pt idx="61">
                  <c:v>0.7</c:v>
                </c:pt>
                <c:pt idx="62">
                  <c:v>0.75</c:v>
                </c:pt>
                <c:pt idx="63">
                  <c:v>0.75</c:v>
                </c:pt>
                <c:pt idx="64">
                  <c:v>0.75</c:v>
                </c:pt>
                <c:pt idx="65">
                  <c:v>0.75</c:v>
                </c:pt>
                <c:pt idx="66">
                  <c:v>0.75</c:v>
                </c:pt>
                <c:pt idx="67">
                  <c:v>0.75</c:v>
                </c:pt>
                <c:pt idx="68">
                  <c:v>0.75</c:v>
                </c:pt>
                <c:pt idx="69">
                  <c:v>0.75</c:v>
                </c:pt>
                <c:pt idx="70">
                  <c:v>0.75</c:v>
                </c:pt>
                <c:pt idx="71">
                  <c:v>0.75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0.7</c:v>
                </c:pt>
                <c:pt idx="85">
                  <c:v>0.7</c:v>
                </c:pt>
                <c:pt idx="86">
                  <c:v>0.7</c:v>
                </c:pt>
                <c:pt idx="87">
                  <c:v>0.6</c:v>
                </c:pt>
                <c:pt idx="88">
                  <c:v>0.6</c:v>
                </c:pt>
                <c:pt idx="89">
                  <c:v>0.6</c:v>
                </c:pt>
                <c:pt idx="90">
                  <c:v>0.5</c:v>
                </c:pt>
                <c:pt idx="91">
                  <c:v>0.5</c:v>
                </c:pt>
                <c:pt idx="92">
                  <c:v>0.5</c:v>
                </c:pt>
                <c:pt idx="93">
                  <c:v>0.5</c:v>
                </c:pt>
                <c:pt idx="94">
                  <c:v>0.5</c:v>
                </c:pt>
                <c:pt idx="95">
                  <c:v>0.5</c:v>
                </c:pt>
                <c:pt idx="96">
                  <c:v>0.5</c:v>
                </c:pt>
                <c:pt idx="97">
                  <c:v>0.5</c:v>
                </c:pt>
                <c:pt idx="98">
                  <c:v>0.5</c:v>
                </c:pt>
                <c:pt idx="99">
                  <c:v>0.37</c:v>
                </c:pt>
                <c:pt idx="100">
                  <c:v>0.37</c:v>
                </c:pt>
                <c:pt idx="101">
                  <c:v>0.37</c:v>
                </c:pt>
                <c:pt idx="102">
                  <c:v>0.37</c:v>
                </c:pt>
                <c:pt idx="103">
                  <c:v>0.37</c:v>
                </c:pt>
                <c:pt idx="104">
                  <c:v>0.37</c:v>
                </c:pt>
                <c:pt idx="105">
                  <c:v>0.37</c:v>
                </c:pt>
                <c:pt idx="106">
                  <c:v>0.37</c:v>
                </c:pt>
                <c:pt idx="107">
                  <c:v>0.37</c:v>
                </c:pt>
                <c:pt idx="108">
                  <c:v>0.4</c:v>
                </c:pt>
                <c:pt idx="109">
                  <c:v>0.4</c:v>
                </c:pt>
                <c:pt idx="110">
                  <c:v>0.4</c:v>
                </c:pt>
                <c:pt idx="111">
                  <c:v>0.4</c:v>
                </c:pt>
                <c:pt idx="112">
                  <c:v>0.4</c:v>
                </c:pt>
                <c:pt idx="113">
                  <c:v>0.4</c:v>
                </c:pt>
                <c:pt idx="114">
                  <c:v>0.4</c:v>
                </c:pt>
                <c:pt idx="115">
                  <c:v>0.4</c:v>
                </c:pt>
              </c:numCache>
            </c:numRef>
          </c:val>
          <c:smooth val="0"/>
        </c:ser>
        <c:dLbls>
          <c:showLegendKey val="0"/>
          <c:showVal val="0"/>
          <c:showCatName val="0"/>
          <c:showSerName val="0"/>
          <c:showPercent val="0"/>
          <c:showBubbleSize val="0"/>
        </c:dLbls>
        <c:marker val="1"/>
        <c:smooth val="0"/>
        <c:axId val="2070967672"/>
        <c:axId val="2030322840"/>
      </c:lineChart>
      <c:catAx>
        <c:axId val="2070967672"/>
        <c:scaling>
          <c:orientation val="minMax"/>
        </c:scaling>
        <c:delete val="0"/>
        <c:axPos val="b"/>
        <c:majorGridlines>
          <c:spPr>
            <a:ln w="12700">
              <a:solidFill>
                <a:srgbClr val="000000"/>
              </a:solidFill>
              <a:prstDash val="lgDash"/>
            </a:ln>
          </c:spPr>
        </c:majorGridlines>
        <c:title>
          <c:tx>
            <c:rich>
              <a:bodyPr/>
              <a:lstStyle/>
              <a:p>
                <a:pPr>
                  <a:defRPr sz="1400" b="0" i="0" u="none" strike="noStrike" baseline="0">
                    <a:solidFill>
                      <a:srgbClr val="000000"/>
                    </a:solidFill>
                    <a:latin typeface="Arial"/>
                    <a:ea typeface="Arial"/>
                    <a:cs typeface="Arial"/>
                  </a:defRPr>
                </a:pPr>
                <a:r>
                  <a:rPr lang="fr-FR" sz="1500" b="0" i="0" u="none" strike="noStrike" baseline="0">
                    <a:solidFill>
                      <a:srgbClr val="000000"/>
                    </a:solidFill>
                    <a:latin typeface="Arial"/>
                    <a:cs typeface="Arial"/>
                  </a:rPr>
                  <a:t>In the U.S., the top marginal income tax rate (applying to the highest incomes) dropped from 70% in 1980 to 28% in 1988.</a:t>
                </a:r>
              </a:p>
            </c:rich>
          </c:tx>
          <c:layout>
            <c:manualLayout>
              <c:xMode val="edge"/>
              <c:yMode val="edge"/>
              <c:x val="0.176535864631271"/>
              <c:y val="0.917249528962463"/>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fr-FR"/>
          </a:p>
        </c:txPr>
        <c:crossAx val="2030322840"/>
        <c:crossesAt val="0.0"/>
        <c:auto val="1"/>
        <c:lblAlgn val="ctr"/>
        <c:lblOffset val="100"/>
        <c:tickLblSkip val="10"/>
        <c:tickMarkSkip val="10"/>
        <c:noMultiLvlLbl val="0"/>
      </c:catAx>
      <c:valAx>
        <c:axId val="2030322840"/>
        <c:scaling>
          <c:orientation val="minMax"/>
          <c:max val="1.0"/>
          <c:min val="0.0"/>
        </c:scaling>
        <c:delete val="0"/>
        <c:axPos val="l"/>
        <c:majorGridlines>
          <c:spPr>
            <a:ln w="12700">
              <a:solidFill>
                <a:srgbClr val="000000"/>
              </a:solidFill>
              <a:prstDash val="lgDash"/>
            </a:ln>
          </c:spPr>
        </c:majorGridlines>
        <c:title>
          <c:tx>
            <c:rich>
              <a:bodyPr/>
              <a:lstStyle/>
              <a:p>
                <a:pPr>
                  <a:defRPr sz="1400" b="0" i="0" u="none" strike="noStrike" baseline="0">
                    <a:solidFill>
                      <a:srgbClr val="000000"/>
                    </a:solidFill>
                    <a:latin typeface="Arial"/>
                    <a:ea typeface="Arial"/>
                    <a:cs typeface="Arial"/>
                  </a:defRPr>
                </a:pPr>
                <a:r>
                  <a:rPr lang="fr-FR" sz="1400"/>
                  <a:t>Marginal</a:t>
                </a:r>
                <a:r>
                  <a:rPr lang="fr-FR" sz="1400" baseline="0"/>
                  <a:t> tax rate applied to the highest incomes</a:t>
                </a:r>
                <a:endParaRPr lang="fr-FR" sz="1400"/>
              </a:p>
            </c:rich>
          </c:tx>
          <c:layout>
            <c:manualLayout>
              <c:xMode val="edge"/>
              <c:yMode val="edge"/>
              <c:x val="0.000833377224168049"/>
              <c:y val="0.077915413012397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fr-FR"/>
          </a:p>
        </c:txPr>
        <c:crossAx val="2070967672"/>
        <c:crosses val="autoZero"/>
        <c:crossBetween val="between"/>
        <c:majorUnit val="0.1"/>
        <c:minorUnit val="0.1"/>
      </c:valAx>
      <c:spPr>
        <a:solidFill>
          <a:srgbClr val="FFFFFF"/>
        </a:solidFill>
        <a:ln w="12700">
          <a:solidFill>
            <a:srgbClr val="000000"/>
          </a:solidFill>
          <a:prstDash val="solid"/>
        </a:ln>
      </c:spPr>
    </c:plotArea>
    <c:legend>
      <c:legendPos val="r"/>
      <c:legendEntry>
        <c:idx val="0"/>
        <c:txPr>
          <a:bodyPr/>
          <a:lstStyle/>
          <a:p>
            <a:pPr>
              <a:defRPr sz="1800" b="0" i="0" u="none" strike="noStrike" baseline="0">
                <a:solidFill>
                  <a:srgbClr val="000000"/>
                </a:solidFill>
                <a:latin typeface="Arial"/>
                <a:ea typeface="Arial"/>
                <a:cs typeface="Arial"/>
              </a:defRPr>
            </a:pPr>
            <a:endParaRPr lang="fr-FR"/>
          </a:p>
        </c:txPr>
      </c:legendEntry>
      <c:legendEntry>
        <c:idx val="1"/>
        <c:txPr>
          <a:bodyPr/>
          <a:lstStyle/>
          <a:p>
            <a:pPr>
              <a:defRPr sz="1800" b="0" i="0" u="none" strike="noStrike" baseline="0">
                <a:solidFill>
                  <a:srgbClr val="000000"/>
                </a:solidFill>
                <a:latin typeface="Arial"/>
                <a:ea typeface="Arial"/>
                <a:cs typeface="Arial"/>
              </a:defRPr>
            </a:pPr>
            <a:endParaRPr lang="fr-FR"/>
          </a:p>
        </c:txPr>
      </c:legendEntry>
      <c:legendEntry>
        <c:idx val="2"/>
        <c:txPr>
          <a:bodyPr/>
          <a:lstStyle/>
          <a:p>
            <a:pPr>
              <a:defRPr sz="1800" b="0" i="0" u="none" strike="noStrike" baseline="0">
                <a:solidFill>
                  <a:srgbClr val="000000"/>
                </a:solidFill>
                <a:latin typeface="Arial"/>
                <a:ea typeface="Arial"/>
                <a:cs typeface="Arial"/>
              </a:defRPr>
            </a:pPr>
            <a:endParaRPr lang="fr-FR"/>
          </a:p>
        </c:txPr>
      </c:legendEntry>
      <c:legendEntry>
        <c:idx val="3"/>
        <c:txPr>
          <a:bodyPr/>
          <a:lstStyle/>
          <a:p>
            <a:pPr>
              <a:defRPr sz="1800" b="0" i="0" u="none" strike="noStrike" baseline="0">
                <a:solidFill>
                  <a:srgbClr val="000000"/>
                </a:solidFill>
                <a:latin typeface="Arial"/>
                <a:ea typeface="Arial"/>
                <a:cs typeface="Arial"/>
              </a:defRPr>
            </a:pPr>
            <a:endParaRPr lang="fr-FR"/>
          </a:p>
        </c:txPr>
      </c:legendEntry>
      <c:legendEntry>
        <c:idx val="4"/>
        <c:txPr>
          <a:bodyPr/>
          <a:lstStyle/>
          <a:p>
            <a:pPr>
              <a:defRPr sz="1800" b="0" i="0" u="none" strike="noStrike" baseline="0">
                <a:solidFill>
                  <a:srgbClr val="000000"/>
                </a:solidFill>
                <a:latin typeface="Arial"/>
                <a:ea typeface="Arial"/>
                <a:cs typeface="Arial"/>
              </a:defRPr>
            </a:pPr>
            <a:endParaRPr lang="fr-FR"/>
          </a:p>
        </c:txPr>
      </c:legendEntry>
      <c:layout>
        <c:manualLayout>
          <c:xMode val="edge"/>
          <c:yMode val="edge"/>
          <c:x val="0.448160535117057"/>
          <c:y val="0.471292206360384"/>
          <c:w val="0.21676465295517"/>
          <c:h val="0.344214341093542"/>
        </c:manualLayout>
      </c:layout>
      <c:overlay val="0"/>
      <c:spPr>
        <a:solidFill>
          <a:srgbClr val="FFFFFF"/>
        </a:solidFill>
        <a:ln w="12700">
          <a:solidFill>
            <a:srgbClr val="000000"/>
          </a:solidFill>
          <a:prstDash val="solid"/>
        </a:ln>
      </c:spPr>
      <c:txPr>
        <a:bodyPr/>
        <a:lstStyle/>
        <a:p>
          <a:pPr>
            <a:defRPr sz="18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fr-FR" sz="2000"/>
              <a:t>Top</a:t>
            </a:r>
            <a:r>
              <a:rPr lang="fr-FR" sz="2000" baseline="0"/>
              <a:t> Inheritance Tax Rates </a:t>
            </a:r>
            <a:r>
              <a:rPr lang="fr-FR" sz="2000"/>
              <a:t>1900-2015 </a:t>
            </a:r>
          </a:p>
        </c:rich>
      </c:tx>
      <c:layout>
        <c:manualLayout>
          <c:xMode val="edge"/>
          <c:yMode val="edge"/>
          <c:x val="0.284992486925681"/>
          <c:y val="0.000356226802707682"/>
        </c:manualLayout>
      </c:layout>
      <c:overlay val="0"/>
      <c:spPr>
        <a:noFill/>
        <a:ln w="25400">
          <a:noFill/>
        </a:ln>
      </c:spPr>
    </c:title>
    <c:autoTitleDeleted val="0"/>
    <c:plotArea>
      <c:layout>
        <c:manualLayout>
          <c:layoutTarget val="inner"/>
          <c:xMode val="edge"/>
          <c:yMode val="edge"/>
          <c:x val="0.0858333333333333"/>
          <c:y val="0.0804911835207591"/>
          <c:w val="0.891666666666667"/>
          <c:h val="0.774325516221042"/>
        </c:manualLayout>
      </c:layout>
      <c:lineChart>
        <c:grouping val="standard"/>
        <c:varyColors val="0"/>
        <c:ser>
          <c:idx val="0"/>
          <c:order val="0"/>
          <c:tx>
            <c:v>United States</c:v>
          </c:tx>
          <c:spPr>
            <a:ln w="25400">
              <a:solidFill>
                <a:srgbClr val="DD0806"/>
              </a:solidFill>
              <a:prstDash val="solid"/>
            </a:ln>
          </c:spPr>
          <c:marker>
            <c:symbol val="circle"/>
            <c:size val="6"/>
            <c:spPr>
              <a:solidFill>
                <a:srgbClr val="FF0000"/>
              </a:solidFill>
              <a:ln>
                <a:solidFill>
                  <a:srgbClr val="DD0806"/>
                </a:solidFill>
                <a:prstDash val="solid"/>
              </a:ln>
            </c:spPr>
          </c:marker>
          <c:cat>
            <c:numRef>
              <c:f>TS14.1!$A$5:$A$120</c:f>
              <c:numCache>
                <c:formatCode>General</c:formatCode>
                <c:ptCount val="116"/>
                <c:pt idx="0">
                  <c:v>1900.0</c:v>
                </c:pt>
                <c:pt idx="1">
                  <c:v>1901.0</c:v>
                </c:pt>
                <c:pt idx="2">
                  <c:v>1902.0</c:v>
                </c:pt>
                <c:pt idx="3">
                  <c:v>1903.0</c:v>
                </c:pt>
                <c:pt idx="4">
                  <c:v>1904.0</c:v>
                </c:pt>
                <c:pt idx="5">
                  <c:v>1905.0</c:v>
                </c:pt>
                <c:pt idx="6">
                  <c:v>1906.0</c:v>
                </c:pt>
                <c:pt idx="7">
                  <c:v>1907.0</c:v>
                </c:pt>
                <c:pt idx="8">
                  <c:v>1908.0</c:v>
                </c:pt>
                <c:pt idx="9">
                  <c:v>1909.0</c:v>
                </c:pt>
                <c:pt idx="10">
                  <c:v>1910.0</c:v>
                </c:pt>
                <c:pt idx="11">
                  <c:v>1911.0</c:v>
                </c:pt>
                <c:pt idx="12">
                  <c:v>1912.0</c:v>
                </c:pt>
                <c:pt idx="13">
                  <c:v>1913.0</c:v>
                </c:pt>
                <c:pt idx="14">
                  <c:v>1914.0</c:v>
                </c:pt>
                <c:pt idx="15">
                  <c:v>1915.0</c:v>
                </c:pt>
                <c:pt idx="16">
                  <c:v>1916.0</c:v>
                </c:pt>
                <c:pt idx="17">
                  <c:v>1917.0</c:v>
                </c:pt>
                <c:pt idx="18">
                  <c:v>1918.0</c:v>
                </c:pt>
                <c:pt idx="19">
                  <c:v>1919.0</c:v>
                </c:pt>
                <c:pt idx="20">
                  <c:v>1920.0</c:v>
                </c:pt>
                <c:pt idx="21">
                  <c:v>1921.0</c:v>
                </c:pt>
                <c:pt idx="22">
                  <c:v>1922.0</c:v>
                </c:pt>
                <c:pt idx="23">
                  <c:v>1923.0</c:v>
                </c:pt>
                <c:pt idx="24">
                  <c:v>1924.0</c:v>
                </c:pt>
                <c:pt idx="25">
                  <c:v>1925.0</c:v>
                </c:pt>
                <c:pt idx="26">
                  <c:v>1926.0</c:v>
                </c:pt>
                <c:pt idx="27">
                  <c:v>1927.0</c:v>
                </c:pt>
                <c:pt idx="28">
                  <c:v>1928.0</c:v>
                </c:pt>
                <c:pt idx="29">
                  <c:v>1929.0</c:v>
                </c:pt>
                <c:pt idx="30">
                  <c:v>1930.0</c:v>
                </c:pt>
                <c:pt idx="31">
                  <c:v>1931.0</c:v>
                </c:pt>
                <c:pt idx="32">
                  <c:v>1932.0</c:v>
                </c:pt>
                <c:pt idx="33">
                  <c:v>1933.0</c:v>
                </c:pt>
                <c:pt idx="34">
                  <c:v>1934.0</c:v>
                </c:pt>
                <c:pt idx="35">
                  <c:v>1935.0</c:v>
                </c:pt>
                <c:pt idx="36">
                  <c:v>1936.0</c:v>
                </c:pt>
                <c:pt idx="37">
                  <c:v>1937.0</c:v>
                </c:pt>
                <c:pt idx="38">
                  <c:v>1938.0</c:v>
                </c:pt>
                <c:pt idx="39">
                  <c:v>1939.0</c:v>
                </c:pt>
                <c:pt idx="40">
                  <c:v>1940.0</c:v>
                </c:pt>
                <c:pt idx="41">
                  <c:v>1941.0</c:v>
                </c:pt>
                <c:pt idx="42">
                  <c:v>1942.0</c:v>
                </c:pt>
                <c:pt idx="43">
                  <c:v>1943.0</c:v>
                </c:pt>
                <c:pt idx="44">
                  <c:v>1944.0</c:v>
                </c:pt>
                <c:pt idx="45">
                  <c:v>1945.0</c:v>
                </c:pt>
                <c:pt idx="46">
                  <c:v>1946.0</c:v>
                </c:pt>
                <c:pt idx="47">
                  <c:v>1947.0</c:v>
                </c:pt>
                <c:pt idx="48">
                  <c:v>1948.0</c:v>
                </c:pt>
                <c:pt idx="49">
                  <c:v>1949.0</c:v>
                </c:pt>
                <c:pt idx="50">
                  <c:v>1950.0</c:v>
                </c:pt>
                <c:pt idx="51">
                  <c:v>1951.0</c:v>
                </c:pt>
                <c:pt idx="52">
                  <c:v>1952.0</c:v>
                </c:pt>
                <c:pt idx="53">
                  <c:v>1953.0</c:v>
                </c:pt>
                <c:pt idx="54">
                  <c:v>1954.0</c:v>
                </c:pt>
                <c:pt idx="55">
                  <c:v>1955.0</c:v>
                </c:pt>
                <c:pt idx="56">
                  <c:v>1956.0</c:v>
                </c:pt>
                <c:pt idx="57">
                  <c:v>1957.0</c:v>
                </c:pt>
                <c:pt idx="58">
                  <c:v>1958.0</c:v>
                </c:pt>
                <c:pt idx="59">
                  <c:v>1959.0</c:v>
                </c:pt>
                <c:pt idx="60">
                  <c:v>1960.0</c:v>
                </c:pt>
                <c:pt idx="61">
                  <c:v>1961.0</c:v>
                </c:pt>
                <c:pt idx="62">
                  <c:v>1962.0</c:v>
                </c:pt>
                <c:pt idx="63">
                  <c:v>1963.0</c:v>
                </c:pt>
                <c:pt idx="64">
                  <c:v>1964.0</c:v>
                </c:pt>
                <c:pt idx="65">
                  <c:v>1965.0</c:v>
                </c:pt>
                <c:pt idx="66">
                  <c:v>1966.0</c:v>
                </c:pt>
                <c:pt idx="67">
                  <c:v>1967.0</c:v>
                </c:pt>
                <c:pt idx="68">
                  <c:v>1968.0</c:v>
                </c:pt>
                <c:pt idx="69">
                  <c:v>1969.0</c:v>
                </c:pt>
                <c:pt idx="70">
                  <c:v>1970.0</c:v>
                </c:pt>
                <c:pt idx="71">
                  <c:v>1971.0</c:v>
                </c:pt>
                <c:pt idx="72">
                  <c:v>1972.0</c:v>
                </c:pt>
                <c:pt idx="73">
                  <c:v>1973.0</c:v>
                </c:pt>
                <c:pt idx="74">
                  <c:v>1974.0</c:v>
                </c:pt>
                <c:pt idx="75">
                  <c:v>1975.0</c:v>
                </c:pt>
                <c:pt idx="76">
                  <c:v>1976.0</c:v>
                </c:pt>
                <c:pt idx="77">
                  <c:v>1977.0</c:v>
                </c:pt>
                <c:pt idx="78">
                  <c:v>1978.0</c:v>
                </c:pt>
                <c:pt idx="79">
                  <c:v>1979.0</c:v>
                </c:pt>
                <c:pt idx="80">
                  <c:v>1980.0</c:v>
                </c:pt>
                <c:pt idx="81">
                  <c:v>1981.0</c:v>
                </c:pt>
                <c:pt idx="82">
                  <c:v>1982.0</c:v>
                </c:pt>
                <c:pt idx="83">
                  <c:v>1983.0</c:v>
                </c:pt>
                <c:pt idx="84">
                  <c:v>1984.0</c:v>
                </c:pt>
                <c:pt idx="85">
                  <c:v>1985.0</c:v>
                </c:pt>
                <c:pt idx="86">
                  <c:v>1986.0</c:v>
                </c:pt>
                <c:pt idx="87">
                  <c:v>1987.0</c:v>
                </c:pt>
                <c:pt idx="88">
                  <c:v>1988.0</c:v>
                </c:pt>
                <c:pt idx="89">
                  <c:v>1989.0</c:v>
                </c:pt>
                <c:pt idx="90">
                  <c:v>1990.0</c:v>
                </c:pt>
                <c:pt idx="91">
                  <c:v>1991.0</c:v>
                </c:pt>
                <c:pt idx="92">
                  <c:v>1992.0</c:v>
                </c:pt>
                <c:pt idx="93">
                  <c:v>1993.0</c:v>
                </c:pt>
                <c:pt idx="94">
                  <c:v>1994.0</c:v>
                </c:pt>
                <c:pt idx="95">
                  <c:v>1995.0</c:v>
                </c:pt>
                <c:pt idx="96">
                  <c:v>1996.0</c:v>
                </c:pt>
                <c:pt idx="97">
                  <c:v>1997.0</c:v>
                </c:pt>
                <c:pt idx="98">
                  <c:v>1998.0</c:v>
                </c:pt>
                <c:pt idx="99">
                  <c:v>1999.0</c:v>
                </c:pt>
                <c:pt idx="100">
                  <c:v>2000.0</c:v>
                </c:pt>
                <c:pt idx="101">
                  <c:v>2001.0</c:v>
                </c:pt>
                <c:pt idx="102">
                  <c:v>2002.0</c:v>
                </c:pt>
                <c:pt idx="103">
                  <c:v>2003.0</c:v>
                </c:pt>
                <c:pt idx="104">
                  <c:v>2004.0</c:v>
                </c:pt>
                <c:pt idx="105">
                  <c:v>2005.0</c:v>
                </c:pt>
                <c:pt idx="106">
                  <c:v>2006.0</c:v>
                </c:pt>
                <c:pt idx="107">
                  <c:v>2007.0</c:v>
                </c:pt>
                <c:pt idx="108">
                  <c:v>2008.0</c:v>
                </c:pt>
                <c:pt idx="109">
                  <c:v>2009.0</c:v>
                </c:pt>
                <c:pt idx="110">
                  <c:v>2010.0</c:v>
                </c:pt>
                <c:pt idx="111">
                  <c:v>2011.0</c:v>
                </c:pt>
                <c:pt idx="112">
                  <c:v>2012.0</c:v>
                </c:pt>
                <c:pt idx="113">
                  <c:v>2013.0</c:v>
                </c:pt>
                <c:pt idx="114">
                  <c:v>2014.0</c:v>
                </c:pt>
                <c:pt idx="115">
                  <c:v>2015.0</c:v>
                </c:pt>
              </c:numCache>
            </c:numRef>
          </c:cat>
          <c:val>
            <c:numRef>
              <c:f>TS14.2!$B$5:$B$120</c:f>
              <c:numCache>
                <c:formatCode>0%</c:formatCode>
                <c:ptCount val="116"/>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0.1</c:v>
                </c:pt>
                <c:pt idx="17">
                  <c:v>0.16667</c:v>
                </c:pt>
                <c:pt idx="18">
                  <c:v>0.25</c:v>
                </c:pt>
                <c:pt idx="19">
                  <c:v>0.25</c:v>
                </c:pt>
                <c:pt idx="20">
                  <c:v>0.25</c:v>
                </c:pt>
                <c:pt idx="21">
                  <c:v>0.25</c:v>
                </c:pt>
                <c:pt idx="22">
                  <c:v>0.25</c:v>
                </c:pt>
                <c:pt idx="23">
                  <c:v>0.25</c:v>
                </c:pt>
                <c:pt idx="24">
                  <c:v>0.3375</c:v>
                </c:pt>
                <c:pt idx="25">
                  <c:v>0.4</c:v>
                </c:pt>
                <c:pt idx="26">
                  <c:v>0.2333</c:v>
                </c:pt>
                <c:pt idx="27">
                  <c:v>0.2</c:v>
                </c:pt>
                <c:pt idx="28">
                  <c:v>0.2</c:v>
                </c:pt>
                <c:pt idx="29">
                  <c:v>0.2</c:v>
                </c:pt>
                <c:pt idx="30">
                  <c:v>0.2</c:v>
                </c:pt>
                <c:pt idx="31">
                  <c:v>0.2</c:v>
                </c:pt>
                <c:pt idx="32">
                  <c:v>0.34583</c:v>
                </c:pt>
                <c:pt idx="33">
                  <c:v>0.45</c:v>
                </c:pt>
                <c:pt idx="34">
                  <c:v>0.54583</c:v>
                </c:pt>
                <c:pt idx="35">
                  <c:v>0.63333</c:v>
                </c:pt>
                <c:pt idx="36">
                  <c:v>0.7</c:v>
                </c:pt>
                <c:pt idx="37">
                  <c:v>0.7</c:v>
                </c:pt>
                <c:pt idx="38">
                  <c:v>0.7</c:v>
                </c:pt>
                <c:pt idx="39">
                  <c:v>0.7</c:v>
                </c:pt>
                <c:pt idx="40">
                  <c:v>0.735</c:v>
                </c:pt>
                <c:pt idx="41">
                  <c:v>0.77</c:v>
                </c:pt>
                <c:pt idx="42">
                  <c:v>0.77</c:v>
                </c:pt>
                <c:pt idx="43">
                  <c:v>0.77</c:v>
                </c:pt>
                <c:pt idx="44">
                  <c:v>0.77</c:v>
                </c:pt>
                <c:pt idx="45">
                  <c:v>0.77</c:v>
                </c:pt>
                <c:pt idx="46">
                  <c:v>0.77</c:v>
                </c:pt>
                <c:pt idx="47">
                  <c:v>0.77</c:v>
                </c:pt>
                <c:pt idx="48">
                  <c:v>0.77</c:v>
                </c:pt>
                <c:pt idx="49">
                  <c:v>0.77</c:v>
                </c:pt>
                <c:pt idx="50">
                  <c:v>0.77</c:v>
                </c:pt>
                <c:pt idx="51">
                  <c:v>0.77</c:v>
                </c:pt>
                <c:pt idx="52">
                  <c:v>0.77</c:v>
                </c:pt>
                <c:pt idx="53">
                  <c:v>0.77</c:v>
                </c:pt>
                <c:pt idx="54">
                  <c:v>0.77</c:v>
                </c:pt>
                <c:pt idx="55">
                  <c:v>0.77</c:v>
                </c:pt>
                <c:pt idx="56">
                  <c:v>0.77</c:v>
                </c:pt>
                <c:pt idx="57">
                  <c:v>0.77</c:v>
                </c:pt>
                <c:pt idx="58">
                  <c:v>0.77</c:v>
                </c:pt>
                <c:pt idx="59">
                  <c:v>0.77</c:v>
                </c:pt>
                <c:pt idx="60">
                  <c:v>0.77</c:v>
                </c:pt>
                <c:pt idx="61">
                  <c:v>0.77</c:v>
                </c:pt>
                <c:pt idx="62">
                  <c:v>0.77</c:v>
                </c:pt>
                <c:pt idx="63">
                  <c:v>0.77</c:v>
                </c:pt>
                <c:pt idx="64">
                  <c:v>0.77</c:v>
                </c:pt>
                <c:pt idx="65">
                  <c:v>0.77</c:v>
                </c:pt>
                <c:pt idx="66">
                  <c:v>0.77</c:v>
                </c:pt>
                <c:pt idx="67">
                  <c:v>0.77</c:v>
                </c:pt>
                <c:pt idx="68">
                  <c:v>0.77</c:v>
                </c:pt>
                <c:pt idx="69">
                  <c:v>0.77</c:v>
                </c:pt>
                <c:pt idx="70">
                  <c:v>0.77</c:v>
                </c:pt>
                <c:pt idx="71">
                  <c:v>0.77</c:v>
                </c:pt>
                <c:pt idx="72">
                  <c:v>0.77</c:v>
                </c:pt>
                <c:pt idx="73">
                  <c:v>0.77</c:v>
                </c:pt>
                <c:pt idx="74">
                  <c:v>0.77</c:v>
                </c:pt>
                <c:pt idx="75">
                  <c:v>0.77</c:v>
                </c:pt>
                <c:pt idx="76">
                  <c:v>0.77</c:v>
                </c:pt>
                <c:pt idx="77">
                  <c:v>0.7</c:v>
                </c:pt>
                <c:pt idx="78">
                  <c:v>0.7</c:v>
                </c:pt>
                <c:pt idx="79">
                  <c:v>0.7</c:v>
                </c:pt>
                <c:pt idx="80">
                  <c:v>0.7</c:v>
                </c:pt>
                <c:pt idx="81">
                  <c:v>0.7</c:v>
                </c:pt>
                <c:pt idx="82">
                  <c:v>0.65</c:v>
                </c:pt>
                <c:pt idx="83">
                  <c:v>0.6</c:v>
                </c:pt>
                <c:pt idx="84">
                  <c:v>0.55</c:v>
                </c:pt>
                <c:pt idx="85">
                  <c:v>0.55</c:v>
                </c:pt>
                <c:pt idx="86">
                  <c:v>0.55</c:v>
                </c:pt>
                <c:pt idx="87">
                  <c:v>0.55</c:v>
                </c:pt>
                <c:pt idx="88">
                  <c:v>0.55</c:v>
                </c:pt>
                <c:pt idx="89">
                  <c:v>0.55</c:v>
                </c:pt>
                <c:pt idx="90">
                  <c:v>0.55</c:v>
                </c:pt>
                <c:pt idx="91">
                  <c:v>0.55</c:v>
                </c:pt>
                <c:pt idx="92">
                  <c:v>0.55</c:v>
                </c:pt>
                <c:pt idx="93">
                  <c:v>0.55</c:v>
                </c:pt>
                <c:pt idx="94">
                  <c:v>0.55</c:v>
                </c:pt>
                <c:pt idx="95">
                  <c:v>0.55</c:v>
                </c:pt>
                <c:pt idx="96">
                  <c:v>0.55</c:v>
                </c:pt>
                <c:pt idx="97">
                  <c:v>0.55</c:v>
                </c:pt>
                <c:pt idx="98">
                  <c:v>0.55</c:v>
                </c:pt>
                <c:pt idx="99">
                  <c:v>0.55</c:v>
                </c:pt>
                <c:pt idx="100">
                  <c:v>0.55</c:v>
                </c:pt>
                <c:pt idx="101">
                  <c:v>0.55</c:v>
                </c:pt>
                <c:pt idx="102">
                  <c:v>0.5</c:v>
                </c:pt>
                <c:pt idx="103">
                  <c:v>0.49</c:v>
                </c:pt>
                <c:pt idx="104">
                  <c:v>0.48</c:v>
                </c:pt>
                <c:pt idx="105">
                  <c:v>0.47</c:v>
                </c:pt>
                <c:pt idx="106">
                  <c:v>0.46</c:v>
                </c:pt>
                <c:pt idx="107">
                  <c:v>0.45</c:v>
                </c:pt>
                <c:pt idx="108">
                  <c:v>0.45</c:v>
                </c:pt>
                <c:pt idx="109">
                  <c:v>0.45</c:v>
                </c:pt>
                <c:pt idx="110">
                  <c:v>0.35</c:v>
                </c:pt>
                <c:pt idx="111">
                  <c:v>0.35</c:v>
                </c:pt>
                <c:pt idx="112">
                  <c:v>0.35</c:v>
                </c:pt>
                <c:pt idx="113">
                  <c:v>0.4</c:v>
                </c:pt>
                <c:pt idx="114">
                  <c:v>0.4</c:v>
                </c:pt>
                <c:pt idx="115">
                  <c:v>0.4</c:v>
                </c:pt>
              </c:numCache>
            </c:numRef>
          </c:val>
          <c:smooth val="0"/>
        </c:ser>
        <c:ser>
          <c:idx val="3"/>
          <c:order val="1"/>
          <c:tx>
            <c:v>United Kingdom</c:v>
          </c:tx>
          <c:spPr>
            <a:ln w="25400">
              <a:solidFill>
                <a:srgbClr val="000000"/>
              </a:solidFill>
              <a:prstDash val="solid"/>
            </a:ln>
          </c:spPr>
          <c:marker>
            <c:symbol val="triangle"/>
            <c:size val="6"/>
            <c:spPr>
              <a:solidFill>
                <a:srgbClr val="000000"/>
              </a:solidFill>
              <a:ln>
                <a:solidFill>
                  <a:srgbClr val="000000"/>
                </a:solidFill>
                <a:prstDash val="solid"/>
              </a:ln>
            </c:spPr>
          </c:marker>
          <c:cat>
            <c:numRef>
              <c:f>TS14.1!$A$5:$A$120</c:f>
              <c:numCache>
                <c:formatCode>General</c:formatCode>
                <c:ptCount val="116"/>
                <c:pt idx="0">
                  <c:v>1900.0</c:v>
                </c:pt>
                <c:pt idx="1">
                  <c:v>1901.0</c:v>
                </c:pt>
                <c:pt idx="2">
                  <c:v>1902.0</c:v>
                </c:pt>
                <c:pt idx="3">
                  <c:v>1903.0</c:v>
                </c:pt>
                <c:pt idx="4">
                  <c:v>1904.0</c:v>
                </c:pt>
                <c:pt idx="5">
                  <c:v>1905.0</c:v>
                </c:pt>
                <c:pt idx="6">
                  <c:v>1906.0</c:v>
                </c:pt>
                <c:pt idx="7">
                  <c:v>1907.0</c:v>
                </c:pt>
                <c:pt idx="8">
                  <c:v>1908.0</c:v>
                </c:pt>
                <c:pt idx="9">
                  <c:v>1909.0</c:v>
                </c:pt>
                <c:pt idx="10">
                  <c:v>1910.0</c:v>
                </c:pt>
                <c:pt idx="11">
                  <c:v>1911.0</c:v>
                </c:pt>
                <c:pt idx="12">
                  <c:v>1912.0</c:v>
                </c:pt>
                <c:pt idx="13">
                  <c:v>1913.0</c:v>
                </c:pt>
                <c:pt idx="14">
                  <c:v>1914.0</c:v>
                </c:pt>
                <c:pt idx="15">
                  <c:v>1915.0</c:v>
                </c:pt>
                <c:pt idx="16">
                  <c:v>1916.0</c:v>
                </c:pt>
                <c:pt idx="17">
                  <c:v>1917.0</c:v>
                </c:pt>
                <c:pt idx="18">
                  <c:v>1918.0</c:v>
                </c:pt>
                <c:pt idx="19">
                  <c:v>1919.0</c:v>
                </c:pt>
                <c:pt idx="20">
                  <c:v>1920.0</c:v>
                </c:pt>
                <c:pt idx="21">
                  <c:v>1921.0</c:v>
                </c:pt>
                <c:pt idx="22">
                  <c:v>1922.0</c:v>
                </c:pt>
                <c:pt idx="23">
                  <c:v>1923.0</c:v>
                </c:pt>
                <c:pt idx="24">
                  <c:v>1924.0</c:v>
                </c:pt>
                <c:pt idx="25">
                  <c:v>1925.0</c:v>
                </c:pt>
                <c:pt idx="26">
                  <c:v>1926.0</c:v>
                </c:pt>
                <c:pt idx="27">
                  <c:v>1927.0</c:v>
                </c:pt>
                <c:pt idx="28">
                  <c:v>1928.0</c:v>
                </c:pt>
                <c:pt idx="29">
                  <c:v>1929.0</c:v>
                </c:pt>
                <c:pt idx="30">
                  <c:v>1930.0</c:v>
                </c:pt>
                <c:pt idx="31">
                  <c:v>1931.0</c:v>
                </c:pt>
                <c:pt idx="32">
                  <c:v>1932.0</c:v>
                </c:pt>
                <c:pt idx="33">
                  <c:v>1933.0</c:v>
                </c:pt>
                <c:pt idx="34">
                  <c:v>1934.0</c:v>
                </c:pt>
                <c:pt idx="35">
                  <c:v>1935.0</c:v>
                </c:pt>
                <c:pt idx="36">
                  <c:v>1936.0</c:v>
                </c:pt>
                <c:pt idx="37">
                  <c:v>1937.0</c:v>
                </c:pt>
                <c:pt idx="38">
                  <c:v>1938.0</c:v>
                </c:pt>
                <c:pt idx="39">
                  <c:v>1939.0</c:v>
                </c:pt>
                <c:pt idx="40">
                  <c:v>1940.0</c:v>
                </c:pt>
                <c:pt idx="41">
                  <c:v>1941.0</c:v>
                </c:pt>
                <c:pt idx="42">
                  <c:v>1942.0</c:v>
                </c:pt>
                <c:pt idx="43">
                  <c:v>1943.0</c:v>
                </c:pt>
                <c:pt idx="44">
                  <c:v>1944.0</c:v>
                </c:pt>
                <c:pt idx="45">
                  <c:v>1945.0</c:v>
                </c:pt>
                <c:pt idx="46">
                  <c:v>1946.0</c:v>
                </c:pt>
                <c:pt idx="47">
                  <c:v>1947.0</c:v>
                </c:pt>
                <c:pt idx="48">
                  <c:v>1948.0</c:v>
                </c:pt>
                <c:pt idx="49">
                  <c:v>1949.0</c:v>
                </c:pt>
                <c:pt idx="50">
                  <c:v>1950.0</c:v>
                </c:pt>
                <c:pt idx="51">
                  <c:v>1951.0</c:v>
                </c:pt>
                <c:pt idx="52">
                  <c:v>1952.0</c:v>
                </c:pt>
                <c:pt idx="53">
                  <c:v>1953.0</c:v>
                </c:pt>
                <c:pt idx="54">
                  <c:v>1954.0</c:v>
                </c:pt>
                <c:pt idx="55">
                  <c:v>1955.0</c:v>
                </c:pt>
                <c:pt idx="56">
                  <c:v>1956.0</c:v>
                </c:pt>
                <c:pt idx="57">
                  <c:v>1957.0</c:v>
                </c:pt>
                <c:pt idx="58">
                  <c:v>1958.0</c:v>
                </c:pt>
                <c:pt idx="59">
                  <c:v>1959.0</c:v>
                </c:pt>
                <c:pt idx="60">
                  <c:v>1960.0</c:v>
                </c:pt>
                <c:pt idx="61">
                  <c:v>1961.0</c:v>
                </c:pt>
                <c:pt idx="62">
                  <c:v>1962.0</c:v>
                </c:pt>
                <c:pt idx="63">
                  <c:v>1963.0</c:v>
                </c:pt>
                <c:pt idx="64">
                  <c:v>1964.0</c:v>
                </c:pt>
                <c:pt idx="65">
                  <c:v>1965.0</c:v>
                </c:pt>
                <c:pt idx="66">
                  <c:v>1966.0</c:v>
                </c:pt>
                <c:pt idx="67">
                  <c:v>1967.0</c:v>
                </c:pt>
                <c:pt idx="68">
                  <c:v>1968.0</c:v>
                </c:pt>
                <c:pt idx="69">
                  <c:v>1969.0</c:v>
                </c:pt>
                <c:pt idx="70">
                  <c:v>1970.0</c:v>
                </c:pt>
                <c:pt idx="71">
                  <c:v>1971.0</c:v>
                </c:pt>
                <c:pt idx="72">
                  <c:v>1972.0</c:v>
                </c:pt>
                <c:pt idx="73">
                  <c:v>1973.0</c:v>
                </c:pt>
                <c:pt idx="74">
                  <c:v>1974.0</c:v>
                </c:pt>
                <c:pt idx="75">
                  <c:v>1975.0</c:v>
                </c:pt>
                <c:pt idx="76">
                  <c:v>1976.0</c:v>
                </c:pt>
                <c:pt idx="77">
                  <c:v>1977.0</c:v>
                </c:pt>
                <c:pt idx="78">
                  <c:v>1978.0</c:v>
                </c:pt>
                <c:pt idx="79">
                  <c:v>1979.0</c:v>
                </c:pt>
                <c:pt idx="80">
                  <c:v>1980.0</c:v>
                </c:pt>
                <c:pt idx="81">
                  <c:v>1981.0</c:v>
                </c:pt>
                <c:pt idx="82">
                  <c:v>1982.0</c:v>
                </c:pt>
                <c:pt idx="83">
                  <c:v>1983.0</c:v>
                </c:pt>
                <c:pt idx="84">
                  <c:v>1984.0</c:v>
                </c:pt>
                <c:pt idx="85">
                  <c:v>1985.0</c:v>
                </c:pt>
                <c:pt idx="86">
                  <c:v>1986.0</c:v>
                </c:pt>
                <c:pt idx="87">
                  <c:v>1987.0</c:v>
                </c:pt>
                <c:pt idx="88">
                  <c:v>1988.0</c:v>
                </c:pt>
                <c:pt idx="89">
                  <c:v>1989.0</c:v>
                </c:pt>
                <c:pt idx="90">
                  <c:v>1990.0</c:v>
                </c:pt>
                <c:pt idx="91">
                  <c:v>1991.0</c:v>
                </c:pt>
                <c:pt idx="92">
                  <c:v>1992.0</c:v>
                </c:pt>
                <c:pt idx="93">
                  <c:v>1993.0</c:v>
                </c:pt>
                <c:pt idx="94">
                  <c:v>1994.0</c:v>
                </c:pt>
                <c:pt idx="95">
                  <c:v>1995.0</c:v>
                </c:pt>
                <c:pt idx="96">
                  <c:v>1996.0</c:v>
                </c:pt>
                <c:pt idx="97">
                  <c:v>1997.0</c:v>
                </c:pt>
                <c:pt idx="98">
                  <c:v>1998.0</c:v>
                </c:pt>
                <c:pt idx="99">
                  <c:v>1999.0</c:v>
                </c:pt>
                <c:pt idx="100">
                  <c:v>2000.0</c:v>
                </c:pt>
                <c:pt idx="101">
                  <c:v>2001.0</c:v>
                </c:pt>
                <c:pt idx="102">
                  <c:v>2002.0</c:v>
                </c:pt>
                <c:pt idx="103">
                  <c:v>2003.0</c:v>
                </c:pt>
                <c:pt idx="104">
                  <c:v>2004.0</c:v>
                </c:pt>
                <c:pt idx="105">
                  <c:v>2005.0</c:v>
                </c:pt>
                <c:pt idx="106">
                  <c:v>2006.0</c:v>
                </c:pt>
                <c:pt idx="107">
                  <c:v>2007.0</c:v>
                </c:pt>
                <c:pt idx="108">
                  <c:v>2008.0</c:v>
                </c:pt>
                <c:pt idx="109">
                  <c:v>2009.0</c:v>
                </c:pt>
                <c:pt idx="110">
                  <c:v>2010.0</c:v>
                </c:pt>
                <c:pt idx="111">
                  <c:v>2011.0</c:v>
                </c:pt>
                <c:pt idx="112">
                  <c:v>2012.0</c:v>
                </c:pt>
                <c:pt idx="113">
                  <c:v>2013.0</c:v>
                </c:pt>
                <c:pt idx="114">
                  <c:v>2014.0</c:v>
                </c:pt>
                <c:pt idx="115">
                  <c:v>2015.0</c:v>
                </c:pt>
              </c:numCache>
            </c:numRef>
          </c:cat>
          <c:val>
            <c:numRef>
              <c:f>TS14.2!$C$5:$C$120</c:f>
              <c:numCache>
                <c:formatCode>0%</c:formatCode>
                <c:ptCount val="116"/>
                <c:pt idx="0">
                  <c:v>0.08</c:v>
                </c:pt>
                <c:pt idx="1">
                  <c:v>0.08</c:v>
                </c:pt>
                <c:pt idx="2">
                  <c:v>0.08</c:v>
                </c:pt>
                <c:pt idx="3">
                  <c:v>0.08</c:v>
                </c:pt>
                <c:pt idx="4">
                  <c:v>0.08</c:v>
                </c:pt>
                <c:pt idx="5">
                  <c:v>0.08</c:v>
                </c:pt>
                <c:pt idx="6">
                  <c:v>0.08</c:v>
                </c:pt>
                <c:pt idx="7">
                  <c:v>0.15</c:v>
                </c:pt>
                <c:pt idx="8">
                  <c:v>0.15</c:v>
                </c:pt>
                <c:pt idx="9">
                  <c:v>0.15</c:v>
                </c:pt>
                <c:pt idx="10">
                  <c:v>0.15</c:v>
                </c:pt>
                <c:pt idx="11">
                  <c:v>0.15</c:v>
                </c:pt>
                <c:pt idx="12">
                  <c:v>0.15</c:v>
                </c:pt>
                <c:pt idx="13">
                  <c:v>0.15</c:v>
                </c:pt>
                <c:pt idx="14">
                  <c:v>0.2</c:v>
                </c:pt>
                <c:pt idx="15">
                  <c:v>0.2</c:v>
                </c:pt>
                <c:pt idx="16">
                  <c:v>0.2</c:v>
                </c:pt>
                <c:pt idx="17">
                  <c:v>0.2</c:v>
                </c:pt>
                <c:pt idx="18">
                  <c:v>0.2</c:v>
                </c:pt>
                <c:pt idx="19">
                  <c:v>0.4</c:v>
                </c:pt>
                <c:pt idx="20">
                  <c:v>0.4</c:v>
                </c:pt>
                <c:pt idx="21">
                  <c:v>0.4</c:v>
                </c:pt>
                <c:pt idx="22">
                  <c:v>0.4</c:v>
                </c:pt>
                <c:pt idx="23">
                  <c:v>0.4</c:v>
                </c:pt>
                <c:pt idx="24">
                  <c:v>0.4</c:v>
                </c:pt>
                <c:pt idx="25">
                  <c:v>0.4</c:v>
                </c:pt>
                <c:pt idx="26">
                  <c:v>0.4</c:v>
                </c:pt>
                <c:pt idx="27">
                  <c:v>0.4</c:v>
                </c:pt>
                <c:pt idx="28">
                  <c:v>0.4</c:v>
                </c:pt>
                <c:pt idx="29">
                  <c:v>0.4</c:v>
                </c:pt>
                <c:pt idx="30">
                  <c:v>0.5</c:v>
                </c:pt>
                <c:pt idx="31">
                  <c:v>0.5</c:v>
                </c:pt>
                <c:pt idx="32">
                  <c:v>0.5</c:v>
                </c:pt>
                <c:pt idx="33">
                  <c:v>0.5</c:v>
                </c:pt>
                <c:pt idx="34">
                  <c:v>0.5</c:v>
                </c:pt>
                <c:pt idx="35">
                  <c:v>0.5</c:v>
                </c:pt>
                <c:pt idx="36">
                  <c:v>0.5</c:v>
                </c:pt>
                <c:pt idx="37">
                  <c:v>0.5</c:v>
                </c:pt>
                <c:pt idx="38">
                  <c:v>0.5</c:v>
                </c:pt>
                <c:pt idx="39">
                  <c:v>0.55</c:v>
                </c:pt>
                <c:pt idx="40">
                  <c:v>0.65</c:v>
                </c:pt>
                <c:pt idx="41">
                  <c:v>0.65</c:v>
                </c:pt>
                <c:pt idx="42">
                  <c:v>0.65</c:v>
                </c:pt>
                <c:pt idx="43">
                  <c:v>0.65</c:v>
                </c:pt>
                <c:pt idx="44">
                  <c:v>0.65</c:v>
                </c:pt>
                <c:pt idx="45">
                  <c:v>0.65</c:v>
                </c:pt>
                <c:pt idx="46">
                  <c:v>0.75</c:v>
                </c:pt>
                <c:pt idx="47">
                  <c:v>0.75</c:v>
                </c:pt>
                <c:pt idx="48">
                  <c:v>0.75</c:v>
                </c:pt>
                <c:pt idx="49">
                  <c:v>0.8</c:v>
                </c:pt>
                <c:pt idx="50">
                  <c:v>0.8</c:v>
                </c:pt>
                <c:pt idx="51">
                  <c:v>0.8</c:v>
                </c:pt>
                <c:pt idx="52">
                  <c:v>0.8</c:v>
                </c:pt>
                <c:pt idx="53">
                  <c:v>0.8</c:v>
                </c:pt>
                <c:pt idx="54">
                  <c:v>0.8</c:v>
                </c:pt>
                <c:pt idx="55">
                  <c:v>0.8</c:v>
                </c:pt>
                <c:pt idx="56">
                  <c:v>0.8</c:v>
                </c:pt>
                <c:pt idx="57">
                  <c:v>0.8</c:v>
                </c:pt>
                <c:pt idx="58">
                  <c:v>0.8</c:v>
                </c:pt>
                <c:pt idx="59">
                  <c:v>0.8</c:v>
                </c:pt>
                <c:pt idx="60">
                  <c:v>0.8</c:v>
                </c:pt>
                <c:pt idx="61">
                  <c:v>0.8</c:v>
                </c:pt>
                <c:pt idx="62">
                  <c:v>0.8</c:v>
                </c:pt>
                <c:pt idx="63">
                  <c:v>0.8</c:v>
                </c:pt>
                <c:pt idx="64">
                  <c:v>0.8</c:v>
                </c:pt>
                <c:pt idx="65">
                  <c:v>0.8</c:v>
                </c:pt>
                <c:pt idx="66">
                  <c:v>0.8</c:v>
                </c:pt>
                <c:pt idx="67">
                  <c:v>0.8</c:v>
                </c:pt>
                <c:pt idx="68">
                  <c:v>0.8</c:v>
                </c:pt>
                <c:pt idx="69">
                  <c:v>0.85</c:v>
                </c:pt>
                <c:pt idx="70">
                  <c:v>0.85</c:v>
                </c:pt>
                <c:pt idx="71">
                  <c:v>0.85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c:v>
                </c:pt>
                <c:pt idx="112">
                  <c:v>0.4</c:v>
                </c:pt>
                <c:pt idx="113">
                  <c:v>0.4</c:v>
                </c:pt>
                <c:pt idx="114">
                  <c:v>0.4</c:v>
                </c:pt>
                <c:pt idx="115">
                  <c:v>0.4</c:v>
                </c:pt>
              </c:numCache>
            </c:numRef>
          </c:val>
          <c:smooth val="0"/>
        </c:ser>
        <c:ser>
          <c:idx val="2"/>
          <c:order val="2"/>
          <c:tx>
            <c:v>Germany</c:v>
          </c:tx>
          <c:spPr>
            <a:ln w="25400">
              <a:solidFill>
                <a:srgbClr val="FFFF00"/>
              </a:solidFill>
              <a:prstDash val="solid"/>
            </a:ln>
          </c:spPr>
          <c:marker>
            <c:symbol val="circle"/>
            <c:size val="6"/>
            <c:spPr>
              <a:solidFill>
                <a:srgbClr val="FFFF00"/>
              </a:solidFill>
              <a:ln>
                <a:solidFill>
                  <a:srgbClr val="FFFF00"/>
                </a:solidFill>
                <a:prstDash val="solid"/>
              </a:ln>
            </c:spPr>
          </c:marker>
          <c:cat>
            <c:numRef>
              <c:f>TS14.1!$A$5:$A$120</c:f>
              <c:numCache>
                <c:formatCode>General</c:formatCode>
                <c:ptCount val="116"/>
                <c:pt idx="0">
                  <c:v>1900.0</c:v>
                </c:pt>
                <c:pt idx="1">
                  <c:v>1901.0</c:v>
                </c:pt>
                <c:pt idx="2">
                  <c:v>1902.0</c:v>
                </c:pt>
                <c:pt idx="3">
                  <c:v>1903.0</c:v>
                </c:pt>
                <c:pt idx="4">
                  <c:v>1904.0</c:v>
                </c:pt>
                <c:pt idx="5">
                  <c:v>1905.0</c:v>
                </c:pt>
                <c:pt idx="6">
                  <c:v>1906.0</c:v>
                </c:pt>
                <c:pt idx="7">
                  <c:v>1907.0</c:v>
                </c:pt>
                <c:pt idx="8">
                  <c:v>1908.0</c:v>
                </c:pt>
                <c:pt idx="9">
                  <c:v>1909.0</c:v>
                </c:pt>
                <c:pt idx="10">
                  <c:v>1910.0</c:v>
                </c:pt>
                <c:pt idx="11">
                  <c:v>1911.0</c:v>
                </c:pt>
                <c:pt idx="12">
                  <c:v>1912.0</c:v>
                </c:pt>
                <c:pt idx="13">
                  <c:v>1913.0</c:v>
                </c:pt>
                <c:pt idx="14">
                  <c:v>1914.0</c:v>
                </c:pt>
                <c:pt idx="15">
                  <c:v>1915.0</c:v>
                </c:pt>
                <c:pt idx="16">
                  <c:v>1916.0</c:v>
                </c:pt>
                <c:pt idx="17">
                  <c:v>1917.0</c:v>
                </c:pt>
                <c:pt idx="18">
                  <c:v>1918.0</c:v>
                </c:pt>
                <c:pt idx="19">
                  <c:v>1919.0</c:v>
                </c:pt>
                <c:pt idx="20">
                  <c:v>1920.0</c:v>
                </c:pt>
                <c:pt idx="21">
                  <c:v>1921.0</c:v>
                </c:pt>
                <c:pt idx="22">
                  <c:v>1922.0</c:v>
                </c:pt>
                <c:pt idx="23">
                  <c:v>1923.0</c:v>
                </c:pt>
                <c:pt idx="24">
                  <c:v>1924.0</c:v>
                </c:pt>
                <c:pt idx="25">
                  <c:v>1925.0</c:v>
                </c:pt>
                <c:pt idx="26">
                  <c:v>1926.0</c:v>
                </c:pt>
                <c:pt idx="27">
                  <c:v>1927.0</c:v>
                </c:pt>
                <c:pt idx="28">
                  <c:v>1928.0</c:v>
                </c:pt>
                <c:pt idx="29">
                  <c:v>1929.0</c:v>
                </c:pt>
                <c:pt idx="30">
                  <c:v>1930.0</c:v>
                </c:pt>
                <c:pt idx="31">
                  <c:v>1931.0</c:v>
                </c:pt>
                <c:pt idx="32">
                  <c:v>1932.0</c:v>
                </c:pt>
                <c:pt idx="33">
                  <c:v>1933.0</c:v>
                </c:pt>
                <c:pt idx="34">
                  <c:v>1934.0</c:v>
                </c:pt>
                <c:pt idx="35">
                  <c:v>1935.0</c:v>
                </c:pt>
                <c:pt idx="36">
                  <c:v>1936.0</c:v>
                </c:pt>
                <c:pt idx="37">
                  <c:v>1937.0</c:v>
                </c:pt>
                <c:pt idx="38">
                  <c:v>1938.0</c:v>
                </c:pt>
                <c:pt idx="39">
                  <c:v>1939.0</c:v>
                </c:pt>
                <c:pt idx="40">
                  <c:v>1940.0</c:v>
                </c:pt>
                <c:pt idx="41">
                  <c:v>1941.0</c:v>
                </c:pt>
                <c:pt idx="42">
                  <c:v>1942.0</c:v>
                </c:pt>
                <c:pt idx="43">
                  <c:v>1943.0</c:v>
                </c:pt>
                <c:pt idx="44">
                  <c:v>1944.0</c:v>
                </c:pt>
                <c:pt idx="45">
                  <c:v>1945.0</c:v>
                </c:pt>
                <c:pt idx="46">
                  <c:v>1946.0</c:v>
                </c:pt>
                <c:pt idx="47">
                  <c:v>1947.0</c:v>
                </c:pt>
                <c:pt idx="48">
                  <c:v>1948.0</c:v>
                </c:pt>
                <c:pt idx="49">
                  <c:v>1949.0</c:v>
                </c:pt>
                <c:pt idx="50">
                  <c:v>1950.0</c:v>
                </c:pt>
                <c:pt idx="51">
                  <c:v>1951.0</c:v>
                </c:pt>
                <c:pt idx="52">
                  <c:v>1952.0</c:v>
                </c:pt>
                <c:pt idx="53">
                  <c:v>1953.0</c:v>
                </c:pt>
                <c:pt idx="54">
                  <c:v>1954.0</c:v>
                </c:pt>
                <c:pt idx="55">
                  <c:v>1955.0</c:v>
                </c:pt>
                <c:pt idx="56">
                  <c:v>1956.0</c:v>
                </c:pt>
                <c:pt idx="57">
                  <c:v>1957.0</c:v>
                </c:pt>
                <c:pt idx="58">
                  <c:v>1958.0</c:v>
                </c:pt>
                <c:pt idx="59">
                  <c:v>1959.0</c:v>
                </c:pt>
                <c:pt idx="60">
                  <c:v>1960.0</c:v>
                </c:pt>
                <c:pt idx="61">
                  <c:v>1961.0</c:v>
                </c:pt>
                <c:pt idx="62">
                  <c:v>1962.0</c:v>
                </c:pt>
                <c:pt idx="63">
                  <c:v>1963.0</c:v>
                </c:pt>
                <c:pt idx="64">
                  <c:v>1964.0</c:v>
                </c:pt>
                <c:pt idx="65">
                  <c:v>1965.0</c:v>
                </c:pt>
                <c:pt idx="66">
                  <c:v>1966.0</c:v>
                </c:pt>
                <c:pt idx="67">
                  <c:v>1967.0</c:v>
                </c:pt>
                <c:pt idx="68">
                  <c:v>1968.0</c:v>
                </c:pt>
                <c:pt idx="69">
                  <c:v>1969.0</c:v>
                </c:pt>
                <c:pt idx="70">
                  <c:v>1970.0</c:v>
                </c:pt>
                <c:pt idx="71">
                  <c:v>1971.0</c:v>
                </c:pt>
                <c:pt idx="72">
                  <c:v>1972.0</c:v>
                </c:pt>
                <c:pt idx="73">
                  <c:v>1973.0</c:v>
                </c:pt>
                <c:pt idx="74">
                  <c:v>1974.0</c:v>
                </c:pt>
                <c:pt idx="75">
                  <c:v>1975.0</c:v>
                </c:pt>
                <c:pt idx="76">
                  <c:v>1976.0</c:v>
                </c:pt>
                <c:pt idx="77">
                  <c:v>1977.0</c:v>
                </c:pt>
                <c:pt idx="78">
                  <c:v>1978.0</c:v>
                </c:pt>
                <c:pt idx="79">
                  <c:v>1979.0</c:v>
                </c:pt>
                <c:pt idx="80">
                  <c:v>1980.0</c:v>
                </c:pt>
                <c:pt idx="81">
                  <c:v>1981.0</c:v>
                </c:pt>
                <c:pt idx="82">
                  <c:v>1982.0</c:v>
                </c:pt>
                <c:pt idx="83">
                  <c:v>1983.0</c:v>
                </c:pt>
                <c:pt idx="84">
                  <c:v>1984.0</c:v>
                </c:pt>
                <c:pt idx="85">
                  <c:v>1985.0</c:v>
                </c:pt>
                <c:pt idx="86">
                  <c:v>1986.0</c:v>
                </c:pt>
                <c:pt idx="87">
                  <c:v>1987.0</c:v>
                </c:pt>
                <c:pt idx="88">
                  <c:v>1988.0</c:v>
                </c:pt>
                <c:pt idx="89">
                  <c:v>1989.0</c:v>
                </c:pt>
                <c:pt idx="90">
                  <c:v>1990.0</c:v>
                </c:pt>
                <c:pt idx="91">
                  <c:v>1991.0</c:v>
                </c:pt>
                <c:pt idx="92">
                  <c:v>1992.0</c:v>
                </c:pt>
                <c:pt idx="93">
                  <c:v>1993.0</c:v>
                </c:pt>
                <c:pt idx="94">
                  <c:v>1994.0</c:v>
                </c:pt>
                <c:pt idx="95">
                  <c:v>1995.0</c:v>
                </c:pt>
                <c:pt idx="96">
                  <c:v>1996.0</c:v>
                </c:pt>
                <c:pt idx="97">
                  <c:v>1997.0</c:v>
                </c:pt>
                <c:pt idx="98">
                  <c:v>1998.0</c:v>
                </c:pt>
                <c:pt idx="99">
                  <c:v>1999.0</c:v>
                </c:pt>
                <c:pt idx="100">
                  <c:v>2000.0</c:v>
                </c:pt>
                <c:pt idx="101">
                  <c:v>2001.0</c:v>
                </c:pt>
                <c:pt idx="102">
                  <c:v>2002.0</c:v>
                </c:pt>
                <c:pt idx="103">
                  <c:v>2003.0</c:v>
                </c:pt>
                <c:pt idx="104">
                  <c:v>2004.0</c:v>
                </c:pt>
                <c:pt idx="105">
                  <c:v>2005.0</c:v>
                </c:pt>
                <c:pt idx="106">
                  <c:v>2006.0</c:v>
                </c:pt>
                <c:pt idx="107">
                  <c:v>2007.0</c:v>
                </c:pt>
                <c:pt idx="108">
                  <c:v>2008.0</c:v>
                </c:pt>
                <c:pt idx="109">
                  <c:v>2009.0</c:v>
                </c:pt>
                <c:pt idx="110">
                  <c:v>2010.0</c:v>
                </c:pt>
                <c:pt idx="111">
                  <c:v>2011.0</c:v>
                </c:pt>
                <c:pt idx="112">
                  <c:v>2012.0</c:v>
                </c:pt>
                <c:pt idx="113">
                  <c:v>2013.0</c:v>
                </c:pt>
                <c:pt idx="114">
                  <c:v>2014.0</c:v>
                </c:pt>
                <c:pt idx="115">
                  <c:v>2015.0</c:v>
                </c:pt>
              </c:numCache>
            </c:numRef>
          </c:cat>
          <c:val>
            <c:numRef>
              <c:f>TS14.2!$D$5:$D$120</c:f>
              <c:numCache>
                <c:formatCode>0%</c:formatCode>
                <c:ptCount val="116"/>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0.35</c:v>
                </c:pt>
                <c:pt idx="20">
                  <c:v>0.35</c:v>
                </c:pt>
                <c:pt idx="21">
                  <c:v>0.35</c:v>
                </c:pt>
                <c:pt idx="22">
                  <c:v>0.15</c:v>
                </c:pt>
                <c:pt idx="23">
                  <c:v>0.15</c:v>
                </c:pt>
                <c:pt idx="24">
                  <c:v>0.15</c:v>
                </c:pt>
                <c:pt idx="25">
                  <c:v>0.15</c:v>
                </c:pt>
                <c:pt idx="26">
                  <c:v>0.15</c:v>
                </c:pt>
                <c:pt idx="27">
                  <c:v>0.15</c:v>
                </c:pt>
                <c:pt idx="28">
                  <c:v>0.15</c:v>
                </c:pt>
                <c:pt idx="29">
                  <c:v>0.15</c:v>
                </c:pt>
                <c:pt idx="30">
                  <c:v>0.15</c:v>
                </c:pt>
                <c:pt idx="31">
                  <c:v>0.15</c:v>
                </c:pt>
                <c:pt idx="32">
                  <c:v>0.15</c:v>
                </c:pt>
                <c:pt idx="33">
                  <c:v>0.15</c:v>
                </c:pt>
                <c:pt idx="34">
                  <c:v>0.15</c:v>
                </c:pt>
                <c:pt idx="35">
                  <c:v>0.15</c:v>
                </c:pt>
                <c:pt idx="36">
                  <c:v>0.15</c:v>
                </c:pt>
                <c:pt idx="37">
                  <c:v>0.15</c:v>
                </c:pt>
                <c:pt idx="38">
                  <c:v>0.15</c:v>
                </c:pt>
                <c:pt idx="39">
                  <c:v>0.15</c:v>
                </c:pt>
                <c:pt idx="40">
                  <c:v>0.15</c:v>
                </c:pt>
                <c:pt idx="41">
                  <c:v>0.15</c:v>
                </c:pt>
                <c:pt idx="42">
                  <c:v>0.15</c:v>
                </c:pt>
                <c:pt idx="43">
                  <c:v>0.15</c:v>
                </c:pt>
                <c:pt idx="44">
                  <c:v>0.15</c:v>
                </c:pt>
                <c:pt idx="45">
                  <c:v>0.15</c:v>
                </c:pt>
                <c:pt idx="46">
                  <c:v>0.6</c:v>
                </c:pt>
                <c:pt idx="47">
                  <c:v>0.6</c:v>
                </c:pt>
                <c:pt idx="48">
                  <c:v>0.6</c:v>
                </c:pt>
                <c:pt idx="49">
                  <c:v>0.38</c:v>
                </c:pt>
                <c:pt idx="50">
                  <c:v>0.38</c:v>
                </c:pt>
                <c:pt idx="51">
                  <c:v>0.38</c:v>
                </c:pt>
                <c:pt idx="52">
                  <c:v>0.38</c:v>
                </c:pt>
                <c:pt idx="53">
                  <c:v>0.38</c:v>
                </c:pt>
                <c:pt idx="54">
                  <c:v>0.15</c:v>
                </c:pt>
                <c:pt idx="55">
                  <c:v>0.15</c:v>
                </c:pt>
                <c:pt idx="56">
                  <c:v>0.15</c:v>
                </c:pt>
                <c:pt idx="57">
                  <c:v>0.15</c:v>
                </c:pt>
                <c:pt idx="58">
                  <c:v>0.15</c:v>
                </c:pt>
                <c:pt idx="59">
                  <c:v>0.15</c:v>
                </c:pt>
                <c:pt idx="60">
                  <c:v>0.15</c:v>
                </c:pt>
                <c:pt idx="61">
                  <c:v>0.15</c:v>
                </c:pt>
                <c:pt idx="62">
                  <c:v>0.15</c:v>
                </c:pt>
                <c:pt idx="63">
                  <c:v>0.15</c:v>
                </c:pt>
                <c:pt idx="64">
                  <c:v>0.15</c:v>
                </c:pt>
                <c:pt idx="65">
                  <c:v>0.15</c:v>
                </c:pt>
                <c:pt idx="66">
                  <c:v>0.15</c:v>
                </c:pt>
                <c:pt idx="67">
                  <c:v>0.15</c:v>
                </c:pt>
                <c:pt idx="68">
                  <c:v>0.15</c:v>
                </c:pt>
                <c:pt idx="69">
                  <c:v>0.15</c:v>
                </c:pt>
                <c:pt idx="70">
                  <c:v>0.15</c:v>
                </c:pt>
                <c:pt idx="71">
                  <c:v>0.15</c:v>
                </c:pt>
                <c:pt idx="72">
                  <c:v>0.15</c:v>
                </c:pt>
                <c:pt idx="73">
                  <c:v>0.15</c:v>
                </c:pt>
                <c:pt idx="74">
                  <c:v>0.35</c:v>
                </c:pt>
                <c:pt idx="75">
                  <c:v>0.35</c:v>
                </c:pt>
                <c:pt idx="76">
                  <c:v>0.35</c:v>
                </c:pt>
                <c:pt idx="77">
                  <c:v>0.35</c:v>
                </c:pt>
                <c:pt idx="78">
                  <c:v>0.35</c:v>
                </c:pt>
                <c:pt idx="79">
                  <c:v>0.35</c:v>
                </c:pt>
                <c:pt idx="80">
                  <c:v>0.35</c:v>
                </c:pt>
                <c:pt idx="81">
                  <c:v>0.35</c:v>
                </c:pt>
                <c:pt idx="82">
                  <c:v>0.35</c:v>
                </c:pt>
                <c:pt idx="83">
                  <c:v>0.35</c:v>
                </c:pt>
                <c:pt idx="84">
                  <c:v>0.35</c:v>
                </c:pt>
                <c:pt idx="85">
                  <c:v>0.35</c:v>
                </c:pt>
                <c:pt idx="86">
                  <c:v>0.35</c:v>
                </c:pt>
                <c:pt idx="87">
                  <c:v>0.35</c:v>
                </c:pt>
                <c:pt idx="88">
                  <c:v>0.35</c:v>
                </c:pt>
                <c:pt idx="89">
                  <c:v>0.35</c:v>
                </c:pt>
                <c:pt idx="90">
                  <c:v>0.35</c:v>
                </c:pt>
                <c:pt idx="91">
                  <c:v>0.35</c:v>
                </c:pt>
                <c:pt idx="92">
                  <c:v>0.35</c:v>
                </c:pt>
                <c:pt idx="93">
                  <c:v>0.35</c:v>
                </c:pt>
                <c:pt idx="94">
                  <c:v>0.35</c:v>
                </c:pt>
                <c:pt idx="95">
                  <c:v>0.35</c:v>
                </c:pt>
                <c:pt idx="96">
                  <c:v>0.3</c:v>
                </c:pt>
                <c:pt idx="97">
                  <c:v>0.3</c:v>
                </c:pt>
                <c:pt idx="98">
                  <c:v>0.3</c:v>
                </c:pt>
                <c:pt idx="99">
                  <c:v>0.3</c:v>
                </c:pt>
                <c:pt idx="100">
                  <c:v>0.3</c:v>
                </c:pt>
                <c:pt idx="101">
                  <c:v>0.3</c:v>
                </c:pt>
                <c:pt idx="102">
                  <c:v>0.3</c:v>
                </c:pt>
                <c:pt idx="103">
                  <c:v>0.3</c:v>
                </c:pt>
                <c:pt idx="104">
                  <c:v>0.3</c:v>
                </c:pt>
                <c:pt idx="105">
                  <c:v>0.3</c:v>
                </c:pt>
                <c:pt idx="106">
                  <c:v>0.3</c:v>
                </c:pt>
                <c:pt idx="107">
                  <c:v>0.3</c:v>
                </c:pt>
                <c:pt idx="108">
                  <c:v>0.3</c:v>
                </c:pt>
                <c:pt idx="109">
                  <c:v>0.3</c:v>
                </c:pt>
                <c:pt idx="110">
                  <c:v>0.3</c:v>
                </c:pt>
                <c:pt idx="111">
                  <c:v>0.3</c:v>
                </c:pt>
                <c:pt idx="112">
                  <c:v>0.3</c:v>
                </c:pt>
                <c:pt idx="113">
                  <c:v>0.3</c:v>
                </c:pt>
                <c:pt idx="114">
                  <c:v>0.3</c:v>
                </c:pt>
                <c:pt idx="115">
                  <c:v>0.3</c:v>
                </c:pt>
              </c:numCache>
            </c:numRef>
          </c:val>
          <c:smooth val="0"/>
        </c:ser>
        <c:ser>
          <c:idx val="1"/>
          <c:order val="3"/>
          <c:tx>
            <c:v>France</c:v>
          </c:tx>
          <c:spPr>
            <a:ln w="25400">
              <a:solidFill>
                <a:schemeClr val="accent1"/>
              </a:solidFill>
              <a:prstDash val="solid"/>
            </a:ln>
          </c:spPr>
          <c:marker>
            <c:symbol val="triangle"/>
            <c:size val="6"/>
            <c:spPr>
              <a:solidFill>
                <a:schemeClr val="accent1"/>
              </a:solidFill>
              <a:ln>
                <a:solidFill>
                  <a:schemeClr val="accent1"/>
                </a:solidFill>
                <a:prstDash val="solid"/>
              </a:ln>
            </c:spPr>
          </c:marker>
          <c:cat>
            <c:numRef>
              <c:f>TS14.1!$A$5:$A$120</c:f>
              <c:numCache>
                <c:formatCode>General</c:formatCode>
                <c:ptCount val="116"/>
                <c:pt idx="0">
                  <c:v>1900.0</c:v>
                </c:pt>
                <c:pt idx="1">
                  <c:v>1901.0</c:v>
                </c:pt>
                <c:pt idx="2">
                  <c:v>1902.0</c:v>
                </c:pt>
                <c:pt idx="3">
                  <c:v>1903.0</c:v>
                </c:pt>
                <c:pt idx="4">
                  <c:v>1904.0</c:v>
                </c:pt>
                <c:pt idx="5">
                  <c:v>1905.0</c:v>
                </c:pt>
                <c:pt idx="6">
                  <c:v>1906.0</c:v>
                </c:pt>
                <c:pt idx="7">
                  <c:v>1907.0</c:v>
                </c:pt>
                <c:pt idx="8">
                  <c:v>1908.0</c:v>
                </c:pt>
                <c:pt idx="9">
                  <c:v>1909.0</c:v>
                </c:pt>
                <c:pt idx="10">
                  <c:v>1910.0</c:v>
                </c:pt>
                <c:pt idx="11">
                  <c:v>1911.0</c:v>
                </c:pt>
                <c:pt idx="12">
                  <c:v>1912.0</c:v>
                </c:pt>
                <c:pt idx="13">
                  <c:v>1913.0</c:v>
                </c:pt>
                <c:pt idx="14">
                  <c:v>1914.0</c:v>
                </c:pt>
                <c:pt idx="15">
                  <c:v>1915.0</c:v>
                </c:pt>
                <c:pt idx="16">
                  <c:v>1916.0</c:v>
                </c:pt>
                <c:pt idx="17">
                  <c:v>1917.0</c:v>
                </c:pt>
                <c:pt idx="18">
                  <c:v>1918.0</c:v>
                </c:pt>
                <c:pt idx="19">
                  <c:v>1919.0</c:v>
                </c:pt>
                <c:pt idx="20">
                  <c:v>1920.0</c:v>
                </c:pt>
                <c:pt idx="21">
                  <c:v>1921.0</c:v>
                </c:pt>
                <c:pt idx="22">
                  <c:v>1922.0</c:v>
                </c:pt>
                <c:pt idx="23">
                  <c:v>1923.0</c:v>
                </c:pt>
                <c:pt idx="24">
                  <c:v>1924.0</c:v>
                </c:pt>
                <c:pt idx="25">
                  <c:v>1925.0</c:v>
                </c:pt>
                <c:pt idx="26">
                  <c:v>1926.0</c:v>
                </c:pt>
                <c:pt idx="27">
                  <c:v>1927.0</c:v>
                </c:pt>
                <c:pt idx="28">
                  <c:v>1928.0</c:v>
                </c:pt>
                <c:pt idx="29">
                  <c:v>1929.0</c:v>
                </c:pt>
                <c:pt idx="30">
                  <c:v>1930.0</c:v>
                </c:pt>
                <c:pt idx="31">
                  <c:v>1931.0</c:v>
                </c:pt>
                <c:pt idx="32">
                  <c:v>1932.0</c:v>
                </c:pt>
                <c:pt idx="33">
                  <c:v>1933.0</c:v>
                </c:pt>
                <c:pt idx="34">
                  <c:v>1934.0</c:v>
                </c:pt>
                <c:pt idx="35">
                  <c:v>1935.0</c:v>
                </c:pt>
                <c:pt idx="36">
                  <c:v>1936.0</c:v>
                </c:pt>
                <c:pt idx="37">
                  <c:v>1937.0</c:v>
                </c:pt>
                <c:pt idx="38">
                  <c:v>1938.0</c:v>
                </c:pt>
                <c:pt idx="39">
                  <c:v>1939.0</c:v>
                </c:pt>
                <c:pt idx="40">
                  <c:v>1940.0</c:v>
                </c:pt>
                <c:pt idx="41">
                  <c:v>1941.0</c:v>
                </c:pt>
                <c:pt idx="42">
                  <c:v>1942.0</c:v>
                </c:pt>
                <c:pt idx="43">
                  <c:v>1943.0</c:v>
                </c:pt>
                <c:pt idx="44">
                  <c:v>1944.0</c:v>
                </c:pt>
                <c:pt idx="45">
                  <c:v>1945.0</c:v>
                </c:pt>
                <c:pt idx="46">
                  <c:v>1946.0</c:v>
                </c:pt>
                <c:pt idx="47">
                  <c:v>1947.0</c:v>
                </c:pt>
                <c:pt idx="48">
                  <c:v>1948.0</c:v>
                </c:pt>
                <c:pt idx="49">
                  <c:v>1949.0</c:v>
                </c:pt>
                <c:pt idx="50">
                  <c:v>1950.0</c:v>
                </c:pt>
                <c:pt idx="51">
                  <c:v>1951.0</c:v>
                </c:pt>
                <c:pt idx="52">
                  <c:v>1952.0</c:v>
                </c:pt>
                <c:pt idx="53">
                  <c:v>1953.0</c:v>
                </c:pt>
                <c:pt idx="54">
                  <c:v>1954.0</c:v>
                </c:pt>
                <c:pt idx="55">
                  <c:v>1955.0</c:v>
                </c:pt>
                <c:pt idx="56">
                  <c:v>1956.0</c:v>
                </c:pt>
                <c:pt idx="57">
                  <c:v>1957.0</c:v>
                </c:pt>
                <c:pt idx="58">
                  <c:v>1958.0</c:v>
                </c:pt>
                <c:pt idx="59">
                  <c:v>1959.0</c:v>
                </c:pt>
                <c:pt idx="60">
                  <c:v>1960.0</c:v>
                </c:pt>
                <c:pt idx="61">
                  <c:v>1961.0</c:v>
                </c:pt>
                <c:pt idx="62">
                  <c:v>1962.0</c:v>
                </c:pt>
                <c:pt idx="63">
                  <c:v>1963.0</c:v>
                </c:pt>
                <c:pt idx="64">
                  <c:v>1964.0</c:v>
                </c:pt>
                <c:pt idx="65">
                  <c:v>1965.0</c:v>
                </c:pt>
                <c:pt idx="66">
                  <c:v>1966.0</c:v>
                </c:pt>
                <c:pt idx="67">
                  <c:v>1967.0</c:v>
                </c:pt>
                <c:pt idx="68">
                  <c:v>1968.0</c:v>
                </c:pt>
                <c:pt idx="69">
                  <c:v>1969.0</c:v>
                </c:pt>
                <c:pt idx="70">
                  <c:v>1970.0</c:v>
                </c:pt>
                <c:pt idx="71">
                  <c:v>1971.0</c:v>
                </c:pt>
                <c:pt idx="72">
                  <c:v>1972.0</c:v>
                </c:pt>
                <c:pt idx="73">
                  <c:v>1973.0</c:v>
                </c:pt>
                <c:pt idx="74">
                  <c:v>1974.0</c:v>
                </c:pt>
                <c:pt idx="75">
                  <c:v>1975.0</c:v>
                </c:pt>
                <c:pt idx="76">
                  <c:v>1976.0</c:v>
                </c:pt>
                <c:pt idx="77">
                  <c:v>1977.0</c:v>
                </c:pt>
                <c:pt idx="78">
                  <c:v>1978.0</c:v>
                </c:pt>
                <c:pt idx="79">
                  <c:v>1979.0</c:v>
                </c:pt>
                <c:pt idx="80">
                  <c:v>1980.0</c:v>
                </c:pt>
                <c:pt idx="81">
                  <c:v>1981.0</c:v>
                </c:pt>
                <c:pt idx="82">
                  <c:v>1982.0</c:v>
                </c:pt>
                <c:pt idx="83">
                  <c:v>1983.0</c:v>
                </c:pt>
                <c:pt idx="84">
                  <c:v>1984.0</c:v>
                </c:pt>
                <c:pt idx="85">
                  <c:v>1985.0</c:v>
                </c:pt>
                <c:pt idx="86">
                  <c:v>1986.0</c:v>
                </c:pt>
                <c:pt idx="87">
                  <c:v>1987.0</c:v>
                </c:pt>
                <c:pt idx="88">
                  <c:v>1988.0</c:v>
                </c:pt>
                <c:pt idx="89">
                  <c:v>1989.0</c:v>
                </c:pt>
                <c:pt idx="90">
                  <c:v>1990.0</c:v>
                </c:pt>
                <c:pt idx="91">
                  <c:v>1991.0</c:v>
                </c:pt>
                <c:pt idx="92">
                  <c:v>1992.0</c:v>
                </c:pt>
                <c:pt idx="93">
                  <c:v>1993.0</c:v>
                </c:pt>
                <c:pt idx="94">
                  <c:v>1994.0</c:v>
                </c:pt>
                <c:pt idx="95">
                  <c:v>1995.0</c:v>
                </c:pt>
                <c:pt idx="96">
                  <c:v>1996.0</c:v>
                </c:pt>
                <c:pt idx="97">
                  <c:v>1997.0</c:v>
                </c:pt>
                <c:pt idx="98">
                  <c:v>1998.0</c:v>
                </c:pt>
                <c:pt idx="99">
                  <c:v>1999.0</c:v>
                </c:pt>
                <c:pt idx="100">
                  <c:v>2000.0</c:v>
                </c:pt>
                <c:pt idx="101">
                  <c:v>2001.0</c:v>
                </c:pt>
                <c:pt idx="102">
                  <c:v>2002.0</c:v>
                </c:pt>
                <c:pt idx="103">
                  <c:v>2003.0</c:v>
                </c:pt>
                <c:pt idx="104">
                  <c:v>2004.0</c:v>
                </c:pt>
                <c:pt idx="105">
                  <c:v>2005.0</c:v>
                </c:pt>
                <c:pt idx="106">
                  <c:v>2006.0</c:v>
                </c:pt>
                <c:pt idx="107">
                  <c:v>2007.0</c:v>
                </c:pt>
                <c:pt idx="108">
                  <c:v>2008.0</c:v>
                </c:pt>
                <c:pt idx="109">
                  <c:v>2009.0</c:v>
                </c:pt>
                <c:pt idx="110">
                  <c:v>2010.0</c:v>
                </c:pt>
                <c:pt idx="111">
                  <c:v>2011.0</c:v>
                </c:pt>
                <c:pt idx="112">
                  <c:v>2012.0</c:v>
                </c:pt>
                <c:pt idx="113">
                  <c:v>2013.0</c:v>
                </c:pt>
                <c:pt idx="114">
                  <c:v>2014.0</c:v>
                </c:pt>
                <c:pt idx="115">
                  <c:v>2015.0</c:v>
                </c:pt>
              </c:numCache>
            </c:numRef>
          </c:cat>
          <c:val>
            <c:numRef>
              <c:f>TS14.2!$E$5:$E$120</c:f>
              <c:numCache>
                <c:formatCode>0%</c:formatCode>
                <c:ptCount val="116"/>
                <c:pt idx="0">
                  <c:v>0.02</c:v>
                </c:pt>
                <c:pt idx="1">
                  <c:v>0.05</c:v>
                </c:pt>
                <c:pt idx="2">
                  <c:v>0.05</c:v>
                </c:pt>
                <c:pt idx="3">
                  <c:v>0.05</c:v>
                </c:pt>
                <c:pt idx="4">
                  <c:v>0.05</c:v>
                </c:pt>
                <c:pt idx="5">
                  <c:v>0.05</c:v>
                </c:pt>
                <c:pt idx="6">
                  <c:v>0.05</c:v>
                </c:pt>
                <c:pt idx="7">
                  <c:v>0.05</c:v>
                </c:pt>
                <c:pt idx="8">
                  <c:v>0.05</c:v>
                </c:pt>
                <c:pt idx="9">
                  <c:v>0.05</c:v>
                </c:pt>
                <c:pt idx="10">
                  <c:v>0.065</c:v>
                </c:pt>
                <c:pt idx="11">
                  <c:v>0.065</c:v>
                </c:pt>
                <c:pt idx="12">
                  <c:v>0.065</c:v>
                </c:pt>
                <c:pt idx="13">
                  <c:v>0.065</c:v>
                </c:pt>
                <c:pt idx="14">
                  <c:v>0.065</c:v>
                </c:pt>
                <c:pt idx="15">
                  <c:v>0.065</c:v>
                </c:pt>
                <c:pt idx="16">
                  <c:v>0.065</c:v>
                </c:pt>
                <c:pt idx="17">
                  <c:v>0.18</c:v>
                </c:pt>
                <c:pt idx="18">
                  <c:v>0.18</c:v>
                </c:pt>
                <c:pt idx="19">
                  <c:v>0.18</c:v>
                </c:pt>
                <c:pt idx="20">
                  <c:v>0.29</c:v>
                </c:pt>
                <c:pt idx="21">
                  <c:v>0.29</c:v>
                </c:pt>
                <c:pt idx="22">
                  <c:v>0.29</c:v>
                </c:pt>
                <c:pt idx="23">
                  <c:v>0.29</c:v>
                </c:pt>
                <c:pt idx="24">
                  <c:v>0.29</c:v>
                </c:pt>
                <c:pt idx="25">
                  <c:v>0.29</c:v>
                </c:pt>
                <c:pt idx="26">
                  <c:v>0.29</c:v>
                </c:pt>
                <c:pt idx="27">
                  <c:v>0.25</c:v>
                </c:pt>
                <c:pt idx="28">
                  <c:v>0.25</c:v>
                </c:pt>
                <c:pt idx="29">
                  <c:v>0.25</c:v>
                </c:pt>
                <c:pt idx="30">
                  <c:v>0.25</c:v>
                </c:pt>
                <c:pt idx="31">
                  <c:v>0.25</c:v>
                </c:pt>
                <c:pt idx="32">
                  <c:v>0.25</c:v>
                </c:pt>
                <c:pt idx="33">
                  <c:v>0.25</c:v>
                </c:pt>
                <c:pt idx="34">
                  <c:v>0.25</c:v>
                </c:pt>
                <c:pt idx="35">
                  <c:v>0.25</c:v>
                </c:pt>
                <c:pt idx="36">
                  <c:v>0.25</c:v>
                </c:pt>
                <c:pt idx="37">
                  <c:v>0.25</c:v>
                </c:pt>
                <c:pt idx="38">
                  <c:v>0.25</c:v>
                </c:pt>
                <c:pt idx="39">
                  <c:v>0.25</c:v>
                </c:pt>
                <c:pt idx="40">
                  <c:v>0.25</c:v>
                </c:pt>
                <c:pt idx="41">
                  <c:v>0.25</c:v>
                </c:pt>
                <c:pt idx="42">
                  <c:v>0.25</c:v>
                </c:pt>
                <c:pt idx="43">
                  <c:v>0.25</c:v>
                </c:pt>
                <c:pt idx="44">
                  <c:v>0.25</c:v>
                </c:pt>
                <c:pt idx="45">
                  <c:v>0.25</c:v>
                </c:pt>
                <c:pt idx="46">
                  <c:v>0.25</c:v>
                </c:pt>
                <c:pt idx="47">
                  <c:v>0.25</c:v>
                </c:pt>
                <c:pt idx="48">
                  <c:v>0.25</c:v>
                </c:pt>
                <c:pt idx="49">
                  <c:v>0.25</c:v>
                </c:pt>
                <c:pt idx="50">
                  <c:v>0.25</c:v>
                </c:pt>
                <c:pt idx="51">
                  <c:v>0.25</c:v>
                </c:pt>
                <c:pt idx="52">
                  <c:v>0.25</c:v>
                </c:pt>
                <c:pt idx="53">
                  <c:v>0.25</c:v>
                </c:pt>
                <c:pt idx="54">
                  <c:v>0.25</c:v>
                </c:pt>
                <c:pt idx="55">
                  <c:v>0.25</c:v>
                </c:pt>
                <c:pt idx="56">
                  <c:v>0.25</c:v>
                </c:pt>
                <c:pt idx="57">
                  <c:v>0.25</c:v>
                </c:pt>
                <c:pt idx="58">
                  <c:v>0.25</c:v>
                </c:pt>
                <c:pt idx="59">
                  <c:v>0.15</c:v>
                </c:pt>
                <c:pt idx="60">
                  <c:v>0.15</c:v>
                </c:pt>
                <c:pt idx="61">
                  <c:v>0.15</c:v>
                </c:pt>
                <c:pt idx="62">
                  <c:v>0.15</c:v>
                </c:pt>
                <c:pt idx="63">
                  <c:v>0.15</c:v>
                </c:pt>
                <c:pt idx="64">
                  <c:v>0.15</c:v>
                </c:pt>
                <c:pt idx="65">
                  <c:v>0.15</c:v>
                </c:pt>
                <c:pt idx="66">
                  <c:v>0.15</c:v>
                </c:pt>
                <c:pt idx="67">
                  <c:v>0.15</c:v>
                </c:pt>
                <c:pt idx="68">
                  <c:v>0.15</c:v>
                </c:pt>
                <c:pt idx="69">
                  <c:v>0.2</c:v>
                </c:pt>
                <c:pt idx="70">
                  <c:v>0.2</c:v>
                </c:pt>
                <c:pt idx="71">
                  <c:v>0.2</c:v>
                </c:pt>
                <c:pt idx="72">
                  <c:v>0.2</c:v>
                </c:pt>
                <c:pt idx="73">
                  <c:v>0.2</c:v>
                </c:pt>
                <c:pt idx="74">
                  <c:v>0.2</c:v>
                </c:pt>
                <c:pt idx="75">
                  <c:v>0.2</c:v>
                </c:pt>
                <c:pt idx="76">
                  <c:v>0.2</c:v>
                </c:pt>
                <c:pt idx="77">
                  <c:v>0.2</c:v>
                </c:pt>
                <c:pt idx="78">
                  <c:v>0.2</c:v>
                </c:pt>
                <c:pt idx="79">
                  <c:v>0.2</c:v>
                </c:pt>
                <c:pt idx="80">
                  <c:v>0.2</c:v>
                </c:pt>
                <c:pt idx="81">
                  <c:v>0.2</c:v>
                </c:pt>
                <c:pt idx="82">
                  <c:v>0.2</c:v>
                </c:pt>
                <c:pt idx="83">
                  <c:v>0.2</c:v>
                </c:pt>
                <c:pt idx="84">
                  <c:v>0.4</c:v>
                </c:pt>
                <c:pt idx="85">
                  <c:v>0.4</c:v>
                </c:pt>
                <c:pt idx="86">
                  <c:v>0.4</c:v>
                </c:pt>
                <c:pt idx="87">
                  <c:v>0.4</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0.45</c:v>
                </c:pt>
                <c:pt idx="112">
                  <c:v>0.45</c:v>
                </c:pt>
                <c:pt idx="113">
                  <c:v>0.45</c:v>
                </c:pt>
                <c:pt idx="114">
                  <c:v>0.45</c:v>
                </c:pt>
                <c:pt idx="115">
                  <c:v>0.45</c:v>
                </c:pt>
              </c:numCache>
            </c:numRef>
          </c:val>
          <c:smooth val="0"/>
        </c:ser>
        <c:ser>
          <c:idx val="4"/>
          <c:order val="4"/>
          <c:tx>
            <c:v>Japan</c:v>
          </c:tx>
          <c:spPr>
            <a:ln>
              <a:solidFill>
                <a:srgbClr val="92D050"/>
              </a:solidFill>
            </a:ln>
          </c:spPr>
          <c:marker>
            <c:symbol val="circle"/>
            <c:size val="5"/>
            <c:spPr>
              <a:solidFill>
                <a:srgbClr val="92D050"/>
              </a:solidFill>
              <a:ln>
                <a:solidFill>
                  <a:srgbClr val="92D050"/>
                </a:solidFill>
              </a:ln>
            </c:spPr>
          </c:marker>
          <c:val>
            <c:numRef>
              <c:f>TS14.2!$G$5:$G$120</c:f>
              <c:numCache>
                <c:formatCode>0%</c:formatCode>
                <c:ptCount val="116"/>
                <c:pt idx="0">
                  <c:v>0.085</c:v>
                </c:pt>
                <c:pt idx="1">
                  <c:v>0.085</c:v>
                </c:pt>
                <c:pt idx="2">
                  <c:v>0.085</c:v>
                </c:pt>
                <c:pt idx="3">
                  <c:v>0.085</c:v>
                </c:pt>
                <c:pt idx="4">
                  <c:v>0.085</c:v>
                </c:pt>
                <c:pt idx="5">
                  <c:v>0.085</c:v>
                </c:pt>
                <c:pt idx="6">
                  <c:v>0.085</c:v>
                </c:pt>
                <c:pt idx="7">
                  <c:v>0.085</c:v>
                </c:pt>
                <c:pt idx="8">
                  <c:v>0.085</c:v>
                </c:pt>
                <c:pt idx="9">
                  <c:v>0.085</c:v>
                </c:pt>
                <c:pt idx="10">
                  <c:v>0.085</c:v>
                </c:pt>
                <c:pt idx="11">
                  <c:v>0.085</c:v>
                </c:pt>
                <c:pt idx="12">
                  <c:v>0.085</c:v>
                </c:pt>
                <c:pt idx="13">
                  <c:v>0.085</c:v>
                </c:pt>
                <c:pt idx="14">
                  <c:v>0.085</c:v>
                </c:pt>
                <c:pt idx="15">
                  <c:v>0.095</c:v>
                </c:pt>
                <c:pt idx="16">
                  <c:v>0.095</c:v>
                </c:pt>
                <c:pt idx="17">
                  <c:v>0.095</c:v>
                </c:pt>
                <c:pt idx="18">
                  <c:v>0.095</c:v>
                </c:pt>
                <c:pt idx="19">
                  <c:v>0.095</c:v>
                </c:pt>
                <c:pt idx="20">
                  <c:v>0.095</c:v>
                </c:pt>
                <c:pt idx="21">
                  <c:v>0.095</c:v>
                </c:pt>
                <c:pt idx="22">
                  <c:v>0.095</c:v>
                </c:pt>
                <c:pt idx="23">
                  <c:v>0.095</c:v>
                </c:pt>
                <c:pt idx="24">
                  <c:v>0.095</c:v>
                </c:pt>
                <c:pt idx="25">
                  <c:v>0.095</c:v>
                </c:pt>
                <c:pt idx="26">
                  <c:v>0.18</c:v>
                </c:pt>
                <c:pt idx="27">
                  <c:v>0.18</c:v>
                </c:pt>
                <c:pt idx="28">
                  <c:v>0.18</c:v>
                </c:pt>
                <c:pt idx="29">
                  <c:v>0.18</c:v>
                </c:pt>
                <c:pt idx="30">
                  <c:v>0.18</c:v>
                </c:pt>
                <c:pt idx="31">
                  <c:v>0.18</c:v>
                </c:pt>
                <c:pt idx="32">
                  <c:v>0.18</c:v>
                </c:pt>
                <c:pt idx="33">
                  <c:v>0.18</c:v>
                </c:pt>
                <c:pt idx="34">
                  <c:v>0.18</c:v>
                </c:pt>
                <c:pt idx="35">
                  <c:v>0.18</c:v>
                </c:pt>
                <c:pt idx="36">
                  <c:v>0.18</c:v>
                </c:pt>
                <c:pt idx="37">
                  <c:v>0.76</c:v>
                </c:pt>
                <c:pt idx="38">
                  <c:v>0.38</c:v>
                </c:pt>
                <c:pt idx="39">
                  <c:v>0.38</c:v>
                </c:pt>
                <c:pt idx="40">
                  <c:v>0.49</c:v>
                </c:pt>
                <c:pt idx="41">
                  <c:v>0.49</c:v>
                </c:pt>
                <c:pt idx="42">
                  <c:v>0.59</c:v>
                </c:pt>
                <c:pt idx="43">
                  <c:v>0.59</c:v>
                </c:pt>
                <c:pt idx="44">
                  <c:v>0.6</c:v>
                </c:pt>
                <c:pt idx="45">
                  <c:v>0.6</c:v>
                </c:pt>
                <c:pt idx="46">
                  <c:v>0.7</c:v>
                </c:pt>
                <c:pt idx="47">
                  <c:v>0.9</c:v>
                </c:pt>
                <c:pt idx="48">
                  <c:v>0.9</c:v>
                </c:pt>
                <c:pt idx="49">
                  <c:v>0.9</c:v>
                </c:pt>
                <c:pt idx="50">
                  <c:v>0.9</c:v>
                </c:pt>
                <c:pt idx="51">
                  <c:v>0.9</c:v>
                </c:pt>
                <c:pt idx="52">
                  <c:v>0.7</c:v>
                </c:pt>
                <c:pt idx="53">
                  <c:v>0.7</c:v>
                </c:pt>
                <c:pt idx="54">
                  <c:v>0.7</c:v>
                </c:pt>
                <c:pt idx="55">
                  <c:v>0.7</c:v>
                </c:pt>
                <c:pt idx="56">
                  <c:v>0.7</c:v>
                </c:pt>
                <c:pt idx="57">
                  <c:v>0.7</c:v>
                </c:pt>
                <c:pt idx="58">
                  <c:v>0.7</c:v>
                </c:pt>
                <c:pt idx="59">
                  <c:v>0.7</c:v>
                </c:pt>
                <c:pt idx="60">
                  <c:v>0.7</c:v>
                </c:pt>
                <c:pt idx="61">
                  <c:v>0.7</c:v>
                </c:pt>
                <c:pt idx="62">
                  <c:v>0.7</c:v>
                </c:pt>
                <c:pt idx="63">
                  <c:v>0.7</c:v>
                </c:pt>
                <c:pt idx="64">
                  <c:v>0.7</c:v>
                </c:pt>
                <c:pt idx="65">
                  <c:v>0.7</c:v>
                </c:pt>
                <c:pt idx="66">
                  <c:v>0.7</c:v>
                </c:pt>
                <c:pt idx="67">
                  <c:v>0.7</c:v>
                </c:pt>
                <c:pt idx="68">
                  <c:v>0.7</c:v>
                </c:pt>
                <c:pt idx="69">
                  <c:v>0.7</c:v>
                </c:pt>
                <c:pt idx="70">
                  <c:v>0.7</c:v>
                </c:pt>
                <c:pt idx="71">
                  <c:v>0.7</c:v>
                </c:pt>
                <c:pt idx="72">
                  <c:v>0.7</c:v>
                </c:pt>
                <c:pt idx="73">
                  <c:v>0.7</c:v>
                </c:pt>
                <c:pt idx="74">
                  <c:v>0.7</c:v>
                </c:pt>
                <c:pt idx="75">
                  <c:v>0.75</c:v>
                </c:pt>
                <c:pt idx="76">
                  <c:v>0.75</c:v>
                </c:pt>
                <c:pt idx="77">
                  <c:v>0.75</c:v>
                </c:pt>
                <c:pt idx="78">
                  <c:v>0.75</c:v>
                </c:pt>
                <c:pt idx="79">
                  <c:v>0.75</c:v>
                </c:pt>
                <c:pt idx="80">
                  <c:v>0.75</c:v>
                </c:pt>
                <c:pt idx="81">
                  <c:v>0.75</c:v>
                </c:pt>
                <c:pt idx="82">
                  <c:v>0.75</c:v>
                </c:pt>
                <c:pt idx="83">
                  <c:v>0.75</c:v>
                </c:pt>
                <c:pt idx="84">
                  <c:v>0.75</c:v>
                </c:pt>
                <c:pt idx="85">
                  <c:v>0.75</c:v>
                </c:pt>
                <c:pt idx="86">
                  <c:v>0.75</c:v>
                </c:pt>
                <c:pt idx="87">
                  <c:v>0.75</c:v>
                </c:pt>
                <c:pt idx="88">
                  <c:v>0.7</c:v>
                </c:pt>
                <c:pt idx="89">
                  <c:v>0.7</c:v>
                </c:pt>
                <c:pt idx="90">
                  <c:v>0.7</c:v>
                </c:pt>
                <c:pt idx="91">
                  <c:v>0.7</c:v>
                </c:pt>
                <c:pt idx="92">
                  <c:v>0.7</c:v>
                </c:pt>
                <c:pt idx="93">
                  <c:v>0.7</c:v>
                </c:pt>
                <c:pt idx="94">
                  <c:v>0.7</c:v>
                </c:pt>
                <c:pt idx="95">
                  <c:v>0.7</c:v>
                </c:pt>
                <c:pt idx="96">
                  <c:v>0.7</c:v>
                </c:pt>
                <c:pt idx="97">
                  <c:v>0.7</c:v>
                </c:pt>
                <c:pt idx="98">
                  <c:v>0.7</c:v>
                </c:pt>
                <c:pt idx="99">
                  <c:v>0.7</c:v>
                </c:pt>
                <c:pt idx="100">
                  <c:v>0.7</c:v>
                </c:pt>
                <c:pt idx="101">
                  <c:v>0.7</c:v>
                </c:pt>
                <c:pt idx="102">
                  <c:v>0.7</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0.55</c:v>
                </c:pt>
              </c:numCache>
            </c:numRef>
          </c:val>
          <c:smooth val="0"/>
        </c:ser>
        <c:dLbls>
          <c:showLegendKey val="0"/>
          <c:showVal val="0"/>
          <c:showCatName val="0"/>
          <c:showSerName val="0"/>
          <c:showPercent val="0"/>
          <c:showBubbleSize val="0"/>
        </c:dLbls>
        <c:marker val="1"/>
        <c:smooth val="0"/>
        <c:axId val="2087474392"/>
        <c:axId val="2087483096"/>
      </c:lineChart>
      <c:catAx>
        <c:axId val="2087474392"/>
        <c:scaling>
          <c:orientation val="minMax"/>
        </c:scaling>
        <c:delete val="0"/>
        <c:axPos val="b"/>
        <c:majorGridlines>
          <c:spPr>
            <a:ln w="12700">
              <a:solidFill>
                <a:srgbClr val="000000"/>
              </a:solidFill>
              <a:prstDash val="sysDash"/>
            </a:ln>
          </c:spPr>
        </c:majorGridlines>
        <c:title>
          <c:tx>
            <c:rich>
              <a:bodyPr/>
              <a:lstStyle/>
              <a:p>
                <a:pPr>
                  <a:defRPr sz="1400" b="0" i="0" u="none" strike="noStrike" baseline="0">
                    <a:solidFill>
                      <a:srgbClr val="000000"/>
                    </a:solidFill>
                    <a:latin typeface="Arial"/>
                    <a:ea typeface="Arial"/>
                    <a:cs typeface="Arial"/>
                  </a:defRPr>
                </a:pPr>
                <a:r>
                  <a:rPr lang="fr-FR" sz="1500" b="0" i="0" u="none" strike="noStrike" baseline="0">
                    <a:solidFill>
                      <a:srgbClr val="000000"/>
                    </a:solidFill>
                    <a:latin typeface="Arial"/>
                    <a:cs typeface="Arial"/>
                  </a:rPr>
                  <a:t>In the U.S., the top inheritance tax rate (applying to the highest estates) dropped from 70% in 1980 to 35% in 2013. </a:t>
                </a:r>
              </a:p>
            </c:rich>
          </c:tx>
          <c:layout>
            <c:manualLayout>
              <c:xMode val="edge"/>
              <c:yMode val="edge"/>
              <c:x val="0.1325"/>
              <c:y val="0.92672997800950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fr-FR"/>
          </a:p>
        </c:txPr>
        <c:crossAx val="2087483096"/>
        <c:crossesAt val="0.0"/>
        <c:auto val="1"/>
        <c:lblAlgn val="ctr"/>
        <c:lblOffset val="100"/>
        <c:tickLblSkip val="10"/>
        <c:tickMarkSkip val="10"/>
        <c:noMultiLvlLbl val="0"/>
      </c:catAx>
      <c:valAx>
        <c:axId val="2087483096"/>
        <c:scaling>
          <c:orientation val="minMax"/>
          <c:max val="1.0"/>
          <c:min val="0.0"/>
        </c:scaling>
        <c:delete val="0"/>
        <c:axPos val="l"/>
        <c:majorGridlines>
          <c:spPr>
            <a:ln w="12700">
              <a:solidFill>
                <a:srgbClr val="000000"/>
              </a:solidFill>
              <a:prstDash val="sysDash"/>
            </a:ln>
          </c:spPr>
        </c:majorGridlines>
        <c:title>
          <c:tx>
            <c:rich>
              <a:bodyPr/>
              <a:lstStyle/>
              <a:p>
                <a:pPr>
                  <a:defRPr sz="1300" b="0" i="0" u="none" strike="noStrike" baseline="0">
                    <a:solidFill>
                      <a:srgbClr val="000000"/>
                    </a:solidFill>
                    <a:latin typeface="Arial"/>
                    <a:ea typeface="Arial"/>
                    <a:cs typeface="Arial"/>
                  </a:defRPr>
                </a:pPr>
                <a:r>
                  <a:rPr lang="fr-FR" sz="1300"/>
                  <a:t>Marginal</a:t>
                </a:r>
                <a:r>
                  <a:rPr lang="fr-FR" sz="1300" baseline="0"/>
                  <a:t> tax rate applied to the highest inheritances</a:t>
                </a:r>
                <a:endParaRPr lang="fr-FR" sz="1300"/>
              </a:p>
            </c:rich>
          </c:tx>
          <c:layout>
            <c:manualLayout>
              <c:xMode val="edge"/>
              <c:yMode val="edge"/>
              <c:x val="0.000833377224168049"/>
              <c:y val="0.10226529102561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fr-FR"/>
          </a:p>
        </c:txPr>
        <c:crossAx val="2087474392"/>
        <c:crosses val="autoZero"/>
        <c:crossBetween val="between"/>
        <c:majorUnit val="0.1"/>
        <c:minorUnit val="0.1"/>
      </c:valAx>
      <c:spPr>
        <a:solidFill>
          <a:srgbClr val="FFFFFF"/>
        </a:solidFill>
        <a:ln w="12700">
          <a:solidFill>
            <a:srgbClr val="000000"/>
          </a:solidFill>
          <a:prstDash val="solid"/>
        </a:ln>
      </c:spPr>
    </c:plotArea>
    <c:legend>
      <c:legendPos val="r"/>
      <c:legendEntry>
        <c:idx val="0"/>
        <c:txPr>
          <a:bodyPr/>
          <a:lstStyle/>
          <a:p>
            <a:pPr>
              <a:defRPr sz="1800" b="0" i="0" u="none" strike="noStrike" baseline="0">
                <a:solidFill>
                  <a:srgbClr val="000000"/>
                </a:solidFill>
                <a:latin typeface="Arial"/>
                <a:ea typeface="Arial"/>
                <a:cs typeface="Arial"/>
              </a:defRPr>
            </a:pPr>
            <a:endParaRPr lang="fr-FR"/>
          </a:p>
        </c:txPr>
      </c:legendEntry>
      <c:legendEntry>
        <c:idx val="1"/>
        <c:txPr>
          <a:bodyPr/>
          <a:lstStyle/>
          <a:p>
            <a:pPr>
              <a:defRPr sz="1800" b="0" i="0" u="none" strike="noStrike" baseline="0">
                <a:solidFill>
                  <a:srgbClr val="000000"/>
                </a:solidFill>
                <a:latin typeface="Arial"/>
                <a:ea typeface="Arial"/>
                <a:cs typeface="Arial"/>
              </a:defRPr>
            </a:pPr>
            <a:endParaRPr lang="fr-FR"/>
          </a:p>
        </c:txPr>
      </c:legendEntry>
      <c:legendEntry>
        <c:idx val="2"/>
        <c:txPr>
          <a:bodyPr/>
          <a:lstStyle/>
          <a:p>
            <a:pPr>
              <a:defRPr sz="1800" b="0" i="0" u="none" strike="noStrike" baseline="0">
                <a:solidFill>
                  <a:srgbClr val="000000"/>
                </a:solidFill>
                <a:latin typeface="Arial"/>
                <a:ea typeface="Arial"/>
                <a:cs typeface="Arial"/>
              </a:defRPr>
            </a:pPr>
            <a:endParaRPr lang="fr-FR"/>
          </a:p>
        </c:txPr>
      </c:legendEntry>
      <c:legendEntry>
        <c:idx val="3"/>
        <c:txPr>
          <a:bodyPr/>
          <a:lstStyle/>
          <a:p>
            <a:pPr>
              <a:defRPr sz="1800" b="0" i="0" u="none" strike="noStrike" baseline="0">
                <a:solidFill>
                  <a:srgbClr val="000000"/>
                </a:solidFill>
                <a:latin typeface="Arial"/>
                <a:ea typeface="Arial"/>
                <a:cs typeface="Arial"/>
              </a:defRPr>
            </a:pPr>
            <a:endParaRPr lang="fr-FR"/>
          </a:p>
        </c:txPr>
      </c:legendEntry>
      <c:legendEntry>
        <c:idx val="4"/>
        <c:txPr>
          <a:bodyPr/>
          <a:lstStyle/>
          <a:p>
            <a:pPr>
              <a:defRPr sz="1800" b="0" i="0" u="none" strike="noStrike" baseline="0">
                <a:solidFill>
                  <a:srgbClr val="000000"/>
                </a:solidFill>
                <a:latin typeface="Arial"/>
                <a:ea typeface="Arial"/>
                <a:cs typeface="Arial"/>
              </a:defRPr>
            </a:pPr>
            <a:endParaRPr lang="fr-FR"/>
          </a:p>
        </c:txPr>
      </c:legendEntry>
      <c:layout>
        <c:manualLayout>
          <c:xMode val="edge"/>
          <c:yMode val="edge"/>
          <c:x val="0.107023411371237"/>
          <c:y val="0.0986224028906956"/>
          <c:w val="0.199695749914669"/>
          <c:h val="0.353247764761112"/>
        </c:manualLayout>
      </c:layout>
      <c:overlay val="0"/>
      <c:spPr>
        <a:solidFill>
          <a:srgbClr val="FFFFFF"/>
        </a:solidFill>
        <a:ln w="12700">
          <a:solidFill>
            <a:srgbClr val="000000"/>
          </a:solidFill>
          <a:prstDash val="solid"/>
        </a:ln>
      </c:spPr>
      <c:txPr>
        <a:bodyPr/>
        <a:lstStyle/>
        <a:p>
          <a:pPr>
            <a:defRPr sz="18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sz="2000" b="1" i="0" u="none" strike="noStrike" baseline="0">
                <a:solidFill>
                  <a:srgbClr val="000000"/>
                </a:solidFill>
                <a:latin typeface="Arial"/>
                <a:ea typeface="Arial"/>
                <a:cs typeface="Arial"/>
              </a:defRPr>
            </a:pPr>
            <a:r>
              <a:rPr lang="fr-FR" sz="2000"/>
              <a:t>Minimum</a:t>
            </a:r>
            <a:r>
              <a:rPr lang="fr-FR" sz="2000" baseline="0"/>
              <a:t> Wage in </a:t>
            </a:r>
            <a:r>
              <a:rPr lang="fr-FR" sz="2000"/>
              <a:t>France and</a:t>
            </a:r>
            <a:r>
              <a:rPr lang="fr-FR" sz="2000" baseline="0"/>
              <a:t> the U.S.</a:t>
            </a:r>
            <a:r>
              <a:rPr lang="fr-FR" sz="2000"/>
              <a:t>, 1950-2015</a:t>
            </a:r>
          </a:p>
        </c:rich>
      </c:tx>
      <c:layout>
        <c:manualLayout>
          <c:xMode val="edge"/>
          <c:yMode val="edge"/>
          <c:x val="0.215861316102303"/>
          <c:y val="0.00261451960143207"/>
        </c:manualLayout>
      </c:layout>
      <c:overlay val="0"/>
      <c:spPr>
        <a:noFill/>
        <a:ln w="25400">
          <a:noFill/>
        </a:ln>
      </c:spPr>
    </c:title>
    <c:autoTitleDeleted val="0"/>
    <c:plotArea>
      <c:layout>
        <c:manualLayout>
          <c:layoutTarget val="inner"/>
          <c:xMode val="edge"/>
          <c:yMode val="edge"/>
          <c:x val="0.0903438320209974"/>
          <c:y val="0.0831956980987133"/>
          <c:w val="0.844602034120735"/>
          <c:h val="0.778405316205393"/>
        </c:manualLayout>
      </c:layout>
      <c:lineChart>
        <c:grouping val="standard"/>
        <c:varyColors val="0"/>
        <c:ser>
          <c:idx val="1"/>
          <c:order val="0"/>
          <c:tx>
            <c:v>France (euros of 2015, left hand scale)</c:v>
          </c:tx>
          <c:spPr>
            <a:ln w="25400">
              <a:solidFill>
                <a:srgbClr val="666699"/>
              </a:solidFill>
              <a:prstDash val="solid"/>
            </a:ln>
          </c:spPr>
          <c:marker>
            <c:symbol val="triangle"/>
            <c:size val="7"/>
            <c:spPr>
              <a:solidFill>
                <a:srgbClr val="4F81BD"/>
              </a:solidFill>
              <a:ln>
                <a:solidFill>
                  <a:srgbClr val="666699"/>
                </a:solidFill>
                <a:prstDash val="solid"/>
              </a:ln>
            </c:spPr>
          </c:marker>
          <c:cat>
            <c:numRef>
              <c:f>TS9.1!$A$7:$A$72</c:f>
              <c:numCache>
                <c:formatCode>General</c:formatCode>
                <c:ptCount val="66"/>
                <c:pt idx="0">
                  <c:v>1950.0</c:v>
                </c:pt>
                <c:pt idx="1">
                  <c:v>1951.0</c:v>
                </c:pt>
                <c:pt idx="2">
                  <c:v>1952.0</c:v>
                </c:pt>
                <c:pt idx="3">
                  <c:v>1953.0</c:v>
                </c:pt>
                <c:pt idx="4">
                  <c:v>1954.0</c:v>
                </c:pt>
                <c:pt idx="5">
                  <c:v>1955.0</c:v>
                </c:pt>
                <c:pt idx="6">
                  <c:v>1956.0</c:v>
                </c:pt>
                <c:pt idx="7">
                  <c:v>1957.0</c:v>
                </c:pt>
                <c:pt idx="8">
                  <c:v>1958.0</c:v>
                </c:pt>
                <c:pt idx="9">
                  <c:v>1959.0</c:v>
                </c:pt>
                <c:pt idx="10">
                  <c:v>1960.0</c:v>
                </c:pt>
                <c:pt idx="11">
                  <c:v>1961.0</c:v>
                </c:pt>
                <c:pt idx="12">
                  <c:v>1962.0</c:v>
                </c:pt>
                <c:pt idx="13">
                  <c:v>1963.0</c:v>
                </c:pt>
                <c:pt idx="14">
                  <c:v>1964.0</c:v>
                </c:pt>
                <c:pt idx="15">
                  <c:v>1965.0</c:v>
                </c:pt>
                <c:pt idx="16">
                  <c:v>1966.0</c:v>
                </c:pt>
                <c:pt idx="17">
                  <c:v>1967.0</c:v>
                </c:pt>
                <c:pt idx="18">
                  <c:v>1968.0</c:v>
                </c:pt>
                <c:pt idx="19">
                  <c:v>1969.0</c:v>
                </c:pt>
                <c:pt idx="20">
                  <c:v>1970.0</c:v>
                </c:pt>
                <c:pt idx="21">
                  <c:v>1971.0</c:v>
                </c:pt>
                <c:pt idx="22">
                  <c:v>1972.0</c:v>
                </c:pt>
                <c:pt idx="23">
                  <c:v>1973.0</c:v>
                </c:pt>
                <c:pt idx="24">
                  <c:v>1974.0</c:v>
                </c:pt>
                <c:pt idx="25">
                  <c:v>1975.0</c:v>
                </c:pt>
                <c:pt idx="26">
                  <c:v>1976.0</c:v>
                </c:pt>
                <c:pt idx="27">
                  <c:v>1977.0</c:v>
                </c:pt>
                <c:pt idx="28">
                  <c:v>1978.0</c:v>
                </c:pt>
                <c:pt idx="29">
                  <c:v>1979.0</c:v>
                </c:pt>
                <c:pt idx="30">
                  <c:v>1980.0</c:v>
                </c:pt>
                <c:pt idx="31">
                  <c:v>1981.0</c:v>
                </c:pt>
                <c:pt idx="32">
                  <c:v>1982.0</c:v>
                </c:pt>
                <c:pt idx="33">
                  <c:v>1983.0</c:v>
                </c:pt>
                <c:pt idx="34">
                  <c:v>1984.0</c:v>
                </c:pt>
                <c:pt idx="35">
                  <c:v>1985.0</c:v>
                </c:pt>
                <c:pt idx="36">
                  <c:v>1986.0</c:v>
                </c:pt>
                <c:pt idx="37">
                  <c:v>1987.0</c:v>
                </c:pt>
                <c:pt idx="38">
                  <c:v>1988.0</c:v>
                </c:pt>
                <c:pt idx="39">
                  <c:v>1989.0</c:v>
                </c:pt>
                <c:pt idx="40">
                  <c:v>1990.0</c:v>
                </c:pt>
                <c:pt idx="41">
                  <c:v>1991.0</c:v>
                </c:pt>
                <c:pt idx="42">
                  <c:v>1992.0</c:v>
                </c:pt>
                <c:pt idx="43">
                  <c:v>1993.0</c:v>
                </c:pt>
                <c:pt idx="44">
                  <c:v>1994.0</c:v>
                </c:pt>
                <c:pt idx="45">
                  <c:v>1995.0</c:v>
                </c:pt>
                <c:pt idx="46">
                  <c:v>1996.0</c:v>
                </c:pt>
                <c:pt idx="47">
                  <c:v>1997.0</c:v>
                </c:pt>
                <c:pt idx="48">
                  <c:v>1998.0</c:v>
                </c:pt>
                <c:pt idx="49">
                  <c:v>1999.0</c:v>
                </c:pt>
                <c:pt idx="50">
                  <c:v>2000.0</c:v>
                </c:pt>
                <c:pt idx="51">
                  <c:v>2001.0</c:v>
                </c:pt>
                <c:pt idx="52">
                  <c:v>2002.0</c:v>
                </c:pt>
                <c:pt idx="53">
                  <c:v>2003.0</c:v>
                </c:pt>
                <c:pt idx="54">
                  <c:v>2004.0</c:v>
                </c:pt>
                <c:pt idx="55">
                  <c:v>2005.0</c:v>
                </c:pt>
                <c:pt idx="56">
                  <c:v>2006.0</c:v>
                </c:pt>
                <c:pt idx="57">
                  <c:v>2007.0</c:v>
                </c:pt>
                <c:pt idx="58">
                  <c:v>2008.0</c:v>
                </c:pt>
                <c:pt idx="59">
                  <c:v>2009.0</c:v>
                </c:pt>
                <c:pt idx="60">
                  <c:v>2010.0</c:v>
                </c:pt>
                <c:pt idx="61">
                  <c:v>2011.0</c:v>
                </c:pt>
                <c:pt idx="62">
                  <c:v>2012.0</c:v>
                </c:pt>
                <c:pt idx="63">
                  <c:v>2013.0</c:v>
                </c:pt>
                <c:pt idx="64">
                  <c:v>2014.0</c:v>
                </c:pt>
                <c:pt idx="65">
                  <c:v>2015.0</c:v>
                </c:pt>
              </c:numCache>
            </c:numRef>
          </c:cat>
          <c:val>
            <c:numRef>
              <c:f>TS9.1!$D$7:$D$72</c:f>
              <c:numCache>
                <c:formatCode>0.00</c:formatCode>
                <c:ptCount val="66"/>
                <c:pt idx="0">
                  <c:v>2.130456392988209</c:v>
                </c:pt>
                <c:pt idx="1">
                  <c:v>1.831862762672578</c:v>
                </c:pt>
                <c:pt idx="2">
                  <c:v>2.098786419505257</c:v>
                </c:pt>
                <c:pt idx="3">
                  <c:v>2.135082827574015</c:v>
                </c:pt>
                <c:pt idx="4">
                  <c:v>2.126576521488063</c:v>
                </c:pt>
                <c:pt idx="5">
                  <c:v>2.560743779591672</c:v>
                </c:pt>
                <c:pt idx="6">
                  <c:v>2.548547161035288</c:v>
                </c:pt>
                <c:pt idx="7">
                  <c:v>2.474317632073095</c:v>
                </c:pt>
                <c:pt idx="8">
                  <c:v>2.374919079231136</c:v>
                </c:pt>
                <c:pt idx="9">
                  <c:v>2.399985053782806</c:v>
                </c:pt>
                <c:pt idx="10">
                  <c:v>2.48337545240388</c:v>
                </c:pt>
                <c:pt idx="11">
                  <c:v>2.461835145440769</c:v>
                </c:pt>
                <c:pt idx="12">
                  <c:v>2.423009641830841</c:v>
                </c:pt>
                <c:pt idx="13">
                  <c:v>2.476200060816784</c:v>
                </c:pt>
                <c:pt idx="14">
                  <c:v>2.487393330805408</c:v>
                </c:pt>
                <c:pt idx="15">
                  <c:v>2.49126576463645</c:v>
                </c:pt>
                <c:pt idx="16">
                  <c:v>2.526320026093034</c:v>
                </c:pt>
                <c:pt idx="17">
                  <c:v>2.572552469036577</c:v>
                </c:pt>
                <c:pt idx="18">
                  <c:v>2.599957425685696</c:v>
                </c:pt>
                <c:pt idx="19">
                  <c:v>3.386993558817385</c:v>
                </c:pt>
                <c:pt idx="20">
                  <c:v>3.418185810988608</c:v>
                </c:pt>
                <c:pt idx="21">
                  <c:v>3.596682317749656</c:v>
                </c:pt>
                <c:pt idx="22">
                  <c:v>3.675929384220646</c:v>
                </c:pt>
                <c:pt idx="23">
                  <c:v>3.956239846108198</c:v>
                </c:pt>
                <c:pt idx="24">
                  <c:v>4.152508986317863</c:v>
                </c:pt>
                <c:pt idx="25">
                  <c:v>4.617136569453736</c:v>
                </c:pt>
                <c:pt idx="26">
                  <c:v>4.924196746822111</c:v>
                </c:pt>
                <c:pt idx="27">
                  <c:v>5.100098812579465</c:v>
                </c:pt>
                <c:pt idx="28">
                  <c:v>5.260345890266449</c:v>
                </c:pt>
                <c:pt idx="29">
                  <c:v>5.337515701720502</c:v>
                </c:pt>
                <c:pt idx="30">
                  <c:v>5.371514522176411</c:v>
                </c:pt>
                <c:pt idx="31">
                  <c:v>5.418179000955432</c:v>
                </c:pt>
                <c:pt idx="32">
                  <c:v>5.947302114355966</c:v>
                </c:pt>
                <c:pt idx="33">
                  <c:v>6.066174011194354</c:v>
                </c:pt>
                <c:pt idx="34">
                  <c:v>6.341357760104526</c:v>
                </c:pt>
                <c:pt idx="35">
                  <c:v>6.409440968022651</c:v>
                </c:pt>
                <c:pt idx="36">
                  <c:v>6.671345062911802</c:v>
                </c:pt>
                <c:pt idx="37">
                  <c:v>6.689425396934125</c:v>
                </c:pt>
                <c:pt idx="38">
                  <c:v>6.736162362521216</c:v>
                </c:pt>
                <c:pt idx="39">
                  <c:v>6.710477752264982</c:v>
                </c:pt>
                <c:pt idx="40">
                  <c:v>6.749326432930084</c:v>
                </c:pt>
                <c:pt idx="41">
                  <c:v>6.98391966169137</c:v>
                </c:pt>
                <c:pt idx="42">
                  <c:v>6.973977579752811</c:v>
                </c:pt>
                <c:pt idx="43">
                  <c:v>7.130317002460909</c:v>
                </c:pt>
                <c:pt idx="44">
                  <c:v>7.169629544822961</c:v>
                </c:pt>
                <c:pt idx="45">
                  <c:v>7.197539237891379</c:v>
                </c:pt>
                <c:pt idx="46">
                  <c:v>7.338191210029531</c:v>
                </c:pt>
                <c:pt idx="47">
                  <c:v>7.433534972761142</c:v>
                </c:pt>
                <c:pt idx="48">
                  <c:v>7.677837411293509</c:v>
                </c:pt>
                <c:pt idx="49">
                  <c:v>7.792783367800617</c:v>
                </c:pt>
                <c:pt idx="50">
                  <c:v>7.757778108721627</c:v>
                </c:pt>
                <c:pt idx="51">
                  <c:v>7.87163012984767</c:v>
                </c:pt>
                <c:pt idx="52">
                  <c:v>8.043325647423728</c:v>
                </c:pt>
                <c:pt idx="53">
                  <c:v>8.066864829862847</c:v>
                </c:pt>
                <c:pt idx="54">
                  <c:v>8.31739303710138</c:v>
                </c:pt>
                <c:pt idx="55">
                  <c:v>8.647592433873381</c:v>
                </c:pt>
                <c:pt idx="56">
                  <c:v>8.981159172556214</c:v>
                </c:pt>
                <c:pt idx="57">
                  <c:v>9.112893933100615</c:v>
                </c:pt>
                <c:pt idx="58">
                  <c:v>9.046907249418835</c:v>
                </c:pt>
                <c:pt idx="59">
                  <c:v>9.326995533191698</c:v>
                </c:pt>
                <c:pt idx="60">
                  <c:v>9.347410023479998</c:v>
                </c:pt>
                <c:pt idx="61">
                  <c:v>9.3089331</c:v>
                </c:pt>
                <c:pt idx="62">
                  <c:v>9.349494899999997</c:v>
                </c:pt>
                <c:pt idx="63">
                  <c:v>9.477149999999998</c:v>
                </c:pt>
                <c:pt idx="64">
                  <c:v>9.53</c:v>
                </c:pt>
                <c:pt idx="65">
                  <c:v>9.61</c:v>
                </c:pt>
              </c:numCache>
            </c:numRef>
          </c:val>
          <c:smooth val="0"/>
        </c:ser>
        <c:dLbls>
          <c:showLegendKey val="0"/>
          <c:showVal val="0"/>
          <c:showCatName val="0"/>
          <c:showSerName val="0"/>
          <c:showPercent val="0"/>
          <c:showBubbleSize val="0"/>
        </c:dLbls>
        <c:marker val="1"/>
        <c:smooth val="0"/>
        <c:axId val="2072282072"/>
        <c:axId val="2072288824"/>
      </c:lineChart>
      <c:lineChart>
        <c:grouping val="standard"/>
        <c:varyColors val="0"/>
        <c:ser>
          <c:idx val="0"/>
          <c:order val="1"/>
          <c:tx>
            <c:v>U.S. (dollars of 2015, right-hand scale) (1 euro = about 1,2 dollars in purchasing power parity)</c:v>
          </c:tx>
          <c:spPr>
            <a:ln w="25400">
              <a:solidFill>
                <a:srgbClr val="DD0806"/>
              </a:solidFill>
              <a:prstDash val="solid"/>
            </a:ln>
          </c:spPr>
          <c:marker>
            <c:symbol val="square"/>
            <c:size val="7"/>
            <c:spPr>
              <a:solidFill>
                <a:srgbClr val="FF0000"/>
              </a:solidFill>
              <a:ln>
                <a:solidFill>
                  <a:srgbClr val="DD0806"/>
                </a:solidFill>
                <a:prstDash val="solid"/>
              </a:ln>
            </c:spPr>
          </c:marker>
          <c:val>
            <c:numRef>
              <c:f>TS9.1!$G$7:$G$72</c:f>
              <c:numCache>
                <c:formatCode>0.00</c:formatCode>
                <c:ptCount val="66"/>
                <c:pt idx="0">
                  <c:v>3.886916052860104</c:v>
                </c:pt>
                <c:pt idx="1">
                  <c:v>6.755385351485229</c:v>
                </c:pt>
                <c:pt idx="2">
                  <c:v>6.62792525051381</c:v>
                </c:pt>
                <c:pt idx="3">
                  <c:v>6.57827787036015</c:v>
                </c:pt>
                <c:pt idx="4">
                  <c:v>6.529368741212488</c:v>
                </c:pt>
                <c:pt idx="5">
                  <c:v>6.553732057411043</c:v>
                </c:pt>
                <c:pt idx="6">
                  <c:v>6.457353644802057</c:v>
                </c:pt>
                <c:pt idx="7">
                  <c:v>8.33404598522496</c:v>
                </c:pt>
                <c:pt idx="8">
                  <c:v>8.103345750339837</c:v>
                </c:pt>
                <c:pt idx="9">
                  <c:v>8.047652652399358</c:v>
                </c:pt>
                <c:pt idx="10">
                  <c:v>7.911712573811531</c:v>
                </c:pt>
                <c:pt idx="11">
                  <c:v>7.832330842301715</c:v>
                </c:pt>
                <c:pt idx="12">
                  <c:v>8.917705165978293</c:v>
                </c:pt>
                <c:pt idx="13">
                  <c:v>8.8011338566191</c:v>
                </c:pt>
                <c:pt idx="14">
                  <c:v>9.443011781646023</c:v>
                </c:pt>
                <c:pt idx="15">
                  <c:v>9.293122705746878</c:v>
                </c:pt>
                <c:pt idx="16">
                  <c:v>9.03498040836502</c:v>
                </c:pt>
                <c:pt idx="17">
                  <c:v>8.764472012904988</c:v>
                </c:pt>
                <c:pt idx="18">
                  <c:v>9.421303708584766</c:v>
                </c:pt>
                <c:pt idx="19">
                  <c:v>10.20977404620474</c:v>
                </c:pt>
                <c:pt idx="20">
                  <c:v>9.65718318287923</c:v>
                </c:pt>
                <c:pt idx="21">
                  <c:v>9.25181993816578</c:v>
                </c:pt>
                <c:pt idx="22">
                  <c:v>8.96408391138072</c:v>
                </c:pt>
                <c:pt idx="23">
                  <c:v>8.439160078732298</c:v>
                </c:pt>
                <c:pt idx="24">
                  <c:v>7.600379462387709</c:v>
                </c:pt>
                <c:pt idx="25">
                  <c:v>9.141116237697485</c:v>
                </c:pt>
                <c:pt idx="26">
                  <c:v>9.466245905537592</c:v>
                </c:pt>
                <c:pt idx="27">
                  <c:v>8.888273795793546</c:v>
                </c:pt>
                <c:pt idx="28">
                  <c:v>9.518324145548718</c:v>
                </c:pt>
                <c:pt idx="29">
                  <c:v>9.35456483933859</c:v>
                </c:pt>
                <c:pt idx="30">
                  <c:v>8.810421672001773</c:v>
                </c:pt>
                <c:pt idx="31">
                  <c:v>8.630642671277792</c:v>
                </c:pt>
                <c:pt idx="32">
                  <c:v>8.129797086208823</c:v>
                </c:pt>
                <c:pt idx="33">
                  <c:v>7.876761233124008</c:v>
                </c:pt>
                <c:pt idx="34">
                  <c:v>7.550774002109253</c:v>
                </c:pt>
                <c:pt idx="35">
                  <c:v>7.29112842768728</c:v>
                </c:pt>
                <c:pt idx="36">
                  <c:v>7.15807863886087</c:v>
                </c:pt>
                <c:pt idx="37">
                  <c:v>6.90603361636577</c:v>
                </c:pt>
                <c:pt idx="38">
                  <c:v>6.631660345047772</c:v>
                </c:pt>
                <c:pt idx="39">
                  <c:v>6.326817893702835</c:v>
                </c:pt>
                <c:pt idx="40">
                  <c:v>6.002489814989683</c:v>
                </c:pt>
                <c:pt idx="41">
                  <c:v>6.533843100604413</c:v>
                </c:pt>
                <c:pt idx="42">
                  <c:v>7.094037361265078</c:v>
                </c:pt>
                <c:pt idx="43">
                  <c:v>6.887843887788862</c:v>
                </c:pt>
                <c:pt idx="44">
                  <c:v>6.715880173991164</c:v>
                </c:pt>
                <c:pt idx="45">
                  <c:v>6.530796862109518</c:v>
                </c:pt>
                <c:pt idx="46">
                  <c:v>6.343489112718231</c:v>
                </c:pt>
                <c:pt idx="47">
                  <c:v>6.930758802977577</c:v>
                </c:pt>
                <c:pt idx="48">
                  <c:v>7.399150090502024</c:v>
                </c:pt>
                <c:pt idx="49">
                  <c:v>7.239264494308702</c:v>
                </c:pt>
                <c:pt idx="50">
                  <c:v>7.003841258721428</c:v>
                </c:pt>
                <c:pt idx="51">
                  <c:v>6.81005908950779</c:v>
                </c:pt>
                <c:pt idx="52">
                  <c:v>6.704065951927904</c:v>
                </c:pt>
                <c:pt idx="53">
                  <c:v>6.55468187365125</c:v>
                </c:pt>
                <c:pt idx="54">
                  <c:v>6.384655715996981</c:v>
                </c:pt>
                <c:pt idx="55">
                  <c:v>6.1754299270447</c:v>
                </c:pt>
                <c:pt idx="56">
                  <c:v>5.982447741824554</c:v>
                </c:pt>
                <c:pt idx="57">
                  <c:v>5.816773566145932</c:v>
                </c:pt>
                <c:pt idx="58">
                  <c:v>6.363088992170124</c:v>
                </c:pt>
                <c:pt idx="59">
                  <c:v>7.149922082487307</c:v>
                </c:pt>
                <c:pt idx="60">
                  <c:v>7.786318736195998</c:v>
                </c:pt>
                <c:pt idx="61">
                  <c:v>7.633645819799998</c:v>
                </c:pt>
                <c:pt idx="62">
                  <c:v>7.483966489999998</c:v>
                </c:pt>
                <c:pt idx="63">
                  <c:v>7.373366</c:v>
                </c:pt>
                <c:pt idx="64">
                  <c:v>7.25725</c:v>
                </c:pt>
                <c:pt idx="65">
                  <c:v>7.25</c:v>
                </c:pt>
              </c:numCache>
            </c:numRef>
          </c:val>
          <c:smooth val="0"/>
        </c:ser>
        <c:dLbls>
          <c:showLegendKey val="0"/>
          <c:showVal val="0"/>
          <c:showCatName val="0"/>
          <c:showSerName val="0"/>
          <c:showPercent val="0"/>
          <c:showBubbleSize val="0"/>
        </c:dLbls>
        <c:marker val="1"/>
        <c:smooth val="0"/>
        <c:axId val="2072984360"/>
        <c:axId val="2072902376"/>
      </c:lineChart>
      <c:catAx>
        <c:axId val="2072282072"/>
        <c:scaling>
          <c:orientation val="minMax"/>
        </c:scaling>
        <c:delete val="0"/>
        <c:axPos val="b"/>
        <c:majorGridlines>
          <c:spPr>
            <a:ln w="12700">
              <a:solidFill>
                <a:srgbClr val="000000"/>
              </a:solidFill>
              <a:prstDash val="sysDash"/>
            </a:ln>
          </c:spPr>
        </c:majorGridlines>
        <c:title>
          <c:tx>
            <c:rich>
              <a:bodyPr/>
              <a:lstStyle/>
              <a:p>
                <a:pPr>
                  <a:defRPr sz="1400" b="0" i="0" u="none" strike="noStrike" baseline="0">
                    <a:solidFill>
                      <a:srgbClr val="000000"/>
                    </a:solidFill>
                    <a:latin typeface="Arial"/>
                    <a:ea typeface="Arial"/>
                    <a:cs typeface="Arial"/>
                  </a:defRPr>
                </a:pPr>
                <a:r>
                  <a:rPr lang="fr-FR" sz="1400" b="0" i="0" u="none" strike="noStrike" baseline="0">
                    <a:solidFill>
                      <a:srgbClr val="000000"/>
                    </a:solidFill>
                    <a:latin typeface="Arial" panose="020B0604020202020204" pitchFamily="34" charset="0"/>
                    <a:cs typeface="Arial" panose="020B0604020202020204" pitchFamily="34" charset="0"/>
                  </a:rPr>
                  <a:t>Expressed in 2015 purchasing power, the hourly minimum wage rose from 3.8$ to 7.2$ between 1950 and 2015 in the U.S., and from 2.1€ to 9.5€ in France. </a:t>
                </a:r>
              </a:p>
            </c:rich>
          </c:tx>
          <c:layout>
            <c:manualLayout>
              <c:xMode val="edge"/>
              <c:yMode val="edge"/>
              <c:x val="0.134586079392081"/>
              <c:y val="0.90971674381912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2072288824"/>
        <c:crosses val="autoZero"/>
        <c:auto val="0"/>
        <c:lblAlgn val="ctr"/>
        <c:lblOffset val="100"/>
        <c:tickLblSkip val="5"/>
        <c:tickMarkSkip val="5"/>
        <c:noMultiLvlLbl val="0"/>
      </c:catAx>
      <c:valAx>
        <c:axId val="2072288824"/>
        <c:scaling>
          <c:orientation val="minMax"/>
          <c:max val="10.0"/>
          <c:min val="0.0"/>
        </c:scaling>
        <c:delete val="0"/>
        <c:axPos val="l"/>
        <c:majorGridlines>
          <c:spPr>
            <a:ln w="12700">
              <a:solidFill>
                <a:srgbClr val="000000"/>
              </a:solidFill>
              <a:prstDash val="sysDash"/>
            </a:ln>
          </c:spPr>
        </c:majorGridlines>
        <c:title>
          <c:tx>
            <c:rich>
              <a:bodyPr/>
              <a:lstStyle/>
              <a:p>
                <a:pPr>
                  <a:defRPr sz="1200" b="0" i="0" u="none" strike="noStrike" baseline="0">
                    <a:solidFill>
                      <a:srgbClr val="000000"/>
                    </a:solidFill>
                    <a:latin typeface="Arial"/>
                    <a:ea typeface="Arial"/>
                    <a:cs typeface="Arial"/>
                  </a:defRPr>
                </a:pPr>
                <a:r>
                  <a:rPr lang="fr-FR"/>
                  <a:t>Hourly</a:t>
                </a:r>
                <a:r>
                  <a:rPr lang="fr-FR" baseline="0"/>
                  <a:t> minimum wage</a:t>
                </a:r>
              </a:p>
              <a:p>
                <a:pPr>
                  <a:defRPr sz="1200" b="0" i="0" u="none" strike="noStrike" baseline="0">
                    <a:solidFill>
                      <a:srgbClr val="000000"/>
                    </a:solidFill>
                    <a:latin typeface="Arial"/>
                    <a:ea typeface="Arial"/>
                    <a:cs typeface="Arial"/>
                  </a:defRPr>
                </a:pPr>
                <a:r>
                  <a:rPr lang="fr-FR"/>
                  <a:t> </a:t>
                </a:r>
                <a:r>
                  <a:rPr lang="fr-FR" sz="1000"/>
                  <a:t>(euros</a:t>
                </a:r>
                <a:r>
                  <a:rPr lang="fr-FR" sz="1000" baseline="0"/>
                  <a:t> and </a:t>
                </a:r>
                <a:r>
                  <a:rPr lang="fr-FR" sz="1000"/>
                  <a:t>dollars</a:t>
                </a:r>
                <a:r>
                  <a:rPr lang="fr-FR" sz="1000" baseline="0"/>
                  <a:t> of 2015) (purchasing powaer parity 1€=1,2$)</a:t>
                </a:r>
                <a:endParaRPr lang="fr-FR" sz="1000"/>
              </a:p>
            </c:rich>
          </c:tx>
          <c:layout>
            <c:manualLayout>
              <c:xMode val="edge"/>
              <c:yMode val="edge"/>
              <c:x val="0.0"/>
              <c:y val="0.140470844860609"/>
            </c:manualLayout>
          </c:layout>
          <c:overlay val="0"/>
          <c:spPr>
            <a:noFill/>
            <a:ln w="25400">
              <a:noFill/>
            </a:ln>
          </c:spPr>
        </c:title>
        <c:numFmt formatCode="#,##0\ \€"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2072282072"/>
        <c:crosses val="autoZero"/>
        <c:crossBetween val="between"/>
      </c:valAx>
      <c:catAx>
        <c:axId val="2072984360"/>
        <c:scaling>
          <c:orientation val="minMax"/>
        </c:scaling>
        <c:delete val="1"/>
        <c:axPos val="b"/>
        <c:majorTickMark val="out"/>
        <c:minorTickMark val="none"/>
        <c:tickLblPos val="nextTo"/>
        <c:crossAx val="2072902376"/>
        <c:crosses val="autoZero"/>
        <c:auto val="0"/>
        <c:lblAlgn val="ctr"/>
        <c:lblOffset val="100"/>
        <c:noMultiLvlLbl val="0"/>
      </c:catAx>
      <c:valAx>
        <c:axId val="2072902376"/>
        <c:scaling>
          <c:orientation val="minMax"/>
          <c:max val="12.0"/>
        </c:scaling>
        <c:delete val="0"/>
        <c:axPos val="r"/>
        <c:numFmt formatCode="[$$-409]#,##0.0"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2072984360"/>
        <c:crosses val="max"/>
        <c:crossBetween val="between"/>
        <c:majorUnit val="1.2"/>
        <c:minorUnit val="1.2"/>
      </c:valAx>
      <c:spPr>
        <a:noFill/>
        <a:ln w="12700">
          <a:solidFill>
            <a:srgbClr val="808080"/>
          </a:solidFill>
          <a:prstDash val="solid"/>
        </a:ln>
      </c:spPr>
    </c:plotArea>
    <c:legend>
      <c:legendPos val="r"/>
      <c:layout>
        <c:manualLayout>
          <c:xMode val="edge"/>
          <c:yMode val="edge"/>
          <c:x val="0.430602006688963"/>
          <c:y val="0.522388059701492"/>
          <c:w val="0.455361059127699"/>
          <c:h val="0.236501611079103"/>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Arial"/>
                <a:ea typeface="Arial"/>
                <a:cs typeface="Arial"/>
              </a:defRPr>
            </a:pPr>
            <a:r>
              <a:t>Graphique S14.1. Le taux supérieur: "unearned income" vs. "earned income"</a:t>
            </a:r>
          </a:p>
        </c:rich>
      </c:tx>
      <c:layout>
        <c:manualLayout>
          <c:xMode val="edge"/>
          <c:yMode val="edge"/>
          <c:x val="0.115833333333333"/>
          <c:y val="0.0"/>
        </c:manualLayout>
      </c:layout>
      <c:overlay val="0"/>
      <c:spPr>
        <a:noFill/>
        <a:ln w="25400">
          <a:noFill/>
        </a:ln>
      </c:spPr>
    </c:title>
    <c:autoTitleDeleted val="0"/>
    <c:plotArea>
      <c:layout>
        <c:manualLayout>
          <c:layoutTarget val="inner"/>
          <c:xMode val="edge"/>
          <c:yMode val="edge"/>
          <c:x val="0.0816666666666667"/>
          <c:y val="0.0746268656716418"/>
          <c:w val="0.895833333333334"/>
          <c:h val="0.781546811397558"/>
        </c:manualLayout>
      </c:layout>
      <c:lineChart>
        <c:grouping val="standard"/>
        <c:varyColors val="0"/>
        <c:ser>
          <c:idx val="0"/>
          <c:order val="0"/>
          <c:tx>
            <c:v>Etats-Unis (revenus du capital)</c:v>
          </c:tx>
          <c:spPr>
            <a:ln w="25400">
              <a:solidFill>
                <a:srgbClr val="000000"/>
              </a:solidFill>
              <a:prstDash val="solid"/>
            </a:ln>
          </c:spPr>
          <c:marker>
            <c:symbol val="circle"/>
            <c:size val="5"/>
            <c:spPr>
              <a:solidFill>
                <a:srgbClr val="000000"/>
              </a:solidFill>
              <a:ln>
                <a:solidFill>
                  <a:srgbClr val="000000"/>
                </a:solidFill>
                <a:prstDash val="solid"/>
              </a:ln>
            </c:spPr>
          </c:marker>
          <c:cat>
            <c:numRef>
              <c:f>TS14.1!$A$5:$A$120</c:f>
              <c:numCache>
                <c:formatCode>General</c:formatCode>
                <c:ptCount val="116"/>
                <c:pt idx="0">
                  <c:v>1900.0</c:v>
                </c:pt>
                <c:pt idx="1">
                  <c:v>1901.0</c:v>
                </c:pt>
                <c:pt idx="2">
                  <c:v>1902.0</c:v>
                </c:pt>
                <c:pt idx="3">
                  <c:v>1903.0</c:v>
                </c:pt>
                <c:pt idx="4">
                  <c:v>1904.0</c:v>
                </c:pt>
                <c:pt idx="5">
                  <c:v>1905.0</c:v>
                </c:pt>
                <c:pt idx="6">
                  <c:v>1906.0</c:v>
                </c:pt>
                <c:pt idx="7">
                  <c:v>1907.0</c:v>
                </c:pt>
                <c:pt idx="8">
                  <c:v>1908.0</c:v>
                </c:pt>
                <c:pt idx="9">
                  <c:v>1909.0</c:v>
                </c:pt>
                <c:pt idx="10">
                  <c:v>1910.0</c:v>
                </c:pt>
                <c:pt idx="11">
                  <c:v>1911.0</c:v>
                </c:pt>
                <c:pt idx="12">
                  <c:v>1912.0</c:v>
                </c:pt>
                <c:pt idx="13">
                  <c:v>1913.0</c:v>
                </c:pt>
                <c:pt idx="14">
                  <c:v>1914.0</c:v>
                </c:pt>
                <c:pt idx="15">
                  <c:v>1915.0</c:v>
                </c:pt>
                <c:pt idx="16">
                  <c:v>1916.0</c:v>
                </c:pt>
                <c:pt idx="17">
                  <c:v>1917.0</c:v>
                </c:pt>
                <c:pt idx="18">
                  <c:v>1918.0</c:v>
                </c:pt>
                <c:pt idx="19">
                  <c:v>1919.0</c:v>
                </c:pt>
                <c:pt idx="20">
                  <c:v>1920.0</c:v>
                </c:pt>
                <c:pt idx="21">
                  <c:v>1921.0</c:v>
                </c:pt>
                <c:pt idx="22">
                  <c:v>1922.0</c:v>
                </c:pt>
                <c:pt idx="23">
                  <c:v>1923.0</c:v>
                </c:pt>
                <c:pt idx="24">
                  <c:v>1924.0</c:v>
                </c:pt>
                <c:pt idx="25">
                  <c:v>1925.0</c:v>
                </c:pt>
                <c:pt idx="26">
                  <c:v>1926.0</c:v>
                </c:pt>
                <c:pt idx="27">
                  <c:v>1927.0</c:v>
                </c:pt>
                <c:pt idx="28">
                  <c:v>1928.0</c:v>
                </c:pt>
                <c:pt idx="29">
                  <c:v>1929.0</c:v>
                </c:pt>
                <c:pt idx="30">
                  <c:v>1930.0</c:v>
                </c:pt>
                <c:pt idx="31">
                  <c:v>1931.0</c:v>
                </c:pt>
                <c:pt idx="32">
                  <c:v>1932.0</c:v>
                </c:pt>
                <c:pt idx="33">
                  <c:v>1933.0</c:v>
                </c:pt>
                <c:pt idx="34">
                  <c:v>1934.0</c:v>
                </c:pt>
                <c:pt idx="35">
                  <c:v>1935.0</c:v>
                </c:pt>
                <c:pt idx="36">
                  <c:v>1936.0</c:v>
                </c:pt>
                <c:pt idx="37">
                  <c:v>1937.0</c:v>
                </c:pt>
                <c:pt idx="38">
                  <c:v>1938.0</c:v>
                </c:pt>
                <c:pt idx="39">
                  <c:v>1939.0</c:v>
                </c:pt>
                <c:pt idx="40">
                  <c:v>1940.0</c:v>
                </c:pt>
                <c:pt idx="41">
                  <c:v>1941.0</c:v>
                </c:pt>
                <c:pt idx="42">
                  <c:v>1942.0</c:v>
                </c:pt>
                <c:pt idx="43">
                  <c:v>1943.0</c:v>
                </c:pt>
                <c:pt idx="44">
                  <c:v>1944.0</c:v>
                </c:pt>
                <c:pt idx="45">
                  <c:v>1945.0</c:v>
                </c:pt>
                <c:pt idx="46">
                  <c:v>1946.0</c:v>
                </c:pt>
                <c:pt idx="47">
                  <c:v>1947.0</c:v>
                </c:pt>
                <c:pt idx="48">
                  <c:v>1948.0</c:v>
                </c:pt>
                <c:pt idx="49">
                  <c:v>1949.0</c:v>
                </c:pt>
                <c:pt idx="50">
                  <c:v>1950.0</c:v>
                </c:pt>
                <c:pt idx="51">
                  <c:v>1951.0</c:v>
                </c:pt>
                <c:pt idx="52">
                  <c:v>1952.0</c:v>
                </c:pt>
                <c:pt idx="53">
                  <c:v>1953.0</c:v>
                </c:pt>
                <c:pt idx="54">
                  <c:v>1954.0</c:v>
                </c:pt>
                <c:pt idx="55">
                  <c:v>1955.0</c:v>
                </c:pt>
                <c:pt idx="56">
                  <c:v>1956.0</c:v>
                </c:pt>
                <c:pt idx="57">
                  <c:v>1957.0</c:v>
                </c:pt>
                <c:pt idx="58">
                  <c:v>1958.0</c:v>
                </c:pt>
                <c:pt idx="59">
                  <c:v>1959.0</c:v>
                </c:pt>
                <c:pt idx="60">
                  <c:v>1960.0</c:v>
                </c:pt>
                <c:pt idx="61">
                  <c:v>1961.0</c:v>
                </c:pt>
                <c:pt idx="62">
                  <c:v>1962.0</c:v>
                </c:pt>
                <c:pt idx="63">
                  <c:v>1963.0</c:v>
                </c:pt>
                <c:pt idx="64">
                  <c:v>1964.0</c:v>
                </c:pt>
                <c:pt idx="65">
                  <c:v>1965.0</c:v>
                </c:pt>
                <c:pt idx="66">
                  <c:v>1966.0</c:v>
                </c:pt>
                <c:pt idx="67">
                  <c:v>1967.0</c:v>
                </c:pt>
                <c:pt idx="68">
                  <c:v>1968.0</c:v>
                </c:pt>
                <c:pt idx="69">
                  <c:v>1969.0</c:v>
                </c:pt>
                <c:pt idx="70">
                  <c:v>1970.0</c:v>
                </c:pt>
                <c:pt idx="71">
                  <c:v>1971.0</c:v>
                </c:pt>
                <c:pt idx="72">
                  <c:v>1972.0</c:v>
                </c:pt>
                <c:pt idx="73">
                  <c:v>1973.0</c:v>
                </c:pt>
                <c:pt idx="74">
                  <c:v>1974.0</c:v>
                </c:pt>
                <c:pt idx="75">
                  <c:v>1975.0</c:v>
                </c:pt>
                <c:pt idx="76">
                  <c:v>1976.0</c:v>
                </c:pt>
                <c:pt idx="77">
                  <c:v>1977.0</c:v>
                </c:pt>
                <c:pt idx="78">
                  <c:v>1978.0</c:v>
                </c:pt>
                <c:pt idx="79">
                  <c:v>1979.0</c:v>
                </c:pt>
                <c:pt idx="80">
                  <c:v>1980.0</c:v>
                </c:pt>
                <c:pt idx="81">
                  <c:v>1981.0</c:v>
                </c:pt>
                <c:pt idx="82">
                  <c:v>1982.0</c:v>
                </c:pt>
                <c:pt idx="83">
                  <c:v>1983.0</c:v>
                </c:pt>
                <c:pt idx="84">
                  <c:v>1984.0</c:v>
                </c:pt>
                <c:pt idx="85">
                  <c:v>1985.0</c:v>
                </c:pt>
                <c:pt idx="86">
                  <c:v>1986.0</c:v>
                </c:pt>
                <c:pt idx="87">
                  <c:v>1987.0</c:v>
                </c:pt>
                <c:pt idx="88">
                  <c:v>1988.0</c:v>
                </c:pt>
                <c:pt idx="89">
                  <c:v>1989.0</c:v>
                </c:pt>
                <c:pt idx="90">
                  <c:v>1990.0</c:v>
                </c:pt>
                <c:pt idx="91">
                  <c:v>1991.0</c:v>
                </c:pt>
                <c:pt idx="92">
                  <c:v>1992.0</c:v>
                </c:pt>
                <c:pt idx="93">
                  <c:v>1993.0</c:v>
                </c:pt>
                <c:pt idx="94">
                  <c:v>1994.0</c:v>
                </c:pt>
                <c:pt idx="95">
                  <c:v>1995.0</c:v>
                </c:pt>
                <c:pt idx="96">
                  <c:v>1996.0</c:v>
                </c:pt>
                <c:pt idx="97">
                  <c:v>1997.0</c:v>
                </c:pt>
                <c:pt idx="98">
                  <c:v>1998.0</c:v>
                </c:pt>
                <c:pt idx="99">
                  <c:v>1999.0</c:v>
                </c:pt>
                <c:pt idx="100">
                  <c:v>2000.0</c:v>
                </c:pt>
                <c:pt idx="101">
                  <c:v>2001.0</c:v>
                </c:pt>
                <c:pt idx="102">
                  <c:v>2002.0</c:v>
                </c:pt>
                <c:pt idx="103">
                  <c:v>2003.0</c:v>
                </c:pt>
                <c:pt idx="104">
                  <c:v>2004.0</c:v>
                </c:pt>
                <c:pt idx="105">
                  <c:v>2005.0</c:v>
                </c:pt>
                <c:pt idx="106">
                  <c:v>2006.0</c:v>
                </c:pt>
                <c:pt idx="107">
                  <c:v>2007.0</c:v>
                </c:pt>
                <c:pt idx="108">
                  <c:v>2008.0</c:v>
                </c:pt>
                <c:pt idx="109">
                  <c:v>2009.0</c:v>
                </c:pt>
                <c:pt idx="110">
                  <c:v>2010.0</c:v>
                </c:pt>
                <c:pt idx="111">
                  <c:v>2011.0</c:v>
                </c:pt>
                <c:pt idx="112">
                  <c:v>2012.0</c:v>
                </c:pt>
                <c:pt idx="113">
                  <c:v>2013.0</c:v>
                </c:pt>
                <c:pt idx="114">
                  <c:v>2014.0</c:v>
                </c:pt>
                <c:pt idx="115">
                  <c:v>2015.0</c:v>
                </c:pt>
              </c:numCache>
            </c:numRef>
          </c:cat>
          <c:val>
            <c:numRef>
              <c:f>TS14.1!$B$5:$B$120</c:f>
              <c:numCache>
                <c:formatCode>0%</c:formatCode>
                <c:ptCount val="116"/>
                <c:pt idx="0">
                  <c:v>0.0</c:v>
                </c:pt>
                <c:pt idx="1">
                  <c:v>0.0</c:v>
                </c:pt>
                <c:pt idx="2">
                  <c:v>0.0</c:v>
                </c:pt>
                <c:pt idx="3">
                  <c:v>0.0</c:v>
                </c:pt>
                <c:pt idx="4">
                  <c:v>0.0</c:v>
                </c:pt>
                <c:pt idx="5">
                  <c:v>0.0</c:v>
                </c:pt>
                <c:pt idx="6">
                  <c:v>0.0</c:v>
                </c:pt>
                <c:pt idx="7">
                  <c:v>0.0</c:v>
                </c:pt>
                <c:pt idx="8">
                  <c:v>0.0</c:v>
                </c:pt>
                <c:pt idx="9">
                  <c:v>0.0</c:v>
                </c:pt>
                <c:pt idx="10">
                  <c:v>0.0</c:v>
                </c:pt>
                <c:pt idx="11">
                  <c:v>0.0</c:v>
                </c:pt>
                <c:pt idx="12">
                  <c:v>0.0</c:v>
                </c:pt>
                <c:pt idx="13">
                  <c:v>0.07</c:v>
                </c:pt>
                <c:pt idx="14">
                  <c:v>0.07</c:v>
                </c:pt>
                <c:pt idx="15">
                  <c:v>0.07</c:v>
                </c:pt>
                <c:pt idx="16">
                  <c:v>0.15</c:v>
                </c:pt>
                <c:pt idx="17">
                  <c:v>0.67</c:v>
                </c:pt>
                <c:pt idx="18">
                  <c:v>0.77</c:v>
                </c:pt>
                <c:pt idx="19">
                  <c:v>0.73</c:v>
                </c:pt>
                <c:pt idx="20">
                  <c:v>0.73</c:v>
                </c:pt>
                <c:pt idx="21">
                  <c:v>0.73</c:v>
                </c:pt>
                <c:pt idx="22">
                  <c:v>0.58</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c:v>
                </c:pt>
                <c:pt idx="41">
                  <c:v>0.81</c:v>
                </c:pt>
                <c:pt idx="42">
                  <c:v>0.88</c:v>
                </c:pt>
                <c:pt idx="43">
                  <c:v>0.88</c:v>
                </c:pt>
                <c:pt idx="44">
                  <c:v>0.94</c:v>
                </c:pt>
                <c:pt idx="45">
                  <c:v>0.94</c:v>
                </c:pt>
                <c:pt idx="46">
                  <c:v>0.8645</c:v>
                </c:pt>
                <c:pt idx="47">
                  <c:v>0.8645</c:v>
                </c:pt>
                <c:pt idx="48">
                  <c:v>0.8213</c:v>
                </c:pt>
                <c:pt idx="49">
                  <c:v>0.8213</c:v>
                </c:pt>
                <c:pt idx="50">
                  <c:v>0.8436</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0.7525</c:v>
                </c:pt>
                <c:pt idx="69">
                  <c:v>0.77</c:v>
                </c:pt>
                <c:pt idx="70">
                  <c:v>0.7175</c:v>
                </c:pt>
                <c:pt idx="71">
                  <c:v>0.7</c:v>
                </c:pt>
                <c:pt idx="72">
                  <c:v>0.7</c:v>
                </c:pt>
                <c:pt idx="73">
                  <c:v>0.7</c:v>
                </c:pt>
                <c:pt idx="74">
                  <c:v>0.7</c:v>
                </c:pt>
                <c:pt idx="75">
                  <c:v>0.7</c:v>
                </c:pt>
                <c:pt idx="76">
                  <c:v>0.7</c:v>
                </c:pt>
                <c:pt idx="77">
                  <c:v>0.7</c:v>
                </c:pt>
                <c:pt idx="78">
                  <c:v>0.7</c:v>
                </c:pt>
                <c:pt idx="79">
                  <c:v>0.7</c:v>
                </c:pt>
                <c:pt idx="80">
                  <c:v>0.7</c:v>
                </c:pt>
                <c:pt idx="81">
                  <c:v>0.6913</c:v>
                </c:pt>
                <c:pt idx="82">
                  <c:v>0.5</c:v>
                </c:pt>
                <c:pt idx="83">
                  <c:v>0.5</c:v>
                </c:pt>
                <c:pt idx="84">
                  <c:v>0.5</c:v>
                </c:pt>
                <c:pt idx="85">
                  <c:v>0.5</c:v>
                </c:pt>
                <c:pt idx="86">
                  <c:v>0.5</c:v>
                </c:pt>
                <c:pt idx="87">
                  <c:v>0.385</c:v>
                </c:pt>
                <c:pt idx="88">
                  <c:v>0.28</c:v>
                </c:pt>
                <c:pt idx="89">
                  <c:v>0.28</c:v>
                </c:pt>
                <c:pt idx="90">
                  <c:v>0.28</c:v>
                </c:pt>
                <c:pt idx="91">
                  <c:v>0.31</c:v>
                </c:pt>
                <c:pt idx="92">
                  <c:v>0.31</c:v>
                </c:pt>
                <c:pt idx="93">
                  <c:v>0.396</c:v>
                </c:pt>
                <c:pt idx="94">
                  <c:v>0.396</c:v>
                </c:pt>
                <c:pt idx="95">
                  <c:v>0.396</c:v>
                </c:pt>
                <c:pt idx="96">
                  <c:v>0.396</c:v>
                </c:pt>
                <c:pt idx="97">
                  <c:v>0.396</c:v>
                </c:pt>
                <c:pt idx="98">
                  <c:v>0.396</c:v>
                </c:pt>
                <c:pt idx="99">
                  <c:v>0.396</c:v>
                </c:pt>
                <c:pt idx="100">
                  <c:v>0.396</c:v>
                </c:pt>
                <c:pt idx="101">
                  <c:v>0.386</c:v>
                </c:pt>
                <c:pt idx="102">
                  <c:v>0.386</c:v>
                </c:pt>
                <c:pt idx="103">
                  <c:v>0.35</c:v>
                </c:pt>
                <c:pt idx="104">
                  <c:v>0.35</c:v>
                </c:pt>
                <c:pt idx="105">
                  <c:v>0.35</c:v>
                </c:pt>
                <c:pt idx="106">
                  <c:v>0.35</c:v>
                </c:pt>
                <c:pt idx="107">
                  <c:v>0.35</c:v>
                </c:pt>
                <c:pt idx="108">
                  <c:v>0.35</c:v>
                </c:pt>
                <c:pt idx="109">
                  <c:v>0.35</c:v>
                </c:pt>
                <c:pt idx="110">
                  <c:v>0.35</c:v>
                </c:pt>
                <c:pt idx="111">
                  <c:v>0.35</c:v>
                </c:pt>
                <c:pt idx="112">
                  <c:v>0.35</c:v>
                </c:pt>
                <c:pt idx="113">
                  <c:v>0.396</c:v>
                </c:pt>
                <c:pt idx="114">
                  <c:v>0.396</c:v>
                </c:pt>
                <c:pt idx="115">
                  <c:v>0.396</c:v>
                </c:pt>
              </c:numCache>
            </c:numRef>
          </c:val>
          <c:smooth val="0"/>
        </c:ser>
        <c:ser>
          <c:idx val="1"/>
          <c:order val="1"/>
          <c:tx>
            <c:v>Etats-Unis (revenus du travail)</c:v>
          </c:tx>
          <c:spPr>
            <a:ln w="12700">
              <a:solidFill>
                <a:srgbClr val="000000"/>
              </a:solidFill>
              <a:prstDash val="solid"/>
            </a:ln>
          </c:spPr>
          <c:marker>
            <c:symbol val="circle"/>
            <c:size val="5"/>
            <c:spPr>
              <a:solidFill>
                <a:srgbClr val="FFFFFF"/>
              </a:solidFill>
              <a:ln>
                <a:solidFill>
                  <a:srgbClr val="000000"/>
                </a:solidFill>
                <a:prstDash val="solid"/>
              </a:ln>
            </c:spPr>
          </c:marker>
          <c:val>
            <c:numRef>
              <c:f>TS14.1!$I$5:$I$120</c:f>
              <c:numCache>
                <c:formatCode>0%</c:formatCode>
                <c:ptCount val="116"/>
                <c:pt idx="0">
                  <c:v>0.0</c:v>
                </c:pt>
                <c:pt idx="1">
                  <c:v>0.0</c:v>
                </c:pt>
                <c:pt idx="2">
                  <c:v>0.0</c:v>
                </c:pt>
                <c:pt idx="3">
                  <c:v>0.0</c:v>
                </c:pt>
                <c:pt idx="4">
                  <c:v>0.0</c:v>
                </c:pt>
                <c:pt idx="5">
                  <c:v>0.0</c:v>
                </c:pt>
                <c:pt idx="6">
                  <c:v>0.0</c:v>
                </c:pt>
                <c:pt idx="7">
                  <c:v>0.0</c:v>
                </c:pt>
                <c:pt idx="8">
                  <c:v>0.0</c:v>
                </c:pt>
                <c:pt idx="9">
                  <c:v>0.0</c:v>
                </c:pt>
                <c:pt idx="10">
                  <c:v>0.0</c:v>
                </c:pt>
                <c:pt idx="11">
                  <c:v>0.0</c:v>
                </c:pt>
                <c:pt idx="12">
                  <c:v>0.0</c:v>
                </c:pt>
                <c:pt idx="13">
                  <c:v>0.07</c:v>
                </c:pt>
                <c:pt idx="14">
                  <c:v>0.07</c:v>
                </c:pt>
                <c:pt idx="15">
                  <c:v>0.07</c:v>
                </c:pt>
                <c:pt idx="16">
                  <c:v>0.15</c:v>
                </c:pt>
                <c:pt idx="17">
                  <c:v>0.67</c:v>
                </c:pt>
                <c:pt idx="18">
                  <c:v>0.77</c:v>
                </c:pt>
                <c:pt idx="19">
                  <c:v>0.73</c:v>
                </c:pt>
                <c:pt idx="20">
                  <c:v>0.73</c:v>
                </c:pt>
                <c:pt idx="21">
                  <c:v>0.73</c:v>
                </c:pt>
                <c:pt idx="22">
                  <c:v>0.58</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c:v>
                </c:pt>
                <c:pt idx="41">
                  <c:v>0.81</c:v>
                </c:pt>
                <c:pt idx="42">
                  <c:v>0.88</c:v>
                </c:pt>
                <c:pt idx="43">
                  <c:v>0.88</c:v>
                </c:pt>
                <c:pt idx="44">
                  <c:v>0.94</c:v>
                </c:pt>
                <c:pt idx="45">
                  <c:v>0.94</c:v>
                </c:pt>
                <c:pt idx="46">
                  <c:v>0.8645</c:v>
                </c:pt>
                <c:pt idx="47">
                  <c:v>0.8645</c:v>
                </c:pt>
                <c:pt idx="48">
                  <c:v>0.8213</c:v>
                </c:pt>
                <c:pt idx="49">
                  <c:v>0.8213</c:v>
                </c:pt>
                <c:pt idx="50">
                  <c:v>0.8436</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0.7525</c:v>
                </c:pt>
                <c:pt idx="69">
                  <c:v>0.77</c:v>
                </c:pt>
                <c:pt idx="70">
                  <c:v>0.7175</c:v>
                </c:pt>
                <c:pt idx="71">
                  <c:v>0.6</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0.385</c:v>
                </c:pt>
                <c:pt idx="88">
                  <c:v>0.28</c:v>
                </c:pt>
                <c:pt idx="89">
                  <c:v>0.28</c:v>
                </c:pt>
                <c:pt idx="90">
                  <c:v>0.28</c:v>
                </c:pt>
                <c:pt idx="91">
                  <c:v>0.31</c:v>
                </c:pt>
                <c:pt idx="92">
                  <c:v>0.31</c:v>
                </c:pt>
                <c:pt idx="93">
                  <c:v>0.396</c:v>
                </c:pt>
                <c:pt idx="94">
                  <c:v>0.396</c:v>
                </c:pt>
                <c:pt idx="95">
                  <c:v>0.396</c:v>
                </c:pt>
                <c:pt idx="96">
                  <c:v>0.396</c:v>
                </c:pt>
                <c:pt idx="97">
                  <c:v>0.396</c:v>
                </c:pt>
                <c:pt idx="98">
                  <c:v>0.396</c:v>
                </c:pt>
                <c:pt idx="99">
                  <c:v>0.396</c:v>
                </c:pt>
                <c:pt idx="100">
                  <c:v>0.396</c:v>
                </c:pt>
                <c:pt idx="101">
                  <c:v>0.386</c:v>
                </c:pt>
                <c:pt idx="102">
                  <c:v>0.386</c:v>
                </c:pt>
                <c:pt idx="103">
                  <c:v>0.35</c:v>
                </c:pt>
                <c:pt idx="104">
                  <c:v>0.35</c:v>
                </c:pt>
                <c:pt idx="105">
                  <c:v>0.35</c:v>
                </c:pt>
                <c:pt idx="106">
                  <c:v>0.35</c:v>
                </c:pt>
                <c:pt idx="107">
                  <c:v>0.35</c:v>
                </c:pt>
                <c:pt idx="108">
                  <c:v>0.35</c:v>
                </c:pt>
                <c:pt idx="109">
                  <c:v>0.35</c:v>
                </c:pt>
                <c:pt idx="110">
                  <c:v>0.35</c:v>
                </c:pt>
                <c:pt idx="111">
                  <c:v>0.35</c:v>
                </c:pt>
                <c:pt idx="112">
                  <c:v>0.35</c:v>
                </c:pt>
                <c:pt idx="113">
                  <c:v>0.396</c:v>
                </c:pt>
                <c:pt idx="114">
                  <c:v>0.396</c:v>
                </c:pt>
                <c:pt idx="115">
                  <c:v>0.396</c:v>
                </c:pt>
              </c:numCache>
            </c:numRef>
          </c:val>
          <c:smooth val="0"/>
        </c:ser>
        <c:ser>
          <c:idx val="2"/>
          <c:order val="2"/>
          <c:tx>
            <c:v>Royaume-Uni (revenus du capital)</c:v>
          </c:tx>
          <c:spPr>
            <a:ln w="12700">
              <a:solidFill>
                <a:srgbClr val="000000"/>
              </a:solidFill>
              <a:prstDash val="solid"/>
            </a:ln>
          </c:spPr>
          <c:marker>
            <c:symbol val="triangle"/>
            <c:size val="5"/>
            <c:spPr>
              <a:solidFill>
                <a:srgbClr val="000000"/>
              </a:solidFill>
              <a:ln>
                <a:solidFill>
                  <a:srgbClr val="000000"/>
                </a:solidFill>
                <a:prstDash val="solid"/>
              </a:ln>
            </c:spPr>
          </c:marker>
          <c:val>
            <c:numRef>
              <c:f>TS14.1!$C$5:$C$120</c:f>
              <c:numCache>
                <c:formatCode>0%</c:formatCode>
                <c:ptCount val="116"/>
                <c:pt idx="0">
                  <c:v>0.0</c:v>
                </c:pt>
                <c:pt idx="1">
                  <c:v>0.0</c:v>
                </c:pt>
                <c:pt idx="2">
                  <c:v>0.0</c:v>
                </c:pt>
                <c:pt idx="3">
                  <c:v>0.0</c:v>
                </c:pt>
                <c:pt idx="4">
                  <c:v>0.0</c:v>
                </c:pt>
                <c:pt idx="5">
                  <c:v>0.0</c:v>
                </c:pt>
                <c:pt idx="6">
                  <c:v>0.0</c:v>
                </c:pt>
                <c:pt idx="7">
                  <c:v>0.0</c:v>
                </c:pt>
                <c:pt idx="8">
                  <c:v>0.0</c:v>
                </c:pt>
                <c:pt idx="9">
                  <c:v>0.0833333333333333</c:v>
                </c:pt>
                <c:pt idx="10">
                  <c:v>0.0833333333333333</c:v>
                </c:pt>
                <c:pt idx="11">
                  <c:v>0.0833333333333333</c:v>
                </c:pt>
                <c:pt idx="12">
                  <c:v>0.0833333333333333</c:v>
                </c:pt>
                <c:pt idx="13">
                  <c:v>0.0833333333333333</c:v>
                </c:pt>
                <c:pt idx="14">
                  <c:v>0.172222208333333</c:v>
                </c:pt>
                <c:pt idx="15">
                  <c:v>0.325</c:v>
                </c:pt>
                <c:pt idx="16">
                  <c:v>0.425</c:v>
                </c:pt>
                <c:pt idx="17">
                  <c:v>0.425</c:v>
                </c:pt>
                <c:pt idx="18">
                  <c:v>0.525</c:v>
                </c:pt>
                <c:pt idx="19">
                  <c:v>0.525</c:v>
                </c:pt>
                <c:pt idx="20">
                  <c:v>0.6</c:v>
                </c:pt>
                <c:pt idx="21">
                  <c:v>0.6</c:v>
                </c:pt>
                <c:pt idx="22">
                  <c:v>0.55</c:v>
                </c:pt>
                <c:pt idx="23">
                  <c:v>0.525</c:v>
                </c:pt>
                <c:pt idx="24">
                  <c:v>0.525</c:v>
                </c:pt>
                <c:pt idx="25">
                  <c:v>0.5</c:v>
                </c:pt>
                <c:pt idx="26">
                  <c:v>0.5</c:v>
                </c:pt>
                <c:pt idx="27">
                  <c:v>0.5</c:v>
                </c:pt>
                <c:pt idx="28">
                  <c:v>0.5</c:v>
                </c:pt>
                <c:pt idx="29">
                  <c:v>0.575</c:v>
                </c:pt>
                <c:pt idx="30">
                  <c:v>0.6375</c:v>
                </c:pt>
                <c:pt idx="31">
                  <c:v>0.6625</c:v>
                </c:pt>
                <c:pt idx="32">
                  <c:v>0.6625</c:v>
                </c:pt>
                <c:pt idx="33">
                  <c:v>0.6625</c:v>
                </c:pt>
                <c:pt idx="34">
                  <c:v>0.6375</c:v>
                </c:pt>
                <c:pt idx="35">
                  <c:v>0.6375</c:v>
                </c:pt>
                <c:pt idx="36">
                  <c:v>0.65</c:v>
                </c:pt>
                <c:pt idx="37">
                  <c:v>0.6625</c:v>
                </c:pt>
                <c:pt idx="38">
                  <c:v>0.75</c:v>
                </c:pt>
                <c:pt idx="39">
                  <c:v>0.825</c:v>
                </c:pt>
                <c:pt idx="40">
                  <c:v>0.9</c:v>
                </c:pt>
                <c:pt idx="41">
                  <c:v>0.975</c:v>
                </c:pt>
                <c:pt idx="42">
                  <c:v>0.975</c:v>
                </c:pt>
                <c:pt idx="43">
                  <c:v>0.975</c:v>
                </c:pt>
                <c:pt idx="44">
                  <c:v>0.975</c:v>
                </c:pt>
                <c:pt idx="45">
                  <c:v>0.975</c:v>
                </c:pt>
                <c:pt idx="46">
                  <c:v>0.975</c:v>
                </c:pt>
                <c:pt idx="47">
                  <c:v>0.975</c:v>
                </c:pt>
                <c:pt idx="48">
                  <c:v>0.975</c:v>
                </c:pt>
                <c:pt idx="49">
                  <c:v>0.975</c:v>
                </c:pt>
                <c:pt idx="50">
                  <c:v>0.975</c:v>
                </c:pt>
                <c:pt idx="51">
                  <c:v>0.975</c:v>
                </c:pt>
                <c:pt idx="52">
                  <c:v>0.975</c:v>
                </c:pt>
                <c:pt idx="53">
                  <c:v>0.95</c:v>
                </c:pt>
                <c:pt idx="54">
                  <c:v>0.95</c:v>
                </c:pt>
                <c:pt idx="55">
                  <c:v>0.925</c:v>
                </c:pt>
                <c:pt idx="56">
                  <c:v>0.925</c:v>
                </c:pt>
                <c:pt idx="57">
                  <c:v>0.925</c:v>
                </c:pt>
                <c:pt idx="58">
                  <c:v>0.925</c:v>
                </c:pt>
                <c:pt idx="59">
                  <c:v>0.8875</c:v>
                </c:pt>
                <c:pt idx="60">
                  <c:v>0.8875</c:v>
                </c:pt>
                <c:pt idx="61">
                  <c:v>0.8875</c:v>
                </c:pt>
                <c:pt idx="62">
                  <c:v>0.8875</c:v>
                </c:pt>
                <c:pt idx="63">
                  <c:v>0.8875</c:v>
                </c:pt>
                <c:pt idx="64">
                  <c:v>0.8875</c:v>
                </c:pt>
                <c:pt idx="65">
                  <c:v>0.9125</c:v>
                </c:pt>
                <c:pt idx="66">
                  <c:v>0.9125</c:v>
                </c:pt>
                <c:pt idx="67">
                  <c:v>0.9125</c:v>
                </c:pt>
                <c:pt idx="68">
                  <c:v>0.9125</c:v>
                </c:pt>
                <c:pt idx="69">
                  <c:v>0.9125</c:v>
                </c:pt>
                <c:pt idx="70">
                  <c:v>0.9125</c:v>
                </c:pt>
                <c:pt idx="71">
                  <c:v>0.8875</c:v>
                </c:pt>
                <c:pt idx="72">
                  <c:v>0.8875</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pt idx="114">
                  <c:v>0.45</c:v>
                </c:pt>
                <c:pt idx="115">
                  <c:v>0.45</c:v>
                </c:pt>
              </c:numCache>
            </c:numRef>
          </c:val>
          <c:smooth val="0"/>
        </c:ser>
        <c:ser>
          <c:idx val="3"/>
          <c:order val="3"/>
          <c:tx>
            <c:v>Royaume-Uni (revenus du travail)</c:v>
          </c:tx>
          <c:spPr>
            <a:ln w="12700">
              <a:solidFill>
                <a:srgbClr val="000000"/>
              </a:solidFill>
              <a:prstDash val="solid"/>
            </a:ln>
          </c:spPr>
          <c:marker>
            <c:symbol val="triangle"/>
            <c:size val="5"/>
            <c:spPr>
              <a:solidFill>
                <a:srgbClr val="FFFFFF"/>
              </a:solidFill>
              <a:ln>
                <a:solidFill>
                  <a:srgbClr val="000000"/>
                </a:solidFill>
                <a:prstDash val="solid"/>
              </a:ln>
            </c:spPr>
          </c:marker>
          <c:val>
            <c:numRef>
              <c:f>TS14.1!$L$5:$L$120</c:f>
              <c:numCache>
                <c:formatCode>0%</c:formatCode>
                <c:ptCount val="116"/>
                <c:pt idx="0">
                  <c:v>0.0</c:v>
                </c:pt>
                <c:pt idx="1">
                  <c:v>0.0</c:v>
                </c:pt>
                <c:pt idx="2">
                  <c:v>0.0</c:v>
                </c:pt>
                <c:pt idx="3">
                  <c:v>0.0</c:v>
                </c:pt>
                <c:pt idx="4">
                  <c:v>0.0</c:v>
                </c:pt>
                <c:pt idx="5">
                  <c:v>0.0</c:v>
                </c:pt>
                <c:pt idx="6">
                  <c:v>0.0</c:v>
                </c:pt>
                <c:pt idx="7">
                  <c:v>0.0</c:v>
                </c:pt>
                <c:pt idx="8">
                  <c:v>0.0</c:v>
                </c:pt>
                <c:pt idx="9">
                  <c:v>0.0833333333333333</c:v>
                </c:pt>
                <c:pt idx="10">
                  <c:v>0.0833333333333333</c:v>
                </c:pt>
                <c:pt idx="11">
                  <c:v>0.0833333333333333</c:v>
                </c:pt>
                <c:pt idx="12">
                  <c:v>0.0833333333333333</c:v>
                </c:pt>
                <c:pt idx="13">
                  <c:v>0.0833333333333333</c:v>
                </c:pt>
                <c:pt idx="14">
                  <c:v>0.172222208333333</c:v>
                </c:pt>
                <c:pt idx="15">
                  <c:v>0.325</c:v>
                </c:pt>
                <c:pt idx="16">
                  <c:v>0.425</c:v>
                </c:pt>
                <c:pt idx="17">
                  <c:v>0.425</c:v>
                </c:pt>
                <c:pt idx="18">
                  <c:v>0.525</c:v>
                </c:pt>
                <c:pt idx="19">
                  <c:v>0.525</c:v>
                </c:pt>
                <c:pt idx="20">
                  <c:v>0.6</c:v>
                </c:pt>
                <c:pt idx="21">
                  <c:v>0.6</c:v>
                </c:pt>
                <c:pt idx="22">
                  <c:v>0.55</c:v>
                </c:pt>
                <c:pt idx="23">
                  <c:v>0.525</c:v>
                </c:pt>
                <c:pt idx="24">
                  <c:v>0.525</c:v>
                </c:pt>
                <c:pt idx="25">
                  <c:v>0.5</c:v>
                </c:pt>
                <c:pt idx="26">
                  <c:v>0.5</c:v>
                </c:pt>
                <c:pt idx="27">
                  <c:v>0.5</c:v>
                </c:pt>
                <c:pt idx="28">
                  <c:v>0.5</c:v>
                </c:pt>
                <c:pt idx="29">
                  <c:v>0.575</c:v>
                </c:pt>
                <c:pt idx="30">
                  <c:v>0.6375</c:v>
                </c:pt>
                <c:pt idx="31">
                  <c:v>0.6625</c:v>
                </c:pt>
                <c:pt idx="32">
                  <c:v>0.6625</c:v>
                </c:pt>
                <c:pt idx="33">
                  <c:v>0.6625</c:v>
                </c:pt>
                <c:pt idx="34">
                  <c:v>0.6375</c:v>
                </c:pt>
                <c:pt idx="35">
                  <c:v>0.6375</c:v>
                </c:pt>
                <c:pt idx="36">
                  <c:v>0.65</c:v>
                </c:pt>
                <c:pt idx="37">
                  <c:v>0.6625</c:v>
                </c:pt>
                <c:pt idx="38">
                  <c:v>0.75</c:v>
                </c:pt>
                <c:pt idx="39">
                  <c:v>0.825</c:v>
                </c:pt>
                <c:pt idx="40">
                  <c:v>0.9</c:v>
                </c:pt>
                <c:pt idx="41">
                  <c:v>0.975</c:v>
                </c:pt>
                <c:pt idx="42">
                  <c:v>0.975</c:v>
                </c:pt>
                <c:pt idx="43">
                  <c:v>0.975</c:v>
                </c:pt>
                <c:pt idx="44">
                  <c:v>0.975</c:v>
                </c:pt>
                <c:pt idx="45">
                  <c:v>0.975</c:v>
                </c:pt>
                <c:pt idx="46">
                  <c:v>0.975</c:v>
                </c:pt>
                <c:pt idx="47">
                  <c:v>0.975</c:v>
                </c:pt>
                <c:pt idx="48">
                  <c:v>0.975</c:v>
                </c:pt>
                <c:pt idx="49">
                  <c:v>0.975</c:v>
                </c:pt>
                <c:pt idx="50">
                  <c:v>0.975</c:v>
                </c:pt>
                <c:pt idx="51">
                  <c:v>0.975</c:v>
                </c:pt>
                <c:pt idx="52">
                  <c:v>0.975</c:v>
                </c:pt>
                <c:pt idx="53">
                  <c:v>0.95</c:v>
                </c:pt>
                <c:pt idx="54">
                  <c:v>0.95</c:v>
                </c:pt>
                <c:pt idx="55">
                  <c:v>0.925</c:v>
                </c:pt>
                <c:pt idx="56">
                  <c:v>0.925</c:v>
                </c:pt>
                <c:pt idx="57">
                  <c:v>0.925</c:v>
                </c:pt>
                <c:pt idx="58">
                  <c:v>0.925</c:v>
                </c:pt>
                <c:pt idx="59">
                  <c:v>0.8875</c:v>
                </c:pt>
                <c:pt idx="60">
                  <c:v>0.8875</c:v>
                </c:pt>
                <c:pt idx="61">
                  <c:v>0.8875</c:v>
                </c:pt>
                <c:pt idx="62">
                  <c:v>0.8875</c:v>
                </c:pt>
                <c:pt idx="63">
                  <c:v>0.8875</c:v>
                </c:pt>
                <c:pt idx="64">
                  <c:v>0.8875</c:v>
                </c:pt>
                <c:pt idx="65">
                  <c:v>0.9125</c:v>
                </c:pt>
                <c:pt idx="66">
                  <c:v>0.9125</c:v>
                </c:pt>
                <c:pt idx="67">
                  <c:v>0.9125</c:v>
                </c:pt>
                <c:pt idx="68">
                  <c:v>0.9125</c:v>
                </c:pt>
                <c:pt idx="69">
                  <c:v>0.9125</c:v>
                </c:pt>
                <c:pt idx="70">
                  <c:v>0.9125</c:v>
                </c:pt>
                <c:pt idx="71">
                  <c:v>0.829375</c:v>
                </c:pt>
                <c:pt idx="72">
                  <c:v>0.829375</c:v>
                </c:pt>
                <c:pt idx="73">
                  <c:v>0.75</c:v>
                </c:pt>
                <c:pt idx="74">
                  <c:v>0.83</c:v>
                </c:pt>
                <c:pt idx="75">
                  <c:v>0.83</c:v>
                </c:pt>
                <c:pt idx="76">
                  <c:v>0.83</c:v>
                </c:pt>
                <c:pt idx="77">
                  <c:v>0.83</c:v>
                </c:pt>
                <c:pt idx="78">
                  <c:v>0.83</c:v>
                </c:pt>
                <c:pt idx="79">
                  <c:v>0.6</c:v>
                </c:pt>
                <c:pt idx="80">
                  <c:v>0.6</c:v>
                </c:pt>
                <c:pt idx="81">
                  <c:v>0.6</c:v>
                </c:pt>
                <c:pt idx="82">
                  <c:v>0.6</c:v>
                </c:pt>
                <c:pt idx="83">
                  <c:v>0.6</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pt idx="114">
                  <c:v>0.45</c:v>
                </c:pt>
                <c:pt idx="115">
                  <c:v>0.45</c:v>
                </c:pt>
              </c:numCache>
            </c:numRef>
          </c:val>
          <c:smooth val="0"/>
        </c:ser>
        <c:dLbls>
          <c:showLegendKey val="0"/>
          <c:showVal val="0"/>
          <c:showCatName val="0"/>
          <c:showSerName val="0"/>
          <c:showPercent val="0"/>
          <c:showBubbleSize val="0"/>
        </c:dLbls>
        <c:marker val="1"/>
        <c:smooth val="0"/>
        <c:axId val="2087391688"/>
        <c:axId val="2087400840"/>
      </c:lineChart>
      <c:catAx>
        <c:axId val="2087391688"/>
        <c:scaling>
          <c:orientation val="minMax"/>
        </c:scaling>
        <c:delete val="0"/>
        <c:axPos val="b"/>
        <c:majorGridlines>
          <c:spPr>
            <a:ln w="12700">
              <a:solidFill>
                <a:srgbClr val="000000"/>
              </a:solidFill>
              <a:prstDash val="sysDash"/>
            </a:ln>
          </c:spPr>
        </c:majorGridlines>
        <c:title>
          <c:tx>
            <c:rich>
              <a:bodyPr/>
              <a:lstStyle/>
              <a:p>
                <a:pPr>
                  <a:defRPr sz="1000" b="0" i="0" u="none" strike="noStrike" baseline="0">
                    <a:solidFill>
                      <a:srgbClr val="000000"/>
                    </a:solidFill>
                    <a:latin typeface="Arial"/>
                    <a:ea typeface="Arial"/>
                    <a:cs typeface="Arial"/>
                  </a:defRPr>
                </a:pPr>
                <a:r>
                  <a:rPr lang="fr-FR" sz="1075" b="0" i="0" u="none" strike="noStrike" baseline="0">
                    <a:solidFill>
                      <a:srgbClr val="000000"/>
                    </a:solidFill>
                    <a:latin typeface="Arial"/>
                    <a:cs typeface="Arial"/>
                  </a:rPr>
                  <a:t>Lecture: dans les années 1970-1980, le taux supérieur appliqué aux Etats-Unis et au Royaume-Uni était plus élevé pour les revenus du capital que pour les revenus du travail. </a:t>
                </a:r>
                <a:r>
                  <a:rPr lang="fr-FR" sz="875" b="0" i="0" u="none" strike="noStrike" baseline="0">
                    <a:solidFill>
                      <a:srgbClr val="000000"/>
                    </a:solidFill>
                    <a:latin typeface="Arial"/>
                    <a:cs typeface="Arial"/>
                  </a:rPr>
                  <a:t>Sources et séries: voir piketty.pse.ens.fr/capital21c. </a:t>
                </a:r>
              </a:p>
            </c:rich>
          </c:tx>
          <c:layout>
            <c:manualLayout>
              <c:xMode val="edge"/>
              <c:yMode val="edge"/>
              <c:x val="0.13"/>
              <c:y val="0.926730061676828"/>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325" b="0" i="0" u="none" strike="noStrike" baseline="0">
                <a:solidFill>
                  <a:srgbClr val="000000"/>
                </a:solidFill>
                <a:latin typeface="Arial"/>
                <a:ea typeface="Arial"/>
                <a:cs typeface="Arial"/>
              </a:defRPr>
            </a:pPr>
            <a:endParaRPr lang="fr-FR"/>
          </a:p>
        </c:txPr>
        <c:crossAx val="2087400840"/>
        <c:crossesAt val="0.0"/>
        <c:auto val="1"/>
        <c:lblAlgn val="ctr"/>
        <c:lblOffset val="100"/>
        <c:tickLblSkip val="10"/>
        <c:tickMarkSkip val="10"/>
        <c:noMultiLvlLbl val="0"/>
      </c:catAx>
      <c:valAx>
        <c:axId val="2087400840"/>
        <c:scaling>
          <c:orientation val="minMax"/>
          <c:max val="1.0"/>
          <c:min val="0.0"/>
        </c:scaling>
        <c:delete val="0"/>
        <c:axPos val="l"/>
        <c:majorGridlines>
          <c:spPr>
            <a:ln w="12700">
              <a:solidFill>
                <a:srgbClr val="000000"/>
              </a:solidFill>
              <a:prstDash val="sysDash"/>
            </a:ln>
          </c:spPr>
        </c:majorGridlines>
        <c:title>
          <c:tx>
            <c:rich>
              <a:bodyPr/>
              <a:lstStyle/>
              <a:p>
                <a:pPr>
                  <a:defRPr sz="1050" b="0" i="0" u="none" strike="noStrike" baseline="0">
                    <a:solidFill>
                      <a:srgbClr val="000000"/>
                    </a:solidFill>
                    <a:latin typeface="Arial"/>
                    <a:ea typeface="Arial"/>
                    <a:cs typeface="Arial"/>
                  </a:defRPr>
                </a:pPr>
                <a:r>
                  <a:t>Taux marginal applicable aux revenus les plus élevés</a:t>
                </a:r>
              </a:p>
            </c:rich>
          </c:tx>
          <c:layout>
            <c:manualLayout>
              <c:xMode val="edge"/>
              <c:yMode val="edge"/>
              <c:x val="0.000833333333333333"/>
              <c:y val="0.17232025737189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325" b="0" i="0" u="none" strike="noStrike" baseline="0">
                <a:solidFill>
                  <a:srgbClr val="000000"/>
                </a:solidFill>
                <a:latin typeface="Arial"/>
                <a:ea typeface="Arial"/>
                <a:cs typeface="Arial"/>
              </a:defRPr>
            </a:pPr>
            <a:endParaRPr lang="fr-FR"/>
          </a:p>
        </c:txPr>
        <c:crossAx val="2087391688"/>
        <c:crosses val="autoZero"/>
        <c:crossBetween val="between"/>
        <c:majorUnit val="0.1"/>
        <c:minorUnit val="0.1"/>
      </c:valAx>
      <c:spPr>
        <a:solidFill>
          <a:srgbClr val="FFFFFF"/>
        </a:solidFill>
        <a:ln w="12700">
          <a:solidFill>
            <a:srgbClr val="000000"/>
          </a:solidFill>
          <a:prstDash val="solid"/>
        </a:ln>
      </c:spPr>
    </c:plotArea>
    <c:legend>
      <c:legendPos val="r"/>
      <c:layout>
        <c:manualLayout>
          <c:xMode val="edge"/>
          <c:yMode val="edge"/>
          <c:x val="0.38628762541806"/>
          <c:y val="0.521031207598372"/>
          <c:w val="0.345317725752508"/>
          <c:h val="0.282225237449118"/>
        </c:manualLayout>
      </c:layout>
      <c:overlay val="0"/>
      <c:spPr>
        <a:solidFill>
          <a:srgbClr val="FFFFFF"/>
        </a:solidFill>
        <a:ln w="12700">
          <a:solidFill>
            <a:srgbClr val="000000"/>
          </a:solidFill>
          <a:prstDash val="solid"/>
        </a:ln>
      </c:spPr>
      <c:txPr>
        <a:bodyPr/>
        <a:lstStyle/>
        <a:p>
          <a:pPr>
            <a:defRPr sz="118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2" right="0.2" top="0.39000000000000007" bottom="0.39000000000000007" header="0.51" footer="0.51"/>
  <pageSetup paperSize="9" orientation="landscape" horizontalDpi="1200" verticalDpi="1200"/>
  <headerFooter alignWithMargins="0"/>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19685039370078741" right="0.19685039370078741" top="0.39370078740157483" bottom="0.39370078740157483" header="0.51181102362204722" footer="0.51181102362204722"/>
  <pageSetup paperSize="9" orientation="landscape" horizontalDpi="1200" verticalDpi="1200"/>
  <headerFooter alignWithMargins="0"/>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19685039370078741" right="0.19685039370078741" top="0.39370078740157483" bottom="0.39370078740157483" header="0.51181102362204722" footer="0.51181102362204722"/>
  <pageSetup paperSize="9" orientation="landscape" horizontalDpi="1200" verticalDpi="1200"/>
  <headerFooter alignWithMargins="0"/>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19685039370078741" right="0.19685039370078741" top="0.39370078740157483" bottom="0.39370078740157483" header="0.51181102362204722" footer="0.51181102362204722"/>
  <pageSetup paperSize="9" orientation="landscape" horizontalDpi="1200" verticalDpi="1200"/>
  <headerFooter alignWithMargins="0"/>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19685039370078741" right="0.19685039370078741" top="0.39370078740157483" bottom="0.39370078740157483" header="0.51181102362204722" footer="0.51181102362204722"/>
  <pageSetup paperSize="9" orientation="landscape"/>
  <headerFooter alignWithMargins="0"/>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804400" cy="67183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804400" cy="67183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804400" cy="67183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817100" cy="67183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804400" cy="67183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0.512</cdr:x>
      <cdr:y>0.50025</cdr:y>
    </cdr:from>
    <cdr:to>
      <cdr:x>0.525</cdr:x>
      <cdr:y>0.53275</cdr:y>
    </cdr:to>
    <cdr:sp macro="" textlink="">
      <cdr:nvSpPr>
        <cdr:cNvPr id="1025" name="Text Box 1"/>
        <cdr:cNvSpPr txBox="1">
          <a:spLocks xmlns:a="http://schemas.openxmlformats.org/drawingml/2006/main" noChangeArrowheads="1"/>
        </cdr:cNvSpPr>
      </cdr:nvSpPr>
      <cdr:spPr bwMode="auto">
        <a:xfrm xmlns:a="http://schemas.openxmlformats.org/drawingml/2006/main">
          <a:off x="4673258" y="2816394"/>
          <a:ext cx="116489" cy="1839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fr-FR" sz="1000" b="0" i="0" u="none" strike="noStrike" baseline="0">
              <a:solidFill>
                <a:srgbClr val="000000"/>
              </a:solidFill>
              <a:latin typeface="Arial"/>
              <a:cs typeface="Arial"/>
            </a:rPr>
            <a: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13520" cy="561594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cmorgan/Desktop/sector_curr"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ll%20couples%201970%20to%202004%20MFTTAWE%20comparis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piketty/Dropbox/WorldWealth/Work/CapitalIsBack/Germany.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ector_curr"/>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4a"/>
      <sheetName val="TableDE15a"/>
      <sheetName val="G-Beta (2)"/>
      <sheetName val="G-Beta (5)"/>
      <sheetName val="G-Beta (6)"/>
      <sheetName val="G-Beta (7)"/>
      <sheetName val="G-Beta (8)"/>
      <sheetName val="G-Beta (9)"/>
      <sheetName val="G-Beta (10)"/>
      <sheetName val="G-Beta (11)"/>
      <sheetName val="DataDE1"/>
      <sheetName val="DateDE1b"/>
      <sheetName val="DataDE1c"/>
      <sheetName val="DataDE2"/>
      <sheetName val="DataDE2b"/>
    </sheetNames>
    <sheetDataSet>
      <sheetData sheetId="0"/>
      <sheetData sheetId="1"/>
      <sheetData sheetId="2">
        <row r="10">
          <cell r="N10">
            <v>6.4389875888451087</v>
          </cell>
        </row>
      </sheetData>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row r="50">
          <cell r="B50">
            <v>6.0806950569341147</v>
          </cell>
        </row>
      </sheetData>
      <sheetData sheetId="18"/>
      <sheetData sheetId="19"/>
      <sheetData sheetId="20"/>
      <sheetData sheetId="21">
        <row r="10">
          <cell r="B10">
            <v>7.1081706544875507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hyperlink" Target="http://www.soumu.go.jp/czaisei/czaisei_seido/ichiran06_h1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workbookViewId="0"/>
  </sheetViews>
  <sheetFormatPr baseColWidth="10" defaultRowHeight="12" x14ac:dyDescent="0"/>
  <sheetData>
    <row r="1" spans="1:2">
      <c r="A1" s="63" t="s">
        <v>177</v>
      </c>
      <c r="B1" s="2" t="s">
        <v>178</v>
      </c>
    </row>
    <row r="4" spans="1:2">
      <c r="A4" s="63" t="s">
        <v>179</v>
      </c>
    </row>
    <row r="5" spans="1:2">
      <c r="A5" s="63" t="s">
        <v>180</v>
      </c>
    </row>
    <row r="7" spans="1:2">
      <c r="A7" s="63" t="s">
        <v>181</v>
      </c>
    </row>
    <row r="8" spans="1:2">
      <c r="A8" s="63" t="s">
        <v>182</v>
      </c>
    </row>
    <row r="10" spans="1:2">
      <c r="A10" s="63" t="s">
        <v>183</v>
      </c>
    </row>
    <row r="11" spans="1:2">
      <c r="A11" s="63" t="s">
        <v>184</v>
      </c>
    </row>
    <row r="13" spans="1:2">
      <c r="A13" s="63" t="s">
        <v>185</v>
      </c>
    </row>
    <row r="15" spans="1:2">
      <c r="A15" s="63"/>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H79"/>
  <sheetViews>
    <sheetView topLeftCell="A7" workbookViewId="0"/>
  </sheetViews>
  <sheetFormatPr baseColWidth="10" defaultRowHeight="12" x14ac:dyDescent="0"/>
  <sheetData>
    <row r="2" spans="1:8" ht="13" thickBot="1"/>
    <row r="3" spans="1:8" ht="30" customHeight="1" thickTop="1">
      <c r="A3" s="69" t="s">
        <v>101</v>
      </c>
      <c r="B3" s="70"/>
      <c r="C3" s="70"/>
      <c r="D3" s="70"/>
      <c r="E3" s="70"/>
      <c r="F3" s="70"/>
      <c r="G3" s="70"/>
      <c r="H3" s="71"/>
    </row>
    <row r="4" spans="1:8" ht="13" thickBot="1">
      <c r="A4" s="43"/>
      <c r="B4" s="44"/>
      <c r="C4" s="44"/>
      <c r="D4" s="44"/>
      <c r="E4" s="44"/>
      <c r="F4" s="44"/>
      <c r="G4" s="44"/>
      <c r="H4" s="47"/>
    </row>
    <row r="5" spans="1:8" ht="25" customHeight="1" thickTop="1" thickBot="1">
      <c r="A5" s="43"/>
      <c r="B5" s="68" t="s">
        <v>2</v>
      </c>
      <c r="C5" s="68"/>
      <c r="D5" s="68"/>
      <c r="E5" s="68"/>
      <c r="F5" s="68" t="s">
        <v>100</v>
      </c>
      <c r="G5" s="68"/>
      <c r="H5" s="68"/>
    </row>
    <row r="6" spans="1:8" ht="30" customHeight="1" thickTop="1" thickBot="1">
      <c r="A6" s="43"/>
      <c r="B6" s="45" t="s">
        <v>99</v>
      </c>
      <c r="C6" s="45" t="s">
        <v>98</v>
      </c>
      <c r="D6" s="46" t="s">
        <v>97</v>
      </c>
      <c r="E6" s="46" t="s">
        <v>94</v>
      </c>
      <c r="F6" s="45" t="s">
        <v>96</v>
      </c>
      <c r="G6" s="45" t="s">
        <v>95</v>
      </c>
      <c r="H6" s="45" t="s">
        <v>94</v>
      </c>
    </row>
    <row r="7" spans="1:8" ht="13" thickTop="1">
      <c r="A7" s="43">
        <v>1950</v>
      </c>
      <c r="B7" s="42">
        <v>0.78</v>
      </c>
      <c r="C7" s="41">
        <f t="shared" ref="C7:C38" si="0">B7/6.55957</f>
        <v>0.11891023344518011</v>
      </c>
      <c r="D7" s="41">
        <f t="shared" ref="D7:D38" si="1">C7*E$72/E7</f>
        <v>2.1304563929882088</v>
      </c>
      <c r="E7" s="40">
        <v>143.33344090131774</v>
      </c>
      <c r="F7" s="41">
        <v>0.4</v>
      </c>
      <c r="G7" s="41">
        <f t="shared" ref="G7:G38" si="2">F7*H$72/H7</f>
        <v>3.8869160528601041</v>
      </c>
      <c r="H7" s="40">
        <v>140.93567251461988</v>
      </c>
    </row>
    <row r="8" spans="1:8">
      <c r="A8" s="43">
        <f t="shared" ref="A8:A39" si="3">A7+1</f>
        <v>1951</v>
      </c>
      <c r="B8" s="42">
        <v>0.78</v>
      </c>
      <c r="C8" s="41">
        <f t="shared" si="0"/>
        <v>0.11891023344518011</v>
      </c>
      <c r="D8" s="41">
        <f t="shared" si="1"/>
        <v>1.8318627626725783</v>
      </c>
      <c r="E8" s="40">
        <v>166.69679176823254</v>
      </c>
      <c r="F8" s="44">
        <v>0.75</v>
      </c>
      <c r="G8" s="41">
        <f t="shared" si="2"/>
        <v>6.7553853514852289</v>
      </c>
      <c r="H8" s="40">
        <v>152.046783625731</v>
      </c>
    </row>
    <row r="9" spans="1:8">
      <c r="A9" s="43">
        <f t="shared" si="3"/>
        <v>1952</v>
      </c>
      <c r="B9" s="42">
        <v>1</v>
      </c>
      <c r="C9" s="41">
        <f t="shared" si="0"/>
        <v>0.15244901723741039</v>
      </c>
      <c r="D9" s="41">
        <f t="shared" si="1"/>
        <v>2.0987864195052572</v>
      </c>
      <c r="E9" s="40">
        <v>186.53370998865222</v>
      </c>
      <c r="F9" s="44">
        <v>0.75</v>
      </c>
      <c r="G9" s="41">
        <f t="shared" si="2"/>
        <v>6.62792525051381</v>
      </c>
      <c r="H9" s="40">
        <v>154.97076023391813</v>
      </c>
    </row>
    <row r="10" spans="1:8">
      <c r="A10" s="43">
        <f t="shared" si="3"/>
        <v>1953</v>
      </c>
      <c r="B10" s="42">
        <v>1</v>
      </c>
      <c r="C10" s="41">
        <f t="shared" si="0"/>
        <v>0.15244901723741039</v>
      </c>
      <c r="D10" s="41">
        <f t="shared" si="1"/>
        <v>2.1350828275740152</v>
      </c>
      <c r="E10" s="40">
        <v>183.36263691884514</v>
      </c>
      <c r="F10" s="44">
        <v>0.75</v>
      </c>
      <c r="G10" s="41">
        <f t="shared" si="2"/>
        <v>6.5782778703601492</v>
      </c>
      <c r="H10" s="40">
        <v>156.14035087719296</v>
      </c>
    </row>
    <row r="11" spans="1:8">
      <c r="A11" s="43">
        <f t="shared" si="3"/>
        <v>1954</v>
      </c>
      <c r="B11" s="42">
        <v>1</v>
      </c>
      <c r="C11" s="41">
        <f t="shared" si="0"/>
        <v>0.15244901723741039</v>
      </c>
      <c r="D11" s="41">
        <f t="shared" si="1"/>
        <v>2.126576521488063</v>
      </c>
      <c r="E11" s="40">
        <v>184.09608746652052</v>
      </c>
      <c r="F11" s="44">
        <v>0.75</v>
      </c>
      <c r="G11" s="41">
        <f t="shared" si="2"/>
        <v>6.5293687412124886</v>
      </c>
      <c r="H11" s="40">
        <v>157.30994152046785</v>
      </c>
    </row>
    <row r="12" spans="1:8">
      <c r="A12" s="43">
        <f t="shared" si="3"/>
        <v>1955</v>
      </c>
      <c r="B12" s="42">
        <v>1.2150000000000001</v>
      </c>
      <c r="C12" s="41">
        <f t="shared" si="0"/>
        <v>0.18522555594345363</v>
      </c>
      <c r="D12" s="41">
        <f t="shared" si="1"/>
        <v>2.5607437795916721</v>
      </c>
      <c r="E12" s="40">
        <v>185.75295225371917</v>
      </c>
      <c r="F12" s="44">
        <v>0.75</v>
      </c>
      <c r="G12" s="41">
        <f t="shared" si="2"/>
        <v>6.5537320574110431</v>
      </c>
      <c r="H12" s="40">
        <v>156.7251461988304</v>
      </c>
    </row>
    <row r="13" spans="1:8">
      <c r="A13" s="43">
        <f t="shared" si="3"/>
        <v>1956</v>
      </c>
      <c r="B13" s="42">
        <v>1.26</v>
      </c>
      <c r="C13" s="41">
        <f t="shared" si="0"/>
        <v>0.19208576171913708</v>
      </c>
      <c r="D13" s="41">
        <f t="shared" si="1"/>
        <v>2.5485471610352883</v>
      </c>
      <c r="E13" s="40">
        <v>193.55457624837538</v>
      </c>
      <c r="F13" s="44">
        <v>0.75</v>
      </c>
      <c r="G13" s="41">
        <f t="shared" si="2"/>
        <v>6.4573536448020574</v>
      </c>
      <c r="H13" s="40">
        <v>159.06432748538012</v>
      </c>
    </row>
    <row r="14" spans="1:8">
      <c r="A14" s="43">
        <f t="shared" si="3"/>
        <v>1957</v>
      </c>
      <c r="B14" s="42">
        <v>1.26</v>
      </c>
      <c r="C14" s="41">
        <f t="shared" si="0"/>
        <v>0.19208576171913708</v>
      </c>
      <c r="D14" s="41">
        <f t="shared" si="1"/>
        <v>2.4743176320730953</v>
      </c>
      <c r="E14" s="40">
        <v>199.36121353582666</v>
      </c>
      <c r="F14" s="41">
        <v>1</v>
      </c>
      <c r="G14" s="41">
        <f t="shared" si="2"/>
        <v>8.3340459852249591</v>
      </c>
      <c r="H14" s="40">
        <v>164.32748538011691</v>
      </c>
    </row>
    <row r="15" spans="1:8">
      <c r="A15" s="43">
        <f t="shared" si="3"/>
        <v>1958</v>
      </c>
      <c r="B15" s="42">
        <v>1.3919999999999999</v>
      </c>
      <c r="C15" s="41">
        <f t="shared" si="0"/>
        <v>0.21220903199447524</v>
      </c>
      <c r="D15" s="41">
        <f t="shared" si="1"/>
        <v>2.3749190792311365</v>
      </c>
      <c r="E15" s="40">
        <v>229.46475677973649</v>
      </c>
      <c r="F15" s="41">
        <v>1</v>
      </c>
      <c r="G15" s="41">
        <f t="shared" si="2"/>
        <v>8.1033457503398374</v>
      </c>
      <c r="H15" s="40">
        <v>169.00584795321637</v>
      </c>
    </row>
    <row r="16" spans="1:8">
      <c r="A16" s="43">
        <f t="shared" si="3"/>
        <v>1959</v>
      </c>
      <c r="B16" s="42">
        <v>1.4924999999999999</v>
      </c>
      <c r="C16" s="41">
        <f t="shared" si="0"/>
        <v>0.22753015822683498</v>
      </c>
      <c r="D16" s="41">
        <f t="shared" si="1"/>
        <v>2.3999850537828062</v>
      </c>
      <c r="E16" s="40">
        <v>243.4621069433004</v>
      </c>
      <c r="F16" s="41">
        <v>1</v>
      </c>
      <c r="G16" s="41">
        <f t="shared" si="2"/>
        <v>8.0476526523993588</v>
      </c>
      <c r="H16" s="40">
        <v>170.1754385964912</v>
      </c>
    </row>
    <row r="17" spans="1:8">
      <c r="A17" s="43">
        <f t="shared" si="3"/>
        <v>1960</v>
      </c>
      <c r="B17" s="42">
        <v>1.6014999999999999</v>
      </c>
      <c r="C17" s="41">
        <f t="shared" si="0"/>
        <v>0.24414710110571272</v>
      </c>
      <c r="D17" s="41">
        <f t="shared" si="1"/>
        <v>2.4833754524038802</v>
      </c>
      <c r="E17" s="40">
        <v>252.4702049002025</v>
      </c>
      <c r="F17" s="41">
        <v>1</v>
      </c>
      <c r="G17" s="41">
        <f t="shared" si="2"/>
        <v>7.9117125738115313</v>
      </c>
      <c r="H17" s="40">
        <v>173.09941520467834</v>
      </c>
    </row>
    <row r="18" spans="1:8">
      <c r="A18" s="43">
        <f t="shared" si="3"/>
        <v>1961</v>
      </c>
      <c r="B18" s="42">
        <v>1.64</v>
      </c>
      <c r="C18" s="41">
        <f t="shared" si="0"/>
        <v>0.25001638826935302</v>
      </c>
      <c r="D18" s="41">
        <f t="shared" si="1"/>
        <v>2.4618351454407694</v>
      </c>
      <c r="E18" s="40">
        <v>260.80172166190914</v>
      </c>
      <c r="F18" s="41">
        <v>1</v>
      </c>
      <c r="G18" s="41">
        <f t="shared" si="2"/>
        <v>7.8323308423017153</v>
      </c>
      <c r="H18" s="40">
        <v>174.85380116959064</v>
      </c>
    </row>
    <row r="19" spans="1:8">
      <c r="A19" s="43">
        <f t="shared" si="3"/>
        <v>1962</v>
      </c>
      <c r="B19" s="42">
        <v>1.69</v>
      </c>
      <c r="C19" s="41">
        <f t="shared" si="0"/>
        <v>0.25763883913122354</v>
      </c>
      <c r="D19" s="41">
        <f t="shared" si="1"/>
        <v>2.4230096418308413</v>
      </c>
      <c r="E19" s="40">
        <v>273.05940258001885</v>
      </c>
      <c r="F19" s="41">
        <v>1.1499999999999999</v>
      </c>
      <c r="G19" s="41">
        <f t="shared" si="2"/>
        <v>8.917705165978294</v>
      </c>
      <c r="H19" s="40">
        <v>176.60818713450291</v>
      </c>
    </row>
    <row r="20" spans="1:8">
      <c r="A20" s="43">
        <f t="shared" si="3"/>
        <v>1963</v>
      </c>
      <c r="B20" s="42">
        <v>1.81</v>
      </c>
      <c r="C20" s="41">
        <f t="shared" si="0"/>
        <v>0.27593272119971279</v>
      </c>
      <c r="D20" s="41">
        <f t="shared" si="1"/>
        <v>2.4762000608167836</v>
      </c>
      <c r="E20" s="40">
        <v>286.1662539038598</v>
      </c>
      <c r="F20" s="41">
        <v>1.1499999999999999</v>
      </c>
      <c r="G20" s="41">
        <f t="shared" si="2"/>
        <v>8.8011338566190993</v>
      </c>
      <c r="H20" s="40">
        <v>178.94736842105263</v>
      </c>
    </row>
    <row r="21" spans="1:8">
      <c r="A21" s="43">
        <f t="shared" si="3"/>
        <v>1964</v>
      </c>
      <c r="B21" s="42">
        <v>1.88</v>
      </c>
      <c r="C21" s="41">
        <f t="shared" si="0"/>
        <v>0.28660415240633152</v>
      </c>
      <c r="D21" s="41">
        <f t="shared" si="1"/>
        <v>2.4873933308054079</v>
      </c>
      <c r="E21" s="40">
        <v>295.89590653659104</v>
      </c>
      <c r="F21" s="41">
        <v>1.25</v>
      </c>
      <c r="G21" s="41">
        <f t="shared" si="2"/>
        <v>9.4430117816460228</v>
      </c>
      <c r="H21" s="40">
        <v>181.28654970760229</v>
      </c>
    </row>
    <row r="22" spans="1:8">
      <c r="A22" s="43">
        <f t="shared" si="3"/>
        <v>1965</v>
      </c>
      <c r="B22" s="42">
        <v>1.93</v>
      </c>
      <c r="C22" s="41">
        <f t="shared" si="0"/>
        <v>0.29422660326820205</v>
      </c>
      <c r="D22" s="41">
        <f t="shared" si="1"/>
        <v>2.4912657646364496</v>
      </c>
      <c r="E22" s="40">
        <v>303.29330420000576</v>
      </c>
      <c r="F22" s="41">
        <v>1.25</v>
      </c>
      <c r="G22" s="41">
        <f t="shared" si="2"/>
        <v>9.2931227057468782</v>
      </c>
      <c r="H22" s="40">
        <v>184.21052631578945</v>
      </c>
    </row>
    <row r="23" spans="1:8">
      <c r="A23" s="43">
        <f t="shared" si="3"/>
        <v>1966</v>
      </c>
      <c r="B23" s="42">
        <v>2.0099999999999998</v>
      </c>
      <c r="C23" s="41">
        <f t="shared" si="0"/>
        <v>0.30642252464719483</v>
      </c>
      <c r="D23" s="41">
        <f t="shared" si="1"/>
        <v>2.5263200260930336</v>
      </c>
      <c r="E23" s="40">
        <v>311.4822234134059</v>
      </c>
      <c r="F23" s="41">
        <v>1.25</v>
      </c>
      <c r="G23" s="41">
        <f t="shared" si="2"/>
        <v>9.0349804083650191</v>
      </c>
      <c r="H23" s="40">
        <v>189.4736842105263</v>
      </c>
    </row>
    <row r="24" spans="1:8">
      <c r="A24" s="43">
        <f t="shared" si="3"/>
        <v>1967</v>
      </c>
      <c r="B24" s="42">
        <v>2.1</v>
      </c>
      <c r="C24" s="41">
        <f t="shared" si="0"/>
        <v>0.32014293619856182</v>
      </c>
      <c r="D24" s="41">
        <f t="shared" si="1"/>
        <v>2.5725524690365771</v>
      </c>
      <c r="E24" s="40">
        <v>319.58076122215448</v>
      </c>
      <c r="F24" s="41">
        <v>1.25</v>
      </c>
      <c r="G24" s="41">
        <f t="shared" si="2"/>
        <v>8.7644720129049887</v>
      </c>
      <c r="H24" s="40">
        <v>195.32163742690057</v>
      </c>
    </row>
    <row r="25" spans="1:8">
      <c r="A25" s="43">
        <f t="shared" si="3"/>
        <v>1968</v>
      </c>
      <c r="B25" s="42">
        <v>2.2200000000000002</v>
      </c>
      <c r="C25" s="41">
        <f t="shared" si="0"/>
        <v>0.33843681826705108</v>
      </c>
      <c r="D25" s="41">
        <f t="shared" si="1"/>
        <v>2.5999574256856963</v>
      </c>
      <c r="E25" s="40">
        <v>334.28147623837361</v>
      </c>
      <c r="F25" s="41">
        <v>1.4</v>
      </c>
      <c r="G25" s="41">
        <f t="shared" si="2"/>
        <v>9.421303708584766</v>
      </c>
      <c r="H25" s="40">
        <v>203.50877192982452</v>
      </c>
    </row>
    <row r="26" spans="1:8">
      <c r="A26" s="43">
        <f t="shared" si="3"/>
        <v>1969</v>
      </c>
      <c r="B26" s="42">
        <v>3.08</v>
      </c>
      <c r="C26" s="41">
        <f t="shared" si="0"/>
        <v>0.469542973091224</v>
      </c>
      <c r="D26" s="41">
        <f t="shared" si="1"/>
        <v>3.3869935588173856</v>
      </c>
      <c r="E26" s="40">
        <v>356.00977219386789</v>
      </c>
      <c r="F26" s="41">
        <v>1.6</v>
      </c>
      <c r="G26" s="41">
        <f t="shared" si="2"/>
        <v>10.209774046204741</v>
      </c>
      <c r="H26" s="40">
        <v>214.61988304093569</v>
      </c>
    </row>
    <row r="27" spans="1:8">
      <c r="A27" s="43">
        <f t="shared" si="3"/>
        <v>1970</v>
      </c>
      <c r="B27" s="42">
        <v>3.27</v>
      </c>
      <c r="C27" s="41">
        <f t="shared" si="0"/>
        <v>0.49850828636633193</v>
      </c>
      <c r="D27" s="41">
        <f t="shared" si="1"/>
        <v>3.4181858109886085</v>
      </c>
      <c r="E27" s="40">
        <v>374.52228034794905</v>
      </c>
      <c r="F27" s="41">
        <v>1.6</v>
      </c>
      <c r="G27" s="41">
        <f t="shared" si="2"/>
        <v>9.6571831828792298</v>
      </c>
      <c r="H27" s="40">
        <v>226.90058479532161</v>
      </c>
    </row>
    <row r="28" spans="1:8">
      <c r="A28" s="43">
        <f t="shared" si="3"/>
        <v>1971</v>
      </c>
      <c r="B28" s="42">
        <v>3.63</v>
      </c>
      <c r="C28" s="41">
        <f t="shared" si="0"/>
        <v>0.55338993257179969</v>
      </c>
      <c r="D28" s="41">
        <f t="shared" si="1"/>
        <v>3.5966823177496559</v>
      </c>
      <c r="E28" s="40">
        <v>395.12100576708622</v>
      </c>
      <c r="F28" s="41">
        <v>1.6</v>
      </c>
      <c r="G28" s="41">
        <f t="shared" si="2"/>
        <v>9.2518199381657809</v>
      </c>
      <c r="H28" s="40">
        <v>236.84210526315786</v>
      </c>
    </row>
    <row r="29" spans="1:8">
      <c r="A29" s="43">
        <f t="shared" si="3"/>
        <v>1972</v>
      </c>
      <c r="B29" s="42">
        <v>3.94</v>
      </c>
      <c r="C29" s="41">
        <f t="shared" si="0"/>
        <v>0.60064912791539693</v>
      </c>
      <c r="D29" s="41">
        <f t="shared" si="1"/>
        <v>3.675929384220646</v>
      </c>
      <c r="E29" s="40">
        <v>419.61850812464559</v>
      </c>
      <c r="F29" s="41">
        <v>1.6</v>
      </c>
      <c r="G29" s="41">
        <f t="shared" si="2"/>
        <v>8.9640839113807207</v>
      </c>
      <c r="H29" s="40">
        <v>244.4444444444444</v>
      </c>
    </row>
    <row r="30" spans="1:8">
      <c r="A30" s="43">
        <f t="shared" si="3"/>
        <v>1973</v>
      </c>
      <c r="B30" s="42">
        <v>4.55</v>
      </c>
      <c r="C30" s="41">
        <f t="shared" si="0"/>
        <v>0.69364302843021719</v>
      </c>
      <c r="D30" s="41">
        <f t="shared" si="1"/>
        <v>3.9562398461081982</v>
      </c>
      <c r="E30" s="40">
        <v>450.25065921774467</v>
      </c>
      <c r="F30" s="41">
        <v>1.6</v>
      </c>
      <c r="G30" s="41">
        <f t="shared" si="2"/>
        <v>8.4391600787322982</v>
      </c>
      <c r="H30" s="40">
        <v>259.64912280701753</v>
      </c>
    </row>
    <row r="31" spans="1:8">
      <c r="A31" s="43">
        <f t="shared" si="3"/>
        <v>1974</v>
      </c>
      <c r="B31" s="42">
        <v>5.43</v>
      </c>
      <c r="C31" s="41">
        <f t="shared" si="0"/>
        <v>0.82779816359913838</v>
      </c>
      <c r="D31" s="41">
        <f t="shared" si="1"/>
        <v>4.152508986317863</v>
      </c>
      <c r="E31" s="40">
        <v>511.93499953057568</v>
      </c>
      <c r="F31" s="41">
        <v>1.6</v>
      </c>
      <c r="G31" s="41">
        <f t="shared" si="2"/>
        <v>7.6003794623877088</v>
      </c>
      <c r="H31" s="40">
        <v>288.30409356725147</v>
      </c>
    </row>
    <row r="32" spans="1:8">
      <c r="A32" s="43">
        <f t="shared" si="3"/>
        <v>1975</v>
      </c>
      <c r="B32" s="42">
        <v>6.75</v>
      </c>
      <c r="C32" s="41">
        <f t="shared" si="0"/>
        <v>1.0290308663525201</v>
      </c>
      <c r="D32" s="41">
        <f t="shared" si="1"/>
        <v>4.6171365694537361</v>
      </c>
      <c r="E32" s="40">
        <v>572.34332947518362</v>
      </c>
      <c r="F32" s="41">
        <v>2.1</v>
      </c>
      <c r="G32" s="41">
        <f t="shared" si="2"/>
        <v>9.141116237697485</v>
      </c>
      <c r="H32" s="40">
        <v>314.61988304093569</v>
      </c>
    </row>
    <row r="33" spans="1:8">
      <c r="A33" s="43">
        <f t="shared" si="3"/>
        <v>1976</v>
      </c>
      <c r="B33" s="42">
        <v>7.89</v>
      </c>
      <c r="C33" s="41">
        <f t="shared" si="0"/>
        <v>1.202822746003168</v>
      </c>
      <c r="D33" s="41">
        <f t="shared" si="1"/>
        <v>4.9241967468221111</v>
      </c>
      <c r="E33" s="40">
        <v>627.28828910480127</v>
      </c>
      <c r="F33" s="41">
        <v>2.2999999999999998</v>
      </c>
      <c r="G33" s="41">
        <f t="shared" si="2"/>
        <v>9.4662459055375923</v>
      </c>
      <c r="H33" s="40">
        <v>332.74853801169587</v>
      </c>
    </row>
    <row r="34" spans="1:8">
      <c r="A34" s="43">
        <f t="shared" si="3"/>
        <v>1977</v>
      </c>
      <c r="B34" s="42">
        <v>8.94</v>
      </c>
      <c r="C34" s="41">
        <f t="shared" si="0"/>
        <v>1.3628942141024487</v>
      </c>
      <c r="D34" s="41">
        <f t="shared" si="1"/>
        <v>5.1000988125794651</v>
      </c>
      <c r="E34" s="40">
        <v>686.25338828065264</v>
      </c>
      <c r="F34" s="41">
        <v>2.2999999999999998</v>
      </c>
      <c r="G34" s="41">
        <f t="shared" si="2"/>
        <v>8.8882737957935465</v>
      </c>
      <c r="H34" s="40">
        <v>354.38596491228071</v>
      </c>
    </row>
    <row r="35" spans="1:8">
      <c r="A35" s="43">
        <f t="shared" si="3"/>
        <v>1978</v>
      </c>
      <c r="B35" s="42">
        <v>10.06</v>
      </c>
      <c r="C35" s="41">
        <f t="shared" si="0"/>
        <v>1.5336371134083484</v>
      </c>
      <c r="D35" s="41">
        <f t="shared" si="1"/>
        <v>5.2603458902664491</v>
      </c>
      <c r="E35" s="40">
        <v>748.70244661419201</v>
      </c>
      <c r="F35" s="41">
        <v>2.65</v>
      </c>
      <c r="G35" s="41">
        <f t="shared" si="2"/>
        <v>9.5183241455487178</v>
      </c>
      <c r="H35" s="40">
        <v>381.28654970760232</v>
      </c>
    </row>
    <row r="36" spans="1:8">
      <c r="A36" s="43">
        <f t="shared" si="3"/>
        <v>1979</v>
      </c>
      <c r="B36" s="42">
        <v>11.31</v>
      </c>
      <c r="C36" s="41">
        <f t="shared" si="0"/>
        <v>1.7241983849551115</v>
      </c>
      <c r="D36" s="41">
        <f t="shared" si="1"/>
        <v>5.3375157017205019</v>
      </c>
      <c r="E36" s="40">
        <v>829.56231084852482</v>
      </c>
      <c r="F36" s="41">
        <v>2.9</v>
      </c>
      <c r="G36" s="41">
        <f t="shared" si="2"/>
        <v>9.3545648393385914</v>
      </c>
      <c r="H36" s="40">
        <v>424.56140350877189</v>
      </c>
    </row>
    <row r="37" spans="1:8">
      <c r="A37" s="43">
        <f t="shared" si="3"/>
        <v>1980</v>
      </c>
      <c r="B37" s="42">
        <v>12.93</v>
      </c>
      <c r="C37" s="41">
        <f t="shared" si="0"/>
        <v>1.9711657928797162</v>
      </c>
      <c r="D37" s="41">
        <f t="shared" si="1"/>
        <v>5.3715145221764109</v>
      </c>
      <c r="E37" s="40">
        <v>942.38278512392424</v>
      </c>
      <c r="F37" s="41">
        <v>3.1</v>
      </c>
      <c r="G37" s="41">
        <f t="shared" si="2"/>
        <v>8.8104216720017732</v>
      </c>
      <c r="H37" s="40">
        <v>481.87134502923971</v>
      </c>
    </row>
    <row r="38" spans="1:8">
      <c r="A38" s="43">
        <f t="shared" si="3"/>
        <v>1981</v>
      </c>
      <c r="B38" s="42">
        <v>14.79</v>
      </c>
      <c r="C38" s="41">
        <f t="shared" si="0"/>
        <v>2.2547209649412996</v>
      </c>
      <c r="D38" s="41">
        <f t="shared" si="1"/>
        <v>5.4181790009554316</v>
      </c>
      <c r="E38" s="40">
        <v>1068.66207833053</v>
      </c>
      <c r="F38" s="41">
        <v>3.35</v>
      </c>
      <c r="G38" s="41">
        <f t="shared" si="2"/>
        <v>8.6306426712777924</v>
      </c>
      <c r="H38" s="40">
        <v>531.57894736842104</v>
      </c>
    </row>
    <row r="39" spans="1:8">
      <c r="A39" s="43">
        <f t="shared" si="3"/>
        <v>1982</v>
      </c>
      <c r="B39" s="42">
        <v>18.149999999999999</v>
      </c>
      <c r="C39" s="41">
        <f t="shared" ref="C39:C58" si="4">B39/6.55957</f>
        <v>2.7669496628589982</v>
      </c>
      <c r="D39" s="41">
        <f t="shared" ref="D39:D70" si="5">C39*E$72/E39</f>
        <v>5.947302114355967</v>
      </c>
      <c r="E39" s="40">
        <v>1194.7642035735325</v>
      </c>
      <c r="F39" s="41">
        <v>3.35</v>
      </c>
      <c r="G39" s="41">
        <f t="shared" ref="G39:G70" si="6">F39*H$72/H39</f>
        <v>8.1297970862088231</v>
      </c>
      <c r="H39" s="40">
        <v>564.32748538011685</v>
      </c>
    </row>
    <row r="40" spans="1:8">
      <c r="A40" s="43">
        <f t="shared" ref="A40:A69" si="7">A39+1</f>
        <v>1983</v>
      </c>
      <c r="B40" s="42">
        <v>20.29</v>
      </c>
      <c r="C40" s="41">
        <f t="shared" si="4"/>
        <v>3.0931905597470566</v>
      </c>
      <c r="D40" s="41">
        <f t="shared" si="5"/>
        <v>6.0661740111943541</v>
      </c>
      <c r="E40" s="40">
        <v>1309.4615671165918</v>
      </c>
      <c r="F40" s="41">
        <v>3.35</v>
      </c>
      <c r="G40" s="41">
        <f t="shared" si="6"/>
        <v>7.8767612331240082</v>
      </c>
      <c r="H40" s="40">
        <v>582.45614035087726</v>
      </c>
    </row>
    <row r="41" spans="1:8">
      <c r="A41" s="43">
        <f t="shared" si="7"/>
        <v>1984</v>
      </c>
      <c r="B41" s="42">
        <v>22.78</v>
      </c>
      <c r="C41" s="41">
        <f t="shared" si="4"/>
        <v>3.4727886126682086</v>
      </c>
      <c r="D41" s="41">
        <f t="shared" si="5"/>
        <v>6.3413577601045263</v>
      </c>
      <c r="E41" s="40">
        <v>1406.3617230832197</v>
      </c>
      <c r="F41" s="41">
        <v>3.35</v>
      </c>
      <c r="G41" s="41">
        <f t="shared" si="6"/>
        <v>7.5507740021092529</v>
      </c>
      <c r="H41" s="40">
        <v>607.60233918128654</v>
      </c>
    </row>
    <row r="42" spans="1:8">
      <c r="A42" s="43">
        <f t="shared" si="7"/>
        <v>1985</v>
      </c>
      <c r="B42" s="42">
        <v>24.36</v>
      </c>
      <c r="C42" s="41">
        <f t="shared" si="4"/>
        <v>3.7136580599033167</v>
      </c>
      <c r="D42" s="41">
        <f t="shared" si="5"/>
        <v>6.4094409680226514</v>
      </c>
      <c r="E42" s="40">
        <v>1487.9307030220464</v>
      </c>
      <c r="F42" s="41">
        <v>3.35</v>
      </c>
      <c r="G42" s="41">
        <f t="shared" si="6"/>
        <v>7.2911284276872799</v>
      </c>
      <c r="H42" s="40">
        <v>629.23976608187138</v>
      </c>
    </row>
    <row r="43" spans="1:8">
      <c r="A43" s="43">
        <f t="shared" si="7"/>
        <v>1986</v>
      </c>
      <c r="B43" s="42">
        <v>26.04</v>
      </c>
      <c r="C43" s="41">
        <f t="shared" si="4"/>
        <v>3.9697724088621662</v>
      </c>
      <c r="D43" s="41">
        <f t="shared" si="5"/>
        <v>6.6713450629118025</v>
      </c>
      <c r="E43" s="40">
        <v>1528.1048320036416</v>
      </c>
      <c r="F43" s="41">
        <v>3.35</v>
      </c>
      <c r="G43" s="41">
        <f t="shared" si="6"/>
        <v>7.1580786388608697</v>
      </c>
      <c r="H43" s="40">
        <v>640.93567251461991</v>
      </c>
    </row>
    <row r="44" spans="1:8">
      <c r="A44" s="43">
        <f t="shared" si="7"/>
        <v>1987</v>
      </c>
      <c r="B44" s="42">
        <v>26.92</v>
      </c>
      <c r="C44" s="41">
        <f t="shared" si="4"/>
        <v>4.1039275440310874</v>
      </c>
      <c r="D44" s="41">
        <f t="shared" si="5"/>
        <v>6.6894253969341255</v>
      </c>
      <c r="E44" s="40">
        <v>1575.4760817957545</v>
      </c>
      <c r="F44" s="41">
        <v>3.35</v>
      </c>
      <c r="G44" s="41">
        <f t="shared" si="6"/>
        <v>6.9060336163657698</v>
      </c>
      <c r="H44" s="40">
        <v>664.32748538011685</v>
      </c>
    </row>
    <row r="45" spans="1:8">
      <c r="A45" s="43">
        <f t="shared" si="7"/>
        <v>1988</v>
      </c>
      <c r="B45" s="42">
        <v>27.84</v>
      </c>
      <c r="C45" s="41">
        <f t="shared" si="4"/>
        <v>4.244180639889505</v>
      </c>
      <c r="D45" s="41">
        <f t="shared" si="5"/>
        <v>6.7361623625212168</v>
      </c>
      <c r="E45" s="40">
        <v>1618.0139360042397</v>
      </c>
      <c r="F45" s="41">
        <v>3.35</v>
      </c>
      <c r="G45" s="41">
        <f t="shared" si="6"/>
        <v>6.6316603450477727</v>
      </c>
      <c r="H45" s="40">
        <v>691.8128654970759</v>
      </c>
    </row>
    <row r="46" spans="1:8">
      <c r="A46" s="43">
        <f t="shared" si="7"/>
        <v>1989</v>
      </c>
      <c r="B46" s="42">
        <v>28.76</v>
      </c>
      <c r="C46" s="41">
        <f t="shared" si="4"/>
        <v>4.3844337357479226</v>
      </c>
      <c r="D46" s="41">
        <f t="shared" si="5"/>
        <v>6.7104777522649819</v>
      </c>
      <c r="E46" s="40">
        <v>1677.8804516363964</v>
      </c>
      <c r="F46" s="41">
        <v>3.35</v>
      </c>
      <c r="G46" s="41">
        <f t="shared" si="6"/>
        <v>6.3268178937028354</v>
      </c>
      <c r="H46" s="40">
        <v>725.14619883040916</v>
      </c>
    </row>
    <row r="47" spans="1:8">
      <c r="A47" s="43">
        <f t="shared" si="7"/>
        <v>1990</v>
      </c>
      <c r="B47" s="42">
        <v>29.91</v>
      </c>
      <c r="C47" s="41">
        <f t="shared" si="4"/>
        <v>4.5597501055709442</v>
      </c>
      <c r="D47" s="41">
        <f t="shared" si="5"/>
        <v>6.7493264329300846</v>
      </c>
      <c r="E47" s="40">
        <v>1734.9283869920339</v>
      </c>
      <c r="F47" s="41">
        <v>3.35</v>
      </c>
      <c r="G47" s="41">
        <f t="shared" si="6"/>
        <v>6.0024898149896826</v>
      </c>
      <c r="H47" s="40">
        <v>764.32748538011674</v>
      </c>
    </row>
    <row r="48" spans="1:8">
      <c r="A48" s="43">
        <f t="shared" si="7"/>
        <v>1991</v>
      </c>
      <c r="B48" s="42">
        <v>31.94</v>
      </c>
      <c r="C48" s="41">
        <f t="shared" si="4"/>
        <v>4.8692216105628878</v>
      </c>
      <c r="D48" s="41">
        <f t="shared" si="5"/>
        <v>6.9839196616913704</v>
      </c>
      <c r="E48" s="40">
        <v>1790.4460953757791</v>
      </c>
      <c r="F48" s="41">
        <v>3.8</v>
      </c>
      <c r="G48" s="41">
        <f t="shared" si="6"/>
        <v>6.5338431006044138</v>
      </c>
      <c r="H48" s="40">
        <v>796.49122807017523</v>
      </c>
    </row>
    <row r="49" spans="1:8">
      <c r="A49" s="43">
        <f t="shared" si="7"/>
        <v>1992</v>
      </c>
      <c r="B49" s="42">
        <v>32.659999999999997</v>
      </c>
      <c r="C49" s="41">
        <f t="shared" si="4"/>
        <v>4.9789849029738225</v>
      </c>
      <c r="D49" s="41">
        <f t="shared" si="5"/>
        <v>6.9739775797528107</v>
      </c>
      <c r="E49" s="40">
        <v>1833.416801664798</v>
      </c>
      <c r="F49" s="41">
        <v>4.25</v>
      </c>
      <c r="G49" s="41">
        <f t="shared" si="6"/>
        <v>7.0940373612650776</v>
      </c>
      <c r="H49" s="40">
        <v>820.46783625730995</v>
      </c>
    </row>
    <row r="50" spans="1:8">
      <c r="A50" s="43">
        <f t="shared" si="7"/>
        <v>1993</v>
      </c>
      <c r="B50" s="42">
        <v>34.06</v>
      </c>
      <c r="C50" s="41">
        <f t="shared" si="4"/>
        <v>5.192413527106198</v>
      </c>
      <c r="D50" s="41">
        <f t="shared" si="5"/>
        <v>7.1303170024609086</v>
      </c>
      <c r="E50" s="40">
        <v>1870.0851376980941</v>
      </c>
      <c r="F50" s="41">
        <v>4.25</v>
      </c>
      <c r="G50" s="41">
        <f t="shared" si="6"/>
        <v>6.8878438877888621</v>
      </c>
      <c r="H50" s="40">
        <v>845.02923976608179</v>
      </c>
    </row>
    <row r="51" spans="1:8">
      <c r="A51" s="43">
        <f t="shared" si="7"/>
        <v>1994</v>
      </c>
      <c r="B51" s="42">
        <v>34.83</v>
      </c>
      <c r="C51" s="41">
        <f t="shared" si="4"/>
        <v>5.3097992703790036</v>
      </c>
      <c r="D51" s="41">
        <f t="shared" si="5"/>
        <v>7.1696295448229614</v>
      </c>
      <c r="E51" s="40">
        <v>1901.8765850389614</v>
      </c>
      <c r="F51" s="41">
        <v>4.25</v>
      </c>
      <c r="G51" s="41">
        <f t="shared" si="6"/>
        <v>6.7158801739911649</v>
      </c>
      <c r="H51" s="40">
        <v>866.66666666666652</v>
      </c>
    </row>
    <row r="52" spans="1:8">
      <c r="A52" s="43">
        <f t="shared" si="7"/>
        <v>1995</v>
      </c>
      <c r="B52" s="42">
        <v>35.56</v>
      </c>
      <c r="C52" s="41">
        <f t="shared" si="4"/>
        <v>5.4210870529623136</v>
      </c>
      <c r="D52" s="41">
        <f t="shared" si="5"/>
        <v>7.1975392378913794</v>
      </c>
      <c r="E52" s="40">
        <v>1934.2084869846235</v>
      </c>
      <c r="F52" s="41">
        <v>4.25</v>
      </c>
      <c r="G52" s="41">
        <f t="shared" si="6"/>
        <v>6.5307968621095185</v>
      </c>
      <c r="H52" s="40">
        <v>891.22807017543846</v>
      </c>
    </row>
    <row r="53" spans="1:8">
      <c r="A53" s="43">
        <f t="shared" si="7"/>
        <v>1996</v>
      </c>
      <c r="B53" s="42">
        <v>36.979999999999997</v>
      </c>
      <c r="C53" s="41">
        <f t="shared" si="4"/>
        <v>5.6375646574394356</v>
      </c>
      <c r="D53" s="41">
        <f t="shared" si="5"/>
        <v>7.3381912100295308</v>
      </c>
      <c r="E53" s="40">
        <v>1972.8926567243161</v>
      </c>
      <c r="F53" s="41">
        <v>4.25</v>
      </c>
      <c r="G53" s="41">
        <f t="shared" si="6"/>
        <v>6.3434891127182311</v>
      </c>
      <c r="H53" s="40">
        <v>917.54385964912274</v>
      </c>
    </row>
    <row r="54" spans="1:8">
      <c r="A54" s="43">
        <f t="shared" si="7"/>
        <v>1997</v>
      </c>
      <c r="B54" s="42">
        <v>37.909999999999997</v>
      </c>
      <c r="C54" s="41">
        <f t="shared" si="4"/>
        <v>5.7793422434702268</v>
      </c>
      <c r="D54" s="41">
        <f t="shared" si="5"/>
        <v>7.4335349727611417</v>
      </c>
      <c r="E54" s="40">
        <v>1996.5673686050079</v>
      </c>
      <c r="F54" s="41">
        <v>4.75</v>
      </c>
      <c r="G54" s="41">
        <f t="shared" si="6"/>
        <v>6.9307588029775777</v>
      </c>
      <c r="H54" s="40">
        <v>938.59649122807014</v>
      </c>
    </row>
    <row r="55" spans="1:8">
      <c r="A55" s="43">
        <f t="shared" si="7"/>
        <v>1998</v>
      </c>
      <c r="B55" s="42">
        <v>39.43</v>
      </c>
      <c r="C55" s="41">
        <f t="shared" si="4"/>
        <v>6.0110647496710916</v>
      </c>
      <c r="D55" s="41">
        <f t="shared" si="5"/>
        <v>7.6778374112935088</v>
      </c>
      <c r="E55" s="40">
        <v>2010.5433401852429</v>
      </c>
      <c r="F55" s="41">
        <v>5.15</v>
      </c>
      <c r="G55" s="41">
        <f t="shared" si="6"/>
        <v>7.3991500905020242</v>
      </c>
      <c r="H55" s="40">
        <v>953.21637426900566</v>
      </c>
    </row>
    <row r="56" spans="1:8">
      <c r="A56" s="43">
        <f t="shared" si="7"/>
        <v>1999</v>
      </c>
      <c r="B56" s="42">
        <v>40.22</v>
      </c>
      <c r="C56" s="41">
        <f t="shared" si="4"/>
        <v>6.1314994732886454</v>
      </c>
      <c r="D56" s="41">
        <f t="shared" si="5"/>
        <v>7.7927833678006166</v>
      </c>
      <c r="E56" s="40">
        <v>2020.5752836698628</v>
      </c>
      <c r="F56" s="41">
        <v>5.15</v>
      </c>
      <c r="G56" s="41">
        <f t="shared" si="6"/>
        <v>7.2392644943087028</v>
      </c>
      <c r="H56" s="40">
        <v>974.26900584795305</v>
      </c>
    </row>
    <row r="57" spans="1:8">
      <c r="A57" s="43">
        <f t="shared" si="7"/>
        <v>2000</v>
      </c>
      <c r="B57" s="42">
        <v>40.72</v>
      </c>
      <c r="C57" s="41">
        <f t="shared" si="4"/>
        <v>6.2077239819073506</v>
      </c>
      <c r="D57" s="41">
        <f t="shared" si="5"/>
        <v>7.7577781087216273</v>
      </c>
      <c r="E57" s="40">
        <v>2054.92506349225</v>
      </c>
      <c r="F57" s="41">
        <v>5.15</v>
      </c>
      <c r="G57" s="41">
        <f t="shared" si="6"/>
        <v>7.0038412587214278</v>
      </c>
      <c r="H57" s="40">
        <v>1007.017543859649</v>
      </c>
    </row>
    <row r="58" spans="1:8">
      <c r="A58" s="43">
        <f t="shared" si="7"/>
        <v>2001</v>
      </c>
      <c r="B58" s="42">
        <v>42.02</v>
      </c>
      <c r="C58" s="41">
        <f t="shared" si="4"/>
        <v>6.4059077043159851</v>
      </c>
      <c r="D58" s="41">
        <f t="shared" si="5"/>
        <v>7.8716301298476692</v>
      </c>
      <c r="E58" s="40">
        <v>2089.8587895716182</v>
      </c>
      <c r="F58" s="41">
        <v>5.15</v>
      </c>
      <c r="G58" s="41">
        <f t="shared" si="6"/>
        <v>6.8100590895077904</v>
      </c>
      <c r="H58" s="40">
        <v>1035.672514619883</v>
      </c>
    </row>
    <row r="59" spans="1:8">
      <c r="A59" s="43">
        <f t="shared" si="7"/>
        <v>2002</v>
      </c>
      <c r="B59" s="42">
        <v>6.67</v>
      </c>
      <c r="C59" s="41">
        <f t="shared" ref="C59:C72" si="8">B59</f>
        <v>6.67</v>
      </c>
      <c r="D59" s="41">
        <f t="shared" si="5"/>
        <v>8.0433256474237282</v>
      </c>
      <c r="E59" s="40">
        <v>2129.5661065734789</v>
      </c>
      <c r="F59" s="41">
        <v>5.15</v>
      </c>
      <c r="G59" s="41">
        <f t="shared" si="6"/>
        <v>6.7040659519279044</v>
      </c>
      <c r="H59" s="40">
        <v>1052.0467836257308</v>
      </c>
    </row>
    <row r="60" spans="1:8">
      <c r="A60" s="43">
        <f t="shared" si="7"/>
        <v>2003</v>
      </c>
      <c r="B60" s="42">
        <v>6.83</v>
      </c>
      <c r="C60" s="41">
        <f t="shared" si="8"/>
        <v>6.83</v>
      </c>
      <c r="D60" s="41">
        <f t="shared" si="5"/>
        <v>8.0668648298628476</v>
      </c>
      <c r="E60" s="40">
        <v>2174.2869948115217</v>
      </c>
      <c r="F60" s="41">
        <v>5.15</v>
      </c>
      <c r="G60" s="41">
        <f t="shared" si="6"/>
        <v>6.5546818736512495</v>
      </c>
      <c r="H60" s="40">
        <v>1076.0233918128654</v>
      </c>
    </row>
    <row r="61" spans="1:8">
      <c r="A61" s="43">
        <f t="shared" si="7"/>
        <v>2004</v>
      </c>
      <c r="B61" s="42">
        <v>7.19</v>
      </c>
      <c r="C61" s="41">
        <f t="shared" si="8"/>
        <v>7.19</v>
      </c>
      <c r="D61" s="41">
        <f t="shared" si="5"/>
        <v>8.3173930371013807</v>
      </c>
      <c r="E61" s="40">
        <v>2219.9470217025637</v>
      </c>
      <c r="F61" s="41">
        <v>5.15</v>
      </c>
      <c r="G61" s="41">
        <f t="shared" si="6"/>
        <v>6.3846557159969812</v>
      </c>
      <c r="H61" s="40">
        <v>1104.6783625730993</v>
      </c>
    </row>
    <row r="62" spans="1:8">
      <c r="A62" s="43">
        <f t="shared" si="7"/>
        <v>2005</v>
      </c>
      <c r="B62" s="42">
        <v>7.61</v>
      </c>
      <c r="C62" s="41">
        <f t="shared" si="8"/>
        <v>7.61</v>
      </c>
      <c r="D62" s="41">
        <f t="shared" si="5"/>
        <v>8.6475924338733812</v>
      </c>
      <c r="E62" s="40">
        <v>2259.9060680932098</v>
      </c>
      <c r="F62" s="41">
        <v>5.15</v>
      </c>
      <c r="G62" s="41">
        <f t="shared" si="6"/>
        <v>6.1754299270447</v>
      </c>
      <c r="H62" s="40">
        <v>1142.1052631578946</v>
      </c>
    </row>
    <row r="63" spans="1:8">
      <c r="A63" s="43">
        <f t="shared" si="7"/>
        <v>2006</v>
      </c>
      <c r="B63" s="42">
        <v>8.0299999999999994</v>
      </c>
      <c r="C63" s="41">
        <f t="shared" si="8"/>
        <v>8.0299999999999994</v>
      </c>
      <c r="D63" s="41">
        <f t="shared" si="5"/>
        <v>8.9811591725562145</v>
      </c>
      <c r="E63" s="40">
        <v>2296.0645651827012</v>
      </c>
      <c r="F63" s="41">
        <v>5.15</v>
      </c>
      <c r="G63" s="41">
        <f t="shared" si="6"/>
        <v>5.9824477418245543</v>
      </c>
      <c r="H63" s="40">
        <v>1178.9473684210523</v>
      </c>
    </row>
    <row r="64" spans="1:8">
      <c r="A64" s="43">
        <f t="shared" si="7"/>
        <v>2007</v>
      </c>
      <c r="B64" s="42">
        <v>8.27</v>
      </c>
      <c r="C64" s="41">
        <f t="shared" si="8"/>
        <v>8.27</v>
      </c>
      <c r="D64" s="41">
        <f t="shared" si="5"/>
        <v>9.1128939331006151</v>
      </c>
      <c r="E64" s="40">
        <v>2330.5055336604414</v>
      </c>
      <c r="F64" s="41">
        <v>5.15</v>
      </c>
      <c r="G64" s="41">
        <f t="shared" si="6"/>
        <v>5.8167735661459323</v>
      </c>
      <c r="H64" s="40">
        <v>1212.5263157894735</v>
      </c>
    </row>
    <row r="65" spans="1:8">
      <c r="A65" s="43">
        <f t="shared" si="7"/>
        <v>2008</v>
      </c>
      <c r="B65" s="42">
        <v>8.44</v>
      </c>
      <c r="C65" s="41">
        <f t="shared" si="8"/>
        <v>8.44</v>
      </c>
      <c r="D65" s="41">
        <f t="shared" si="5"/>
        <v>9.046907249418835</v>
      </c>
      <c r="E65" s="40">
        <v>2395.7596886029337</v>
      </c>
      <c r="F65" s="41">
        <v>5.85</v>
      </c>
      <c r="G65" s="41">
        <f t="shared" si="6"/>
        <v>6.363088992170125</v>
      </c>
      <c r="H65" s="40">
        <v>1259.0818713450292</v>
      </c>
    </row>
    <row r="66" spans="1:8">
      <c r="A66" s="43">
        <f t="shared" si="7"/>
        <v>2009</v>
      </c>
      <c r="B66" s="42">
        <v>8.7100000000000009</v>
      </c>
      <c r="C66" s="41">
        <f t="shared" si="8"/>
        <v>8.7100000000000009</v>
      </c>
      <c r="D66" s="41">
        <f t="shared" si="5"/>
        <v>9.3269955331916989</v>
      </c>
      <c r="E66" s="40">
        <v>2398.1554482915362</v>
      </c>
      <c r="F66" s="41">
        <v>6.55</v>
      </c>
      <c r="G66" s="41">
        <f t="shared" si="6"/>
        <v>7.1499220824873078</v>
      </c>
      <c r="H66" s="40">
        <v>1254.6023391812864</v>
      </c>
    </row>
    <row r="67" spans="1:8">
      <c r="A67" s="43">
        <f t="shared" si="7"/>
        <v>2010</v>
      </c>
      <c r="B67" s="42">
        <v>8.86</v>
      </c>
      <c r="C67" s="41">
        <f t="shared" si="8"/>
        <v>8.86</v>
      </c>
      <c r="D67" s="41">
        <f t="shared" si="5"/>
        <v>9.3474100234799984</v>
      </c>
      <c r="E67" s="40">
        <v>2434.1277800159091</v>
      </c>
      <c r="F67" s="41">
        <v>7.25</v>
      </c>
      <c r="G67" s="41">
        <f t="shared" si="6"/>
        <v>7.786318736195998</v>
      </c>
      <c r="H67" s="40">
        <v>1275.1812865497075</v>
      </c>
    </row>
    <row r="68" spans="1:8">
      <c r="A68" s="43">
        <f t="shared" si="7"/>
        <v>2011</v>
      </c>
      <c r="B68" s="42">
        <v>9</v>
      </c>
      <c r="C68" s="41">
        <f t="shared" si="8"/>
        <v>9</v>
      </c>
      <c r="D68" s="41">
        <f t="shared" si="5"/>
        <v>9.3089330999999991</v>
      </c>
      <c r="E68" s="40">
        <f>E67*1.02</f>
        <v>2482.8103356162273</v>
      </c>
      <c r="F68" s="41">
        <v>7.25</v>
      </c>
      <c r="G68" s="41">
        <f t="shared" si="6"/>
        <v>7.6336458197999981</v>
      </c>
      <c r="H68" s="40">
        <v>1300.6849122807016</v>
      </c>
    </row>
    <row r="69" spans="1:8">
      <c r="A69" s="43">
        <f t="shared" si="7"/>
        <v>2012</v>
      </c>
      <c r="B69" s="42">
        <v>9.2200000000000006</v>
      </c>
      <c r="C69" s="41">
        <f t="shared" si="8"/>
        <v>9.2200000000000006</v>
      </c>
      <c r="D69" s="41">
        <f t="shared" si="5"/>
        <v>9.3494948999999981</v>
      </c>
      <c r="E69" s="40">
        <f>E68*1.02</f>
        <v>2532.4665423285519</v>
      </c>
      <c r="F69" s="41">
        <v>7.25</v>
      </c>
      <c r="G69" s="41">
        <f t="shared" si="6"/>
        <v>7.4839664899999985</v>
      </c>
      <c r="H69" s="40">
        <f>H68*1.02</f>
        <v>1326.6986105263156</v>
      </c>
    </row>
    <row r="70" spans="1:8">
      <c r="A70" s="43">
        <v>2013</v>
      </c>
      <c r="B70" s="42">
        <v>9.43</v>
      </c>
      <c r="C70" s="41">
        <f t="shared" si="8"/>
        <v>9.43</v>
      </c>
      <c r="D70" s="41">
        <f t="shared" si="5"/>
        <v>9.4771499999999982</v>
      </c>
      <c r="E70" s="40">
        <f>E69*1.009</f>
        <v>2555.2587412095086</v>
      </c>
      <c r="F70" s="41">
        <v>7.25</v>
      </c>
      <c r="G70" s="41">
        <f t="shared" si="6"/>
        <v>7.3733659999999999</v>
      </c>
      <c r="H70" s="40">
        <f>H69*1.015</f>
        <v>1346.5990896842102</v>
      </c>
    </row>
    <row r="71" spans="1:8">
      <c r="A71" s="43">
        <v>2014</v>
      </c>
      <c r="B71" s="42">
        <v>9.5299999999999994</v>
      </c>
      <c r="C71" s="41">
        <f t="shared" si="8"/>
        <v>9.5299999999999994</v>
      </c>
      <c r="D71" s="41">
        <f t="shared" ref="D71:D72" si="9">C71*E$72/E71</f>
        <v>9.5299999999999994</v>
      </c>
      <c r="E71" s="40">
        <f>E70*1.005</f>
        <v>2568.035034915556</v>
      </c>
      <c r="F71" s="41">
        <v>7.25</v>
      </c>
      <c r="G71" s="41">
        <f t="shared" ref="G71:G72" si="10">F71*H$72/H71</f>
        <v>7.25725</v>
      </c>
      <c r="H71" s="40">
        <f>H70*1.016</f>
        <v>1368.1446751191575</v>
      </c>
    </row>
    <row r="72" spans="1:8" ht="13" thickBot="1">
      <c r="A72" s="39">
        <v>2015</v>
      </c>
      <c r="B72" s="38">
        <v>9.61</v>
      </c>
      <c r="C72" s="37">
        <f t="shared" si="8"/>
        <v>9.61</v>
      </c>
      <c r="D72" s="37">
        <f t="shared" si="9"/>
        <v>9.61</v>
      </c>
      <c r="E72" s="36">
        <f>E71*1</f>
        <v>2568.035034915556</v>
      </c>
      <c r="F72" s="37">
        <v>7.25</v>
      </c>
      <c r="G72" s="37">
        <f t="shared" si="10"/>
        <v>7.25</v>
      </c>
      <c r="H72" s="36">
        <f>H71*1.001</f>
        <v>1369.5128197942765</v>
      </c>
    </row>
    <row r="73" spans="1:8" ht="13" thickTop="1"/>
    <row r="75" spans="1:8">
      <c r="A75" t="s">
        <v>93</v>
      </c>
    </row>
    <row r="76" spans="1:8">
      <c r="A76" t="s">
        <v>92</v>
      </c>
    </row>
    <row r="77" spans="1:8">
      <c r="A77" t="s">
        <v>91</v>
      </c>
    </row>
    <row r="79" spans="1:8">
      <c r="A79" t="s">
        <v>90</v>
      </c>
    </row>
  </sheetData>
  <mergeCells count="3">
    <mergeCell ref="B5:E5"/>
    <mergeCell ref="F5:H5"/>
    <mergeCell ref="A3:H3"/>
  </mergeCells>
  <printOptions horizontalCentered="1" verticalCentered="1"/>
  <pageMargins left="0.78740157480314965" right="0.78740157480314965" top="0.98425196850393704" bottom="0.98425196850393704" header="0.51181102362204722" footer="0.51181102362204722"/>
  <pageSetup paperSize="9" scale="47"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Q180"/>
  <sheetViews>
    <sheetView workbookViewId="0">
      <pane xSplit="1" ySplit="4" topLeftCell="B5" activePane="bottomRight" state="frozen"/>
      <selection pane="topRight" activeCell="B1" sqref="B1"/>
      <selection pane="bottomLeft" activeCell="A10" sqref="A10"/>
      <selection pane="bottomRight"/>
    </sheetView>
  </sheetViews>
  <sheetFormatPr baseColWidth="10" defaultRowHeight="12" x14ac:dyDescent="0"/>
  <cols>
    <col min="1" max="5" width="20.83203125" customWidth="1"/>
    <col min="6" max="7" width="14.83203125" customWidth="1"/>
  </cols>
  <sheetData>
    <row r="2" spans="1:17" ht="13" thickBot="1">
      <c r="B2" s="4"/>
      <c r="C2" s="4"/>
      <c r="D2" s="4"/>
      <c r="E2" s="4"/>
      <c r="F2" s="4"/>
      <c r="G2" s="4"/>
    </row>
    <row r="3" spans="1:17" ht="60" customHeight="1" thickTop="1" thickBot="1">
      <c r="A3" s="69" t="s">
        <v>87</v>
      </c>
      <c r="B3" s="70"/>
      <c r="C3" s="70"/>
      <c r="D3" s="70"/>
      <c r="E3" s="71"/>
      <c r="F3" s="66"/>
      <c r="G3" s="66"/>
    </row>
    <row r="4" spans="1:17" ht="70" customHeight="1" thickTop="1" thickBot="1">
      <c r="A4" s="27"/>
      <c r="B4" s="34" t="s">
        <v>0</v>
      </c>
      <c r="C4" s="34" t="s">
        <v>1</v>
      </c>
      <c r="D4" s="34" t="s">
        <v>88</v>
      </c>
      <c r="E4" s="34" t="s">
        <v>2</v>
      </c>
      <c r="F4" s="66"/>
      <c r="G4" s="66" t="s">
        <v>175</v>
      </c>
      <c r="I4" s="5" t="s">
        <v>3</v>
      </c>
      <c r="J4" s="5" t="s">
        <v>4</v>
      </c>
      <c r="L4" s="5" t="s">
        <v>55</v>
      </c>
      <c r="N4" s="5" t="s">
        <v>56</v>
      </c>
      <c r="O4" s="5" t="s">
        <v>57</v>
      </c>
      <c r="Q4" s="5" t="s">
        <v>58</v>
      </c>
    </row>
    <row r="5" spans="1:17" ht="16" thickTop="1">
      <c r="A5" s="28">
        <v>1900</v>
      </c>
      <c r="B5" s="29">
        <v>0</v>
      </c>
      <c r="C5" s="29">
        <v>0</v>
      </c>
      <c r="D5" s="29">
        <v>0.03</v>
      </c>
      <c r="E5" s="29">
        <f>N5+O5</f>
        <v>0</v>
      </c>
      <c r="F5" s="67"/>
      <c r="G5" s="67">
        <f>Q5</f>
        <v>5.5E-2</v>
      </c>
      <c r="I5" s="1">
        <v>0</v>
      </c>
      <c r="J5" s="1">
        <v>0</v>
      </c>
      <c r="L5" s="1">
        <v>0</v>
      </c>
      <c r="N5" s="1">
        <v>0</v>
      </c>
      <c r="O5" s="1">
        <v>0</v>
      </c>
      <c r="Q5" s="22">
        <v>5.5E-2</v>
      </c>
    </row>
    <row r="6" spans="1:17" ht="15">
      <c r="A6" s="31">
        <f>A5+1</f>
        <v>1901</v>
      </c>
      <c r="B6" s="30">
        <v>0</v>
      </c>
      <c r="C6" s="30">
        <v>0</v>
      </c>
      <c r="D6" s="30">
        <v>0.03</v>
      </c>
      <c r="E6" s="30">
        <f>N6</f>
        <v>0</v>
      </c>
      <c r="F6" s="67"/>
      <c r="G6" s="67">
        <f t="shared" ref="G6:G69" si="0">Q6</f>
        <v>5.5E-2</v>
      </c>
      <c r="I6" s="1">
        <v>0</v>
      </c>
      <c r="J6" s="1">
        <v>0</v>
      </c>
      <c r="L6" s="1">
        <v>0</v>
      </c>
      <c r="N6" s="1">
        <v>0</v>
      </c>
      <c r="O6" s="1">
        <v>0</v>
      </c>
      <c r="Q6" s="22">
        <v>5.5E-2</v>
      </c>
    </row>
    <row r="7" spans="1:17" ht="15">
      <c r="A7" s="31">
        <f t="shared" ref="A7:A70" si="1">A6+1</f>
        <v>1902</v>
      </c>
      <c r="B7" s="30">
        <v>0</v>
      </c>
      <c r="C7" s="30">
        <v>0</v>
      </c>
      <c r="D7" s="30">
        <v>0.03</v>
      </c>
      <c r="E7" s="30">
        <f t="shared" ref="E7:E70" si="2">N7</f>
        <v>0</v>
      </c>
      <c r="F7" s="67"/>
      <c r="G7" s="67">
        <f t="shared" si="0"/>
        <v>5.5E-2</v>
      </c>
      <c r="I7" s="1">
        <v>0</v>
      </c>
      <c r="J7" s="1">
        <v>0</v>
      </c>
      <c r="L7" s="1">
        <v>0</v>
      </c>
      <c r="N7" s="1">
        <v>0</v>
      </c>
      <c r="O7" s="1">
        <v>0</v>
      </c>
      <c r="Q7" s="22">
        <v>5.5E-2</v>
      </c>
    </row>
    <row r="8" spans="1:17" ht="15">
      <c r="A8" s="31">
        <f t="shared" si="1"/>
        <v>1903</v>
      </c>
      <c r="B8" s="30">
        <v>0</v>
      </c>
      <c r="C8" s="30">
        <v>0</v>
      </c>
      <c r="D8" s="30">
        <v>0.03</v>
      </c>
      <c r="E8" s="30">
        <f t="shared" si="2"/>
        <v>0</v>
      </c>
      <c r="F8" s="67"/>
      <c r="G8" s="67">
        <f t="shared" si="0"/>
        <v>9.35E-2</v>
      </c>
      <c r="I8" s="1">
        <v>0</v>
      </c>
      <c r="J8" s="1">
        <v>0</v>
      </c>
      <c r="L8" s="1">
        <v>0</v>
      </c>
      <c r="N8" s="1">
        <v>0</v>
      </c>
      <c r="O8" s="1">
        <v>0</v>
      </c>
      <c r="Q8" s="22">
        <v>9.35E-2</v>
      </c>
    </row>
    <row r="9" spans="1:17" ht="15">
      <c r="A9" s="31">
        <f t="shared" si="1"/>
        <v>1904</v>
      </c>
      <c r="B9" s="30">
        <v>0</v>
      </c>
      <c r="C9" s="30">
        <v>0</v>
      </c>
      <c r="D9" s="30">
        <v>0.03</v>
      </c>
      <c r="E9" s="30">
        <f t="shared" si="2"/>
        <v>0</v>
      </c>
      <c r="F9" s="67"/>
      <c r="G9" s="67">
        <f t="shared" si="0"/>
        <v>0.20350000000000001</v>
      </c>
      <c r="I9" s="1">
        <v>0</v>
      </c>
      <c r="J9" s="1">
        <v>0</v>
      </c>
      <c r="L9" s="1">
        <v>0</v>
      </c>
      <c r="N9" s="1">
        <v>0</v>
      </c>
      <c r="O9" s="1">
        <v>0</v>
      </c>
      <c r="Q9" s="22">
        <v>0.20350000000000001</v>
      </c>
    </row>
    <row r="10" spans="1:17" ht="15">
      <c r="A10" s="31">
        <f t="shared" si="1"/>
        <v>1905</v>
      </c>
      <c r="B10" s="30">
        <v>0</v>
      </c>
      <c r="C10" s="30">
        <v>0</v>
      </c>
      <c r="D10" s="30">
        <v>0.03</v>
      </c>
      <c r="E10" s="30">
        <f t="shared" si="2"/>
        <v>0</v>
      </c>
      <c r="F10" s="67"/>
      <c r="G10" s="67">
        <f t="shared" si="0"/>
        <v>0.20350000000000001</v>
      </c>
      <c r="I10" s="1">
        <v>0</v>
      </c>
      <c r="J10" s="1">
        <v>0</v>
      </c>
      <c r="L10" s="1">
        <v>0</v>
      </c>
      <c r="N10" s="1">
        <v>0</v>
      </c>
      <c r="O10" s="1">
        <v>0</v>
      </c>
      <c r="Q10" s="22">
        <v>0.20350000000000001</v>
      </c>
    </row>
    <row r="11" spans="1:17" ht="15">
      <c r="A11" s="31">
        <f t="shared" si="1"/>
        <v>1906</v>
      </c>
      <c r="B11" s="30">
        <v>0</v>
      </c>
      <c r="C11" s="30">
        <v>0</v>
      </c>
      <c r="D11" s="30">
        <v>0.03</v>
      </c>
      <c r="E11" s="30">
        <f t="shared" si="2"/>
        <v>0</v>
      </c>
      <c r="F11" s="67"/>
      <c r="G11" s="67">
        <f t="shared" si="0"/>
        <v>0.20350000000000001</v>
      </c>
      <c r="I11" s="1">
        <v>0</v>
      </c>
      <c r="J11" s="1">
        <v>0</v>
      </c>
      <c r="L11" s="1">
        <v>0</v>
      </c>
      <c r="N11" s="1">
        <v>0</v>
      </c>
      <c r="O11" s="1">
        <v>0</v>
      </c>
      <c r="Q11" s="22">
        <v>0.20350000000000001</v>
      </c>
    </row>
    <row r="12" spans="1:17" ht="15">
      <c r="A12" s="31">
        <f t="shared" si="1"/>
        <v>1907</v>
      </c>
      <c r="B12" s="30">
        <v>0</v>
      </c>
      <c r="C12" s="30">
        <v>0</v>
      </c>
      <c r="D12" s="30">
        <v>0.03</v>
      </c>
      <c r="E12" s="30">
        <f t="shared" si="2"/>
        <v>0</v>
      </c>
      <c r="F12" s="67"/>
      <c r="G12" s="67">
        <f t="shared" si="0"/>
        <v>0.20350000000000001</v>
      </c>
      <c r="I12" s="1">
        <v>0</v>
      </c>
      <c r="J12" s="1">
        <v>0</v>
      </c>
      <c r="L12" s="1">
        <v>0</v>
      </c>
      <c r="N12" s="1">
        <v>0</v>
      </c>
      <c r="O12" s="1">
        <v>0</v>
      </c>
      <c r="Q12" s="22">
        <v>0.20350000000000001</v>
      </c>
    </row>
    <row r="13" spans="1:17" ht="15">
      <c r="A13" s="31">
        <f t="shared" si="1"/>
        <v>1908</v>
      </c>
      <c r="B13" s="30">
        <v>0</v>
      </c>
      <c r="C13" s="30">
        <v>0</v>
      </c>
      <c r="D13" s="30">
        <v>0.03</v>
      </c>
      <c r="E13" s="30">
        <f t="shared" si="2"/>
        <v>0</v>
      </c>
      <c r="F13" s="67"/>
      <c r="G13" s="67">
        <f t="shared" si="0"/>
        <v>0.20350000000000001</v>
      </c>
      <c r="I13" s="1">
        <v>0</v>
      </c>
      <c r="J13" s="1">
        <v>0</v>
      </c>
      <c r="L13" s="1">
        <v>0</v>
      </c>
      <c r="N13" s="1">
        <v>0</v>
      </c>
      <c r="O13" s="1">
        <v>0</v>
      </c>
      <c r="Q13" s="22">
        <v>0.20350000000000001</v>
      </c>
    </row>
    <row r="14" spans="1:17" ht="15">
      <c r="A14" s="31">
        <f t="shared" si="1"/>
        <v>1909</v>
      </c>
      <c r="B14" s="30">
        <v>0</v>
      </c>
      <c r="C14" s="30">
        <f>DetailsTS14.1UK!C15/100</f>
        <v>8.3333333333333343E-2</v>
      </c>
      <c r="D14" s="30">
        <v>0.03</v>
      </c>
      <c r="E14" s="30">
        <f t="shared" si="2"/>
        <v>0</v>
      </c>
      <c r="F14" s="67"/>
      <c r="G14" s="67">
        <f t="shared" si="0"/>
        <v>0.20350000000000001</v>
      </c>
      <c r="I14" s="1">
        <v>0</v>
      </c>
      <c r="J14" s="1">
        <v>0</v>
      </c>
      <c r="L14" s="1">
        <f>DetailsTS14.1UK!B15/100</f>
        <v>8.3333333333333343E-2</v>
      </c>
      <c r="N14" s="1">
        <v>0</v>
      </c>
      <c r="O14" s="1">
        <v>0</v>
      </c>
      <c r="Q14" s="22">
        <v>0.20350000000000001</v>
      </c>
    </row>
    <row r="15" spans="1:17" ht="15">
      <c r="A15" s="31">
        <f t="shared" si="1"/>
        <v>1910</v>
      </c>
      <c r="B15" s="30">
        <v>0</v>
      </c>
      <c r="C15" s="30">
        <f>DetailsTS14.1UK!C16/100</f>
        <v>8.3333333333333343E-2</v>
      </c>
      <c r="D15" s="30">
        <v>0.03</v>
      </c>
      <c r="E15" s="30">
        <f t="shared" si="2"/>
        <v>0</v>
      </c>
      <c r="F15" s="67"/>
      <c r="G15" s="67">
        <f t="shared" si="0"/>
        <v>0.20350000000000001</v>
      </c>
      <c r="I15" s="1">
        <v>0</v>
      </c>
      <c r="J15" s="1">
        <v>0</v>
      </c>
      <c r="L15" s="1">
        <f>DetailsTS14.1UK!B16/100</f>
        <v>8.3333333333333343E-2</v>
      </c>
      <c r="N15" s="1">
        <v>0</v>
      </c>
      <c r="O15" s="1">
        <v>0</v>
      </c>
      <c r="Q15" s="22">
        <v>0.20350000000000001</v>
      </c>
    </row>
    <row r="16" spans="1:17" ht="15">
      <c r="A16" s="31">
        <f t="shared" si="1"/>
        <v>1911</v>
      </c>
      <c r="B16" s="30">
        <v>0</v>
      </c>
      <c r="C16" s="30">
        <f>DetailsTS14.1UK!C17/100</f>
        <v>8.3333333333333343E-2</v>
      </c>
      <c r="D16" s="30">
        <v>0.03</v>
      </c>
      <c r="E16" s="30">
        <f t="shared" si="2"/>
        <v>0</v>
      </c>
      <c r="F16" s="67"/>
      <c r="G16" s="67">
        <f t="shared" si="0"/>
        <v>0.20350000000000001</v>
      </c>
      <c r="I16" s="1">
        <v>0</v>
      </c>
      <c r="J16" s="1">
        <v>0</v>
      </c>
      <c r="L16" s="1">
        <f>DetailsTS14.1UK!B17/100</f>
        <v>8.3333333333333343E-2</v>
      </c>
      <c r="N16" s="1">
        <v>0</v>
      </c>
      <c r="O16" s="1">
        <v>0</v>
      </c>
      <c r="Q16" s="22">
        <v>0.20350000000000001</v>
      </c>
    </row>
    <row r="17" spans="1:17" ht="15">
      <c r="A17" s="31">
        <f t="shared" si="1"/>
        <v>1912</v>
      </c>
      <c r="B17" s="30">
        <v>0</v>
      </c>
      <c r="C17" s="30">
        <f>DetailsTS14.1UK!C18/100</f>
        <v>8.3333333333333343E-2</v>
      </c>
      <c r="D17" s="30">
        <v>0.03</v>
      </c>
      <c r="E17" s="30">
        <f t="shared" si="2"/>
        <v>0</v>
      </c>
      <c r="F17" s="67"/>
      <c r="G17" s="67">
        <f t="shared" si="0"/>
        <v>0.22</v>
      </c>
      <c r="I17" s="1">
        <v>0</v>
      </c>
      <c r="J17" s="1">
        <v>0</v>
      </c>
      <c r="L17" s="1">
        <f>DetailsTS14.1UK!B18/100</f>
        <v>8.3333333333333343E-2</v>
      </c>
      <c r="N17" s="1">
        <v>0</v>
      </c>
      <c r="O17" s="1">
        <v>0</v>
      </c>
      <c r="Q17" s="22">
        <v>0.22</v>
      </c>
    </row>
    <row r="18" spans="1:17" ht="15">
      <c r="A18" s="31">
        <f t="shared" si="1"/>
        <v>1913</v>
      </c>
      <c r="B18" s="30">
        <v>7.0000000000000007E-2</v>
      </c>
      <c r="C18" s="30">
        <f>DetailsTS14.1UK!C19/100</f>
        <v>8.3333333333333343E-2</v>
      </c>
      <c r="D18" s="30">
        <v>0.03</v>
      </c>
      <c r="E18" s="30">
        <f t="shared" si="2"/>
        <v>0</v>
      </c>
      <c r="F18" s="67"/>
      <c r="G18" s="67">
        <f t="shared" si="0"/>
        <v>0.22</v>
      </c>
      <c r="I18" s="1">
        <v>7.0000000000000007E-2</v>
      </c>
      <c r="J18" s="1">
        <v>7.0000000000000007E-2</v>
      </c>
      <c r="L18" s="1">
        <f>DetailsTS14.1UK!B19/100</f>
        <v>8.3333333333333343E-2</v>
      </c>
      <c r="N18" s="1">
        <v>0</v>
      </c>
      <c r="O18" s="1">
        <v>0</v>
      </c>
      <c r="Q18" s="22">
        <v>0.22</v>
      </c>
    </row>
    <row r="19" spans="1:17" ht="15">
      <c r="A19" s="31">
        <f t="shared" si="1"/>
        <v>1914</v>
      </c>
      <c r="B19" s="30">
        <v>7.0000000000000007E-2</v>
      </c>
      <c r="C19" s="30">
        <f>DetailsTS14.1UK!C20/100</f>
        <v>0.17222220833333335</v>
      </c>
      <c r="D19" s="30">
        <v>0.04</v>
      </c>
      <c r="E19" s="30">
        <f t="shared" si="2"/>
        <v>0</v>
      </c>
      <c r="F19" s="67"/>
      <c r="G19" s="67">
        <f t="shared" si="0"/>
        <v>0.22</v>
      </c>
      <c r="I19" s="1">
        <v>7.0000000000000007E-2</v>
      </c>
      <c r="J19" s="1">
        <v>7.0000000000000007E-2</v>
      </c>
      <c r="L19" s="1">
        <f>DetailsTS14.1UK!B20/100</f>
        <v>0.17222220833333335</v>
      </c>
      <c r="N19" s="1">
        <v>0</v>
      </c>
      <c r="O19" s="1">
        <v>0</v>
      </c>
      <c r="Q19" s="22">
        <v>0.22</v>
      </c>
    </row>
    <row r="20" spans="1:17" ht="15">
      <c r="A20" s="31">
        <f t="shared" si="1"/>
        <v>1915</v>
      </c>
      <c r="B20" s="30">
        <v>7.0000000000000007E-2</v>
      </c>
      <c r="C20" s="30">
        <f>DetailsTS14.1UK!C21/100</f>
        <v>0.32500000000000001</v>
      </c>
      <c r="D20" s="30">
        <v>0.04</v>
      </c>
      <c r="E20" s="30">
        <f t="shared" si="2"/>
        <v>0.02</v>
      </c>
      <c r="F20" s="67"/>
      <c r="G20" s="67">
        <f t="shared" si="0"/>
        <v>0.22</v>
      </c>
      <c r="I20" s="1">
        <v>7.0000000000000007E-2</v>
      </c>
      <c r="J20" s="1">
        <v>7.0000000000000007E-2</v>
      </c>
      <c r="L20" s="1">
        <f>DetailsTS14.1UK!B21/100</f>
        <v>0.32500000000000001</v>
      </c>
      <c r="N20" s="1">
        <v>0.02</v>
      </c>
      <c r="O20" s="1">
        <v>0</v>
      </c>
      <c r="Q20" s="22">
        <v>0.22</v>
      </c>
    </row>
    <row r="21" spans="1:17" ht="15">
      <c r="A21" s="31">
        <f t="shared" si="1"/>
        <v>1916</v>
      </c>
      <c r="B21" s="30">
        <v>0.15</v>
      </c>
      <c r="C21" s="30">
        <f>DetailsTS14.1UK!C22/100</f>
        <v>0.42499999999999999</v>
      </c>
      <c r="D21" s="30">
        <v>0.04</v>
      </c>
      <c r="E21" s="30">
        <f t="shared" si="2"/>
        <v>0.1</v>
      </c>
      <c r="F21" s="67"/>
      <c r="G21" s="67">
        <f t="shared" si="0"/>
        <v>0.22</v>
      </c>
      <c r="I21" s="1">
        <v>0.15</v>
      </c>
      <c r="J21" s="1">
        <v>0.15</v>
      </c>
      <c r="L21" s="1">
        <f>DetailsTS14.1UK!B22/100</f>
        <v>0.42499999999999999</v>
      </c>
      <c r="N21" s="1">
        <v>0.1</v>
      </c>
      <c r="O21" s="1">
        <v>0</v>
      </c>
      <c r="Q21" s="22">
        <v>0.22</v>
      </c>
    </row>
    <row r="22" spans="1:17" ht="15">
      <c r="A22" s="31">
        <f t="shared" si="1"/>
        <v>1917</v>
      </c>
      <c r="B22" s="30">
        <v>0.67</v>
      </c>
      <c r="C22" s="30">
        <f>DetailsTS14.1UK!C23/100</f>
        <v>0.42499999999999999</v>
      </c>
      <c r="D22" s="30">
        <v>0.04</v>
      </c>
      <c r="E22" s="30">
        <f t="shared" si="2"/>
        <v>0.2</v>
      </c>
      <c r="F22" s="67"/>
      <c r="G22" s="67">
        <f t="shared" si="0"/>
        <v>0.3</v>
      </c>
      <c r="I22" s="1">
        <v>0.67</v>
      </c>
      <c r="J22" s="1">
        <v>0.67</v>
      </c>
      <c r="L22" s="1">
        <f>DetailsTS14.1UK!B23/100</f>
        <v>0.42499999999999999</v>
      </c>
      <c r="N22" s="1">
        <v>0.2</v>
      </c>
      <c r="O22" s="1">
        <v>0</v>
      </c>
      <c r="Q22" s="22">
        <v>0.3</v>
      </c>
    </row>
    <row r="23" spans="1:17" ht="15">
      <c r="A23" s="31">
        <f t="shared" si="1"/>
        <v>1918</v>
      </c>
      <c r="B23" s="30">
        <v>0.77</v>
      </c>
      <c r="C23" s="30">
        <f>DetailsTS14.1UK!C24/100</f>
        <v>0.52500000000000002</v>
      </c>
      <c r="D23" s="30">
        <v>0.2</v>
      </c>
      <c r="E23" s="30">
        <f t="shared" si="2"/>
        <v>0.2</v>
      </c>
      <c r="F23" s="67"/>
      <c r="G23" s="67">
        <f t="shared" si="0"/>
        <v>0.3</v>
      </c>
      <c r="I23" s="1">
        <v>0.77</v>
      </c>
      <c r="J23" s="1">
        <v>0.77</v>
      </c>
      <c r="L23" s="1">
        <f>DetailsTS14.1UK!B24/100</f>
        <v>0.52500000000000002</v>
      </c>
      <c r="N23" s="1">
        <v>0.2</v>
      </c>
      <c r="O23" s="1">
        <v>0</v>
      </c>
      <c r="Q23" s="22">
        <v>0.3</v>
      </c>
    </row>
    <row r="24" spans="1:17" ht="15">
      <c r="A24" s="31">
        <f t="shared" si="1"/>
        <v>1919</v>
      </c>
      <c r="B24" s="30">
        <v>0.73</v>
      </c>
      <c r="C24" s="30">
        <f>DetailsTS14.1UK!C25/100</f>
        <v>0.52500000000000002</v>
      </c>
      <c r="D24" s="30">
        <v>0.3</v>
      </c>
      <c r="E24" s="30">
        <f t="shared" si="2"/>
        <v>0.5</v>
      </c>
      <c r="F24" s="67"/>
      <c r="G24" s="67">
        <f t="shared" si="0"/>
        <v>0.36</v>
      </c>
      <c r="I24" s="1">
        <v>0.73</v>
      </c>
      <c r="J24" s="1">
        <v>0.73</v>
      </c>
      <c r="L24" s="1">
        <f>DetailsTS14.1UK!B25/100</f>
        <v>0.52500000000000002</v>
      </c>
      <c r="N24" s="1">
        <v>0.5</v>
      </c>
      <c r="O24" s="1">
        <v>0</v>
      </c>
      <c r="Q24" s="22">
        <v>0.36</v>
      </c>
    </row>
    <row r="25" spans="1:17" ht="15">
      <c r="A25" s="31">
        <f t="shared" si="1"/>
        <v>1920</v>
      </c>
      <c r="B25" s="30">
        <v>0.73</v>
      </c>
      <c r="C25" s="30">
        <f>DetailsTS14.1UK!C26/100</f>
        <v>0.6</v>
      </c>
      <c r="D25" s="30">
        <v>0.4</v>
      </c>
      <c r="E25" s="30">
        <f t="shared" si="2"/>
        <v>0.5</v>
      </c>
      <c r="F25" s="67"/>
      <c r="G25" s="67">
        <f t="shared" si="0"/>
        <v>0.36</v>
      </c>
      <c r="I25" s="1">
        <v>0.73</v>
      </c>
      <c r="J25" s="1">
        <v>0.73</v>
      </c>
      <c r="L25" s="1">
        <f>DetailsTS14.1UK!B26/100</f>
        <v>0.6</v>
      </c>
      <c r="N25" s="1">
        <v>0.5</v>
      </c>
      <c r="O25" s="1">
        <v>0</v>
      </c>
      <c r="Q25" s="22">
        <v>0.36</v>
      </c>
    </row>
    <row r="26" spans="1:17" ht="15">
      <c r="A26" s="31">
        <f t="shared" si="1"/>
        <v>1921</v>
      </c>
      <c r="B26" s="30">
        <v>0.73</v>
      </c>
      <c r="C26" s="30">
        <f>DetailsTS14.1UK!C27/100</f>
        <v>0.6</v>
      </c>
      <c r="D26" s="30">
        <v>0.4</v>
      </c>
      <c r="E26" s="30">
        <f t="shared" si="2"/>
        <v>0.5</v>
      </c>
      <c r="F26" s="67"/>
      <c r="G26" s="67">
        <f t="shared" si="0"/>
        <v>0.36</v>
      </c>
      <c r="I26" s="1">
        <v>0.73</v>
      </c>
      <c r="J26" s="1">
        <v>0.73</v>
      </c>
      <c r="L26" s="1">
        <f>DetailsTS14.1UK!B27/100</f>
        <v>0.6</v>
      </c>
      <c r="N26" s="1">
        <v>0.5</v>
      </c>
      <c r="O26" s="1">
        <v>0</v>
      </c>
      <c r="Q26" s="22">
        <v>0.36</v>
      </c>
    </row>
    <row r="27" spans="1:17" ht="15">
      <c r="A27" s="31">
        <f t="shared" si="1"/>
        <v>1922</v>
      </c>
      <c r="B27" s="30">
        <v>0.57999999999999996</v>
      </c>
      <c r="C27" s="30">
        <f>DetailsTS14.1UK!C28/100</f>
        <v>0.55000000000000004</v>
      </c>
      <c r="D27" s="30">
        <v>0.4</v>
      </c>
      <c r="E27" s="30">
        <f t="shared" si="2"/>
        <v>0.5</v>
      </c>
      <c r="F27" s="67"/>
      <c r="G27" s="67">
        <f t="shared" si="0"/>
        <v>0.36</v>
      </c>
      <c r="I27" s="1">
        <v>0.57999999999999996</v>
      </c>
      <c r="J27" s="1">
        <v>0.57999999999999996</v>
      </c>
      <c r="L27" s="1">
        <f>DetailsTS14.1UK!B28/100</f>
        <v>0.55000000000000004</v>
      </c>
      <c r="N27" s="1">
        <v>0.5</v>
      </c>
      <c r="O27" s="1">
        <v>0</v>
      </c>
      <c r="Q27" s="22">
        <v>0.36</v>
      </c>
    </row>
    <row r="28" spans="1:17" ht="15">
      <c r="A28" s="31">
        <f t="shared" si="1"/>
        <v>1923</v>
      </c>
      <c r="B28" s="30">
        <v>0.435</v>
      </c>
      <c r="C28" s="30">
        <f>DetailsTS14.1UK!C29/100</f>
        <v>0.52500000000000002</v>
      </c>
      <c r="D28" s="30">
        <v>0.4</v>
      </c>
      <c r="E28" s="30">
        <f t="shared" si="2"/>
        <v>0.6</v>
      </c>
      <c r="F28" s="67"/>
      <c r="G28" s="67">
        <f t="shared" si="0"/>
        <v>0.36</v>
      </c>
      <c r="I28" s="1">
        <v>0.435</v>
      </c>
      <c r="J28" s="1">
        <v>0.435</v>
      </c>
      <c r="L28" s="1">
        <f>DetailsTS14.1UK!B29/100</f>
        <v>0.52500000000000002</v>
      </c>
      <c r="N28" s="1">
        <v>0.6</v>
      </c>
      <c r="O28" s="1">
        <v>0</v>
      </c>
      <c r="Q28" s="22">
        <v>0.36</v>
      </c>
    </row>
    <row r="29" spans="1:17" ht="15">
      <c r="A29" s="31">
        <f t="shared" si="1"/>
        <v>1924</v>
      </c>
      <c r="B29" s="30">
        <v>0.46</v>
      </c>
      <c r="C29" s="30">
        <f>DetailsTS14.1UK!C30/100</f>
        <v>0.52500000000000002</v>
      </c>
      <c r="D29" s="30">
        <v>0.4</v>
      </c>
      <c r="E29" s="30">
        <f t="shared" si="2"/>
        <v>0.72</v>
      </c>
      <c r="F29" s="67"/>
      <c r="G29" s="67">
        <f t="shared" si="0"/>
        <v>0.36</v>
      </c>
      <c r="I29" s="1">
        <v>0.46</v>
      </c>
      <c r="J29" s="1">
        <v>0.46</v>
      </c>
      <c r="L29" s="1">
        <f>DetailsTS14.1UK!B30/100</f>
        <v>0.52500000000000002</v>
      </c>
      <c r="N29" s="1">
        <v>0.72</v>
      </c>
      <c r="O29" s="1">
        <v>0</v>
      </c>
      <c r="Q29" s="22">
        <v>0.36</v>
      </c>
    </row>
    <row r="30" spans="1:17" ht="15">
      <c r="A30" s="31">
        <f t="shared" si="1"/>
        <v>1925</v>
      </c>
      <c r="B30" s="30">
        <v>0.25</v>
      </c>
      <c r="C30" s="30">
        <f>DetailsTS14.1UK!C31/100</f>
        <v>0.5</v>
      </c>
      <c r="D30" s="30">
        <v>0.4</v>
      </c>
      <c r="E30" s="30">
        <f t="shared" si="2"/>
        <v>0.6</v>
      </c>
      <c r="F30" s="67"/>
      <c r="G30" s="67">
        <f t="shared" si="0"/>
        <v>0.36</v>
      </c>
      <c r="I30" s="1">
        <v>0.25</v>
      </c>
      <c r="J30" s="1">
        <v>0.25</v>
      </c>
      <c r="L30" s="1">
        <f>DetailsTS14.1UK!B31/100</f>
        <v>0.5</v>
      </c>
      <c r="N30" s="1">
        <v>0.6</v>
      </c>
      <c r="O30" s="1">
        <v>0</v>
      </c>
      <c r="Q30" s="22">
        <v>0.36</v>
      </c>
    </row>
    <row r="31" spans="1:17" ht="15">
      <c r="A31" s="31">
        <f t="shared" si="1"/>
        <v>1926</v>
      </c>
      <c r="B31" s="30">
        <v>0.25</v>
      </c>
      <c r="C31" s="30">
        <f>DetailsTS14.1UK!C32/100</f>
        <v>0.5</v>
      </c>
      <c r="D31" s="30">
        <v>0.4</v>
      </c>
      <c r="E31" s="30">
        <f t="shared" si="2"/>
        <v>0.3</v>
      </c>
      <c r="F31" s="67"/>
      <c r="G31" s="67">
        <f t="shared" si="0"/>
        <v>0.36</v>
      </c>
      <c r="I31" s="1">
        <v>0.25</v>
      </c>
      <c r="J31" s="1">
        <v>0.25</v>
      </c>
      <c r="L31" s="1">
        <f>DetailsTS14.1UK!B32/100</f>
        <v>0.5</v>
      </c>
      <c r="N31" s="1">
        <v>0.3</v>
      </c>
      <c r="O31" s="1">
        <v>0</v>
      </c>
      <c r="Q31" s="22">
        <v>0.36</v>
      </c>
    </row>
    <row r="32" spans="1:17" ht="15">
      <c r="A32" s="31">
        <f t="shared" si="1"/>
        <v>1927</v>
      </c>
      <c r="B32" s="30">
        <v>0.25</v>
      </c>
      <c r="C32" s="30">
        <f>DetailsTS14.1UK!C33/100</f>
        <v>0.5</v>
      </c>
      <c r="D32" s="30">
        <v>0.4</v>
      </c>
      <c r="E32" s="30">
        <f t="shared" si="2"/>
        <v>0.3</v>
      </c>
      <c r="F32" s="67"/>
      <c r="G32" s="67">
        <f t="shared" si="0"/>
        <v>0.36</v>
      </c>
      <c r="I32" s="1">
        <v>0.25</v>
      </c>
      <c r="J32" s="1">
        <v>0.25</v>
      </c>
      <c r="L32" s="1">
        <f>DetailsTS14.1UK!B33/100</f>
        <v>0.5</v>
      </c>
      <c r="N32" s="1">
        <v>0.3</v>
      </c>
      <c r="O32" s="1">
        <v>0</v>
      </c>
      <c r="Q32" s="22">
        <v>0.36</v>
      </c>
    </row>
    <row r="33" spans="1:17" ht="15">
      <c r="A33" s="31">
        <f t="shared" si="1"/>
        <v>1928</v>
      </c>
      <c r="B33" s="30">
        <v>0.25</v>
      </c>
      <c r="C33" s="30">
        <f>DetailsTS14.1UK!C34/100</f>
        <v>0.5</v>
      </c>
      <c r="D33" s="30">
        <v>0.4</v>
      </c>
      <c r="E33" s="30">
        <f t="shared" si="2"/>
        <v>0.33329999999999999</v>
      </c>
      <c r="F33" s="67"/>
      <c r="G33" s="67">
        <f t="shared" si="0"/>
        <v>0.36</v>
      </c>
      <c r="I33" s="1">
        <v>0.25</v>
      </c>
      <c r="J33" s="1">
        <v>0.25</v>
      </c>
      <c r="L33" s="1">
        <f>DetailsTS14.1UK!B34/100</f>
        <v>0.5</v>
      </c>
      <c r="N33" s="1">
        <v>0.33329999999999999</v>
      </c>
      <c r="O33" s="1">
        <v>0</v>
      </c>
      <c r="Q33" s="22">
        <v>0.36</v>
      </c>
    </row>
    <row r="34" spans="1:17" ht="15">
      <c r="A34" s="31">
        <f t="shared" si="1"/>
        <v>1929</v>
      </c>
      <c r="B34" s="30">
        <v>0.24</v>
      </c>
      <c r="C34" s="30">
        <f>DetailsTS14.1UK!C35/100</f>
        <v>0.57499999999999996</v>
      </c>
      <c r="D34" s="30">
        <v>0.4</v>
      </c>
      <c r="E34" s="30">
        <f t="shared" si="2"/>
        <v>0.33329999999999999</v>
      </c>
      <c r="F34" s="67"/>
      <c r="G34" s="67">
        <f t="shared" si="0"/>
        <v>0.36</v>
      </c>
      <c r="I34" s="1">
        <v>0.24</v>
      </c>
      <c r="J34" s="1">
        <v>0.24</v>
      </c>
      <c r="L34" s="1">
        <f>DetailsTS14.1UK!B35/100</f>
        <v>0.57499999999999996</v>
      </c>
      <c r="N34" s="1">
        <v>0.33329999999999999</v>
      </c>
      <c r="O34" s="1">
        <v>0</v>
      </c>
      <c r="Q34" s="22">
        <v>0.36</v>
      </c>
    </row>
    <row r="35" spans="1:17" ht="15">
      <c r="A35" s="31">
        <f t="shared" si="1"/>
        <v>1930</v>
      </c>
      <c r="B35" s="30">
        <v>0.25</v>
      </c>
      <c r="C35" s="30">
        <f>DetailsTS14.1UK!C36/100</f>
        <v>0.63749999999999996</v>
      </c>
      <c r="D35" s="30">
        <v>0.4</v>
      </c>
      <c r="E35" s="30">
        <f t="shared" si="2"/>
        <v>0.33329999999999999</v>
      </c>
      <c r="F35" s="67"/>
      <c r="G35" s="67">
        <f t="shared" si="0"/>
        <v>0.36</v>
      </c>
      <c r="I35" s="1">
        <v>0.25</v>
      </c>
      <c r="J35" s="1">
        <v>0.25</v>
      </c>
      <c r="L35" s="1">
        <f>DetailsTS14.1UK!B36/100</f>
        <v>0.63749999999999996</v>
      </c>
      <c r="N35" s="1">
        <v>0.33329999999999999</v>
      </c>
      <c r="O35" s="1">
        <v>0</v>
      </c>
      <c r="Q35" s="22">
        <v>0.36</v>
      </c>
    </row>
    <row r="36" spans="1:17" ht="15">
      <c r="A36" s="31">
        <f t="shared" si="1"/>
        <v>1931</v>
      </c>
      <c r="B36" s="30">
        <v>0.25</v>
      </c>
      <c r="C36" s="30">
        <f>DetailsTS14.1UK!C37/100</f>
        <v>0.66249999999999998</v>
      </c>
      <c r="D36" s="30">
        <v>0.4</v>
      </c>
      <c r="E36" s="30">
        <f t="shared" si="2"/>
        <v>0.33329999999999999</v>
      </c>
      <c r="F36" s="67"/>
      <c r="G36" s="67">
        <f t="shared" si="0"/>
        <v>0.36</v>
      </c>
      <c r="I36" s="1">
        <v>0.25</v>
      </c>
      <c r="J36" s="1">
        <v>0.25</v>
      </c>
      <c r="L36" s="1">
        <f>DetailsTS14.1UK!B37/100</f>
        <v>0.66249999999999998</v>
      </c>
      <c r="N36" s="1">
        <v>0.33329999999999999</v>
      </c>
      <c r="O36" s="1">
        <v>0</v>
      </c>
      <c r="Q36" s="22">
        <v>0.36</v>
      </c>
    </row>
    <row r="37" spans="1:17" ht="15">
      <c r="A37" s="31">
        <f t="shared" si="1"/>
        <v>1932</v>
      </c>
      <c r="B37" s="30">
        <v>0.63</v>
      </c>
      <c r="C37" s="30">
        <f>DetailsTS14.1UK!C38/100</f>
        <v>0.66249999999999998</v>
      </c>
      <c r="D37" s="30">
        <v>0.4</v>
      </c>
      <c r="E37" s="30">
        <f t="shared" si="2"/>
        <v>0.36670000000000003</v>
      </c>
      <c r="F37" s="67"/>
      <c r="G37" s="67">
        <f t="shared" si="0"/>
        <v>0.36</v>
      </c>
      <c r="H37" s="6"/>
      <c r="I37" s="1">
        <v>0.63</v>
      </c>
      <c r="J37" s="1">
        <v>0.63</v>
      </c>
      <c r="L37" s="1">
        <f>DetailsTS14.1UK!B38/100</f>
        <v>0.66249999999999998</v>
      </c>
      <c r="N37" s="1">
        <v>0.36670000000000003</v>
      </c>
      <c r="O37" s="1">
        <v>0</v>
      </c>
      <c r="Q37" s="22">
        <v>0.36</v>
      </c>
    </row>
    <row r="38" spans="1:17" ht="15">
      <c r="A38" s="31">
        <f t="shared" si="1"/>
        <v>1933</v>
      </c>
      <c r="B38" s="30">
        <v>0.63</v>
      </c>
      <c r="C38" s="30">
        <f>DetailsTS14.1UK!C39/100</f>
        <v>0.66249999999999998</v>
      </c>
      <c r="D38" s="30">
        <v>0.4</v>
      </c>
      <c r="E38" s="30">
        <f t="shared" si="2"/>
        <v>0.36670000000000003</v>
      </c>
      <c r="F38" s="67"/>
      <c r="G38" s="67">
        <f t="shared" si="0"/>
        <v>0.36</v>
      </c>
      <c r="I38" s="1">
        <v>0.63</v>
      </c>
      <c r="J38" s="1">
        <v>0.63</v>
      </c>
      <c r="L38" s="1">
        <f>DetailsTS14.1UK!B39/100</f>
        <v>0.66249999999999998</v>
      </c>
      <c r="N38" s="1">
        <v>0.36670000000000003</v>
      </c>
      <c r="O38" s="1">
        <v>0</v>
      </c>
      <c r="Q38" s="22">
        <v>0.36</v>
      </c>
    </row>
    <row r="39" spans="1:17" ht="15">
      <c r="A39" s="31">
        <f t="shared" si="1"/>
        <v>1934</v>
      </c>
      <c r="B39" s="30">
        <v>0.63</v>
      </c>
      <c r="C39" s="30">
        <f>DetailsTS14.1UK!C40/100</f>
        <v>0.63749999999999996</v>
      </c>
      <c r="D39" s="30">
        <v>0.5</v>
      </c>
      <c r="E39" s="30">
        <f t="shared" si="2"/>
        <v>0.3</v>
      </c>
      <c r="F39" s="67"/>
      <c r="G39" s="67">
        <f t="shared" si="0"/>
        <v>0.36</v>
      </c>
      <c r="I39" s="1">
        <v>0.63</v>
      </c>
      <c r="J39" s="1">
        <v>0.63</v>
      </c>
      <c r="L39" s="1">
        <f>DetailsTS14.1UK!B40/100</f>
        <v>0.63749999999999996</v>
      </c>
      <c r="N39" s="1">
        <f>0.24*1.25</f>
        <v>0.3</v>
      </c>
      <c r="O39" s="1">
        <v>0</v>
      </c>
      <c r="Q39" s="22">
        <v>0.36</v>
      </c>
    </row>
    <row r="40" spans="1:17" ht="15">
      <c r="A40" s="31">
        <f t="shared" si="1"/>
        <v>1935</v>
      </c>
      <c r="B40" s="30">
        <v>0.63</v>
      </c>
      <c r="C40" s="30">
        <f>DetailsTS14.1UK!C41/100</f>
        <v>0.63749999999999996</v>
      </c>
      <c r="D40" s="30">
        <v>0.5</v>
      </c>
      <c r="E40" s="30">
        <f t="shared" si="2"/>
        <v>0.36</v>
      </c>
      <c r="F40" s="67"/>
      <c r="G40" s="67">
        <f t="shared" si="0"/>
        <v>0.36</v>
      </c>
      <c r="I40" s="1">
        <v>0.63</v>
      </c>
      <c r="J40" s="1">
        <v>0.63</v>
      </c>
      <c r="L40" s="1">
        <f>DetailsTS14.1UK!B41/100</f>
        <v>0.63749999999999996</v>
      </c>
      <c r="N40" s="1">
        <f>0.24*1.5</f>
        <v>0.36</v>
      </c>
      <c r="O40" s="1">
        <v>0</v>
      </c>
      <c r="Q40" s="22">
        <v>0.36</v>
      </c>
    </row>
    <row r="41" spans="1:17" ht="15">
      <c r="A41" s="31">
        <f t="shared" si="1"/>
        <v>1936</v>
      </c>
      <c r="B41" s="30">
        <v>0.79</v>
      </c>
      <c r="C41" s="30">
        <f>DetailsTS14.1UK!C42/100</f>
        <v>0.65</v>
      </c>
      <c r="D41" s="30">
        <v>0.5</v>
      </c>
      <c r="E41" s="30">
        <f t="shared" si="2"/>
        <v>0.48</v>
      </c>
      <c r="F41" s="67"/>
      <c r="G41" s="67">
        <f t="shared" si="0"/>
        <v>0.65790000000000004</v>
      </c>
      <c r="I41" s="1">
        <v>0.79</v>
      </c>
      <c r="J41" s="1">
        <v>0.79</v>
      </c>
      <c r="L41" s="1">
        <f>DetailsTS14.1UK!B42/100</f>
        <v>0.65</v>
      </c>
      <c r="N41" s="1">
        <f>0.4*1.2</f>
        <v>0.48</v>
      </c>
      <c r="O41" s="1">
        <v>0</v>
      </c>
      <c r="Q41" s="22">
        <v>0.65790000000000004</v>
      </c>
    </row>
    <row r="42" spans="1:17" ht="15">
      <c r="A42" s="31">
        <f t="shared" si="1"/>
        <v>1937</v>
      </c>
      <c r="B42" s="30">
        <v>0.79</v>
      </c>
      <c r="C42" s="30">
        <f>DetailsTS14.1UK!C43/100</f>
        <v>0.66249999999999998</v>
      </c>
      <c r="D42" s="30">
        <v>0.5</v>
      </c>
      <c r="E42" s="30">
        <f t="shared" si="2"/>
        <v>0.51839999999999997</v>
      </c>
      <c r="F42" s="67"/>
      <c r="G42" s="67">
        <f t="shared" si="0"/>
        <v>0.55000000000000004</v>
      </c>
      <c r="I42" s="1">
        <v>0.79</v>
      </c>
      <c r="J42" s="1">
        <v>0.79</v>
      </c>
      <c r="L42" s="1">
        <f>DetailsTS14.1UK!B43/100</f>
        <v>0.66249999999999998</v>
      </c>
      <c r="N42" s="1">
        <f>0.4*1.2*1.08</f>
        <v>0.51839999999999997</v>
      </c>
      <c r="O42" s="1">
        <v>0</v>
      </c>
      <c r="Q42" s="22">
        <v>0.55000000000000004</v>
      </c>
    </row>
    <row r="43" spans="1:17" ht="15">
      <c r="A43" s="31">
        <f t="shared" si="1"/>
        <v>1938</v>
      </c>
      <c r="B43" s="30">
        <v>0.79</v>
      </c>
      <c r="C43" s="30">
        <f>DetailsTS14.1UK!C44/100</f>
        <v>0.75</v>
      </c>
      <c r="D43" s="30">
        <v>0.5</v>
      </c>
      <c r="E43" s="30">
        <f t="shared" si="2"/>
        <v>0.53332000000000002</v>
      </c>
      <c r="F43" s="67"/>
      <c r="G43" s="67">
        <f t="shared" si="0"/>
        <v>0.55000000000000004</v>
      </c>
      <c r="I43" s="1">
        <v>0.79</v>
      </c>
      <c r="J43" s="1">
        <v>0.79</v>
      </c>
      <c r="L43" s="1">
        <f>DetailsTS14.1UK!B44/100</f>
        <v>0.75</v>
      </c>
      <c r="N43" s="1">
        <f>0.4*1.3333</f>
        <v>0.53332000000000002</v>
      </c>
      <c r="O43" s="1">
        <v>0</v>
      </c>
      <c r="Q43" s="22">
        <v>0.55000000000000004</v>
      </c>
    </row>
    <row r="44" spans="1:17" ht="15">
      <c r="A44" s="31">
        <f t="shared" si="1"/>
        <v>1939</v>
      </c>
      <c r="B44" s="30">
        <v>0.79</v>
      </c>
      <c r="C44" s="30">
        <f>DetailsTS14.1UK!C45/100</f>
        <v>0.82499999999999996</v>
      </c>
      <c r="D44" s="30">
        <v>0.6</v>
      </c>
      <c r="E44" s="30">
        <f t="shared" si="2"/>
        <v>0.53332000000000002</v>
      </c>
      <c r="F44" s="67"/>
      <c r="G44" s="67">
        <f t="shared" si="0"/>
        <v>0.65</v>
      </c>
      <c r="I44" s="1">
        <v>0.79</v>
      </c>
      <c r="J44" s="1">
        <v>0.79</v>
      </c>
      <c r="L44" s="1">
        <f>DetailsTS14.1UK!B45/100</f>
        <v>0.82499999999999996</v>
      </c>
      <c r="N44" s="1">
        <f>0.4*1.3333</f>
        <v>0.53332000000000002</v>
      </c>
      <c r="O44" s="1">
        <v>0</v>
      </c>
      <c r="Q44" s="22">
        <v>0.65</v>
      </c>
    </row>
    <row r="45" spans="1:17" ht="15">
      <c r="A45" s="31">
        <f t="shared" si="1"/>
        <v>1940</v>
      </c>
      <c r="B45" s="30">
        <v>0.81100000000000005</v>
      </c>
      <c r="C45" s="30">
        <f>DetailsTS14.1UK!C46/100</f>
        <v>0.9</v>
      </c>
      <c r="D45" s="30">
        <v>0.6</v>
      </c>
      <c r="E45" s="30">
        <f t="shared" si="2"/>
        <v>0.53332000000000002</v>
      </c>
      <c r="F45" s="67"/>
      <c r="G45" s="67">
        <f t="shared" si="0"/>
        <v>0.65</v>
      </c>
      <c r="I45" s="1">
        <v>0.81100000000000005</v>
      </c>
      <c r="J45" s="1">
        <v>0.81100000000000005</v>
      </c>
      <c r="L45" s="1">
        <f>DetailsTS14.1UK!B46/100</f>
        <v>0.9</v>
      </c>
      <c r="N45" s="1">
        <f>0.4*1.3333</f>
        <v>0.53332000000000002</v>
      </c>
      <c r="O45" s="1">
        <v>0</v>
      </c>
      <c r="Q45" s="22">
        <v>0.65</v>
      </c>
    </row>
    <row r="46" spans="1:17" ht="15">
      <c r="A46" s="31">
        <f t="shared" si="1"/>
        <v>1941</v>
      </c>
      <c r="B46" s="30">
        <v>0.81</v>
      </c>
      <c r="C46" s="30">
        <f>DetailsTS14.1UK!C47/100</f>
        <v>0.97499999999999998</v>
      </c>
      <c r="D46" s="30">
        <v>0.6</v>
      </c>
      <c r="E46" s="30">
        <f t="shared" si="2"/>
        <v>0.60000000000000009</v>
      </c>
      <c r="F46" s="67"/>
      <c r="G46" s="67">
        <f t="shared" si="0"/>
        <v>0.72</v>
      </c>
      <c r="I46" s="1">
        <v>0.81</v>
      </c>
      <c r="J46" s="1">
        <v>0.81</v>
      </c>
      <c r="L46" s="1">
        <f>DetailsTS14.1UK!B47/100</f>
        <v>0.97499999999999998</v>
      </c>
      <c r="N46" s="1">
        <f>0.4*1.5</f>
        <v>0.60000000000000009</v>
      </c>
      <c r="O46" s="1">
        <v>0</v>
      </c>
      <c r="Q46" s="22">
        <v>0.72</v>
      </c>
    </row>
    <row r="47" spans="1:17" ht="15">
      <c r="A47" s="31">
        <f t="shared" si="1"/>
        <v>1942</v>
      </c>
      <c r="B47" s="30">
        <v>0.88</v>
      </c>
      <c r="C47" s="30">
        <f>DetailsTS14.1UK!C48/100</f>
        <v>0.97499999999999998</v>
      </c>
      <c r="D47" s="30">
        <v>0.6</v>
      </c>
      <c r="E47" s="30">
        <f t="shared" si="2"/>
        <v>0.7</v>
      </c>
      <c r="F47" s="67"/>
      <c r="G47" s="67">
        <f t="shared" si="0"/>
        <v>0.72</v>
      </c>
      <c r="I47" s="1">
        <v>0.88</v>
      </c>
      <c r="J47" s="1">
        <v>0.88</v>
      </c>
      <c r="L47" s="1">
        <f>DetailsTS14.1UK!B48/100</f>
        <v>0.97499999999999998</v>
      </c>
      <c r="N47" s="1">
        <v>0.7</v>
      </c>
      <c r="O47" s="1">
        <v>0</v>
      </c>
      <c r="Q47" s="22">
        <v>0.72</v>
      </c>
    </row>
    <row r="48" spans="1:17" ht="15">
      <c r="A48" s="31">
        <f t="shared" si="1"/>
        <v>1943</v>
      </c>
      <c r="B48" s="30">
        <v>0.88</v>
      </c>
      <c r="C48" s="30">
        <f>DetailsTS14.1UK!C49/100</f>
        <v>0.97499999999999998</v>
      </c>
      <c r="D48" s="30">
        <v>0.6</v>
      </c>
      <c r="E48" s="30">
        <f t="shared" si="2"/>
        <v>0.7</v>
      </c>
      <c r="F48" s="67"/>
      <c r="G48" s="67">
        <f t="shared" si="0"/>
        <v>0.74</v>
      </c>
      <c r="I48" s="1">
        <v>0.88</v>
      </c>
      <c r="J48" s="1">
        <v>0.88</v>
      </c>
      <c r="L48" s="1">
        <f>DetailsTS14.1UK!B49/100</f>
        <v>0.97499999999999998</v>
      </c>
      <c r="N48" s="1">
        <v>0.7</v>
      </c>
      <c r="O48" s="1">
        <v>0</v>
      </c>
      <c r="Q48" s="22">
        <v>0.74</v>
      </c>
    </row>
    <row r="49" spans="1:17" ht="15">
      <c r="A49" s="31">
        <f t="shared" si="1"/>
        <v>1944</v>
      </c>
      <c r="B49" s="30">
        <v>0.94</v>
      </c>
      <c r="C49" s="30">
        <f>DetailsTS14.1UK!C50/100</f>
        <v>0.97499999999999998</v>
      </c>
      <c r="D49" s="30">
        <v>0.6</v>
      </c>
      <c r="E49" s="30">
        <f t="shared" si="2"/>
        <v>0.7</v>
      </c>
      <c r="F49" s="67"/>
      <c r="G49" s="67">
        <f t="shared" si="0"/>
        <v>0.74</v>
      </c>
      <c r="I49" s="1">
        <v>0.94</v>
      </c>
      <c r="J49" s="1">
        <v>0.9</v>
      </c>
      <c r="L49" s="1">
        <f>DetailsTS14.1UK!B50/100</f>
        <v>0.97499999999999998</v>
      </c>
      <c r="N49" s="1">
        <v>0.7</v>
      </c>
      <c r="O49" s="1">
        <v>0</v>
      </c>
      <c r="Q49" s="22">
        <v>0.74</v>
      </c>
    </row>
    <row r="50" spans="1:17" ht="15">
      <c r="A50" s="31">
        <f t="shared" si="1"/>
        <v>1945</v>
      </c>
      <c r="B50" s="30">
        <v>0.94</v>
      </c>
      <c r="C50" s="30">
        <f>DetailsTS14.1UK!C51/100</f>
        <v>0.97499999999999998</v>
      </c>
      <c r="D50" s="30">
        <v>0.6</v>
      </c>
      <c r="E50" s="30">
        <f t="shared" si="2"/>
        <v>0.6</v>
      </c>
      <c r="F50" s="67"/>
      <c r="G50" s="67">
        <f t="shared" si="0"/>
        <v>0.67</v>
      </c>
      <c r="I50" s="1">
        <v>0.94</v>
      </c>
      <c r="J50" s="1">
        <v>0.9</v>
      </c>
      <c r="L50" s="1">
        <f>DetailsTS14.1UK!B51/100</f>
        <v>0.97499999999999998</v>
      </c>
      <c r="N50" s="1">
        <v>0.6</v>
      </c>
      <c r="O50" s="1">
        <v>0</v>
      </c>
      <c r="Q50" s="22">
        <v>0.67</v>
      </c>
    </row>
    <row r="51" spans="1:17" ht="15">
      <c r="A51" s="31">
        <f t="shared" si="1"/>
        <v>1946</v>
      </c>
      <c r="B51" s="30">
        <v>0.86450000000000005</v>
      </c>
      <c r="C51" s="30">
        <f>DetailsTS14.1UK!C52/100</f>
        <v>0.97499999999999998</v>
      </c>
      <c r="D51" s="30">
        <v>0.9</v>
      </c>
      <c r="E51" s="30">
        <f t="shared" si="2"/>
        <v>0.6</v>
      </c>
      <c r="F51" s="67"/>
      <c r="G51" s="67">
        <f t="shared" si="0"/>
        <v>0.67</v>
      </c>
      <c r="I51" s="1">
        <v>0.86450000000000005</v>
      </c>
      <c r="J51" s="1">
        <v>0.85499999999999998</v>
      </c>
      <c r="L51" s="1">
        <f>DetailsTS14.1UK!B52/100</f>
        <v>0.97499999999999998</v>
      </c>
      <c r="N51" s="1">
        <v>0.6</v>
      </c>
      <c r="O51" s="1">
        <v>0</v>
      </c>
      <c r="Q51" s="22">
        <v>0.67</v>
      </c>
    </row>
    <row r="52" spans="1:17" ht="15">
      <c r="A52" s="31">
        <f t="shared" si="1"/>
        <v>1947</v>
      </c>
      <c r="B52" s="30">
        <v>0.86450000000000005</v>
      </c>
      <c r="C52" s="30">
        <f>DetailsTS14.1UK!C53/100</f>
        <v>0.97499999999999998</v>
      </c>
      <c r="D52" s="30">
        <v>0.9</v>
      </c>
      <c r="E52" s="30">
        <f t="shared" si="2"/>
        <v>0.72</v>
      </c>
      <c r="F52" s="67"/>
      <c r="G52" s="67">
        <f t="shared" si="0"/>
        <v>0.75</v>
      </c>
      <c r="I52" s="1">
        <v>0.86450000000000005</v>
      </c>
      <c r="J52" s="1">
        <v>0.85499999999999998</v>
      </c>
      <c r="L52" s="1">
        <f>DetailsTS14.1UK!B53/100</f>
        <v>0.97499999999999998</v>
      </c>
      <c r="N52" s="1">
        <f>1.2*60%</f>
        <v>0.72</v>
      </c>
      <c r="O52" s="1">
        <v>0</v>
      </c>
      <c r="Q52" s="22">
        <v>0.75</v>
      </c>
    </row>
    <row r="53" spans="1:17" ht="15">
      <c r="A53" s="31">
        <f t="shared" si="1"/>
        <v>1948</v>
      </c>
      <c r="B53" s="30">
        <v>0.82130000000000003</v>
      </c>
      <c r="C53" s="30">
        <f>DetailsTS14.1UK!C54/100</f>
        <v>0.97499999999999998</v>
      </c>
      <c r="D53" s="30">
        <v>0.9</v>
      </c>
      <c r="E53" s="30">
        <f t="shared" si="2"/>
        <v>0.6</v>
      </c>
      <c r="F53" s="67"/>
      <c r="G53" s="67">
        <f t="shared" si="0"/>
        <v>0.85</v>
      </c>
      <c r="I53" s="1">
        <v>0.82130000000000003</v>
      </c>
      <c r="J53" s="1">
        <v>0.77</v>
      </c>
      <c r="L53" s="1">
        <f>DetailsTS14.1UK!B54/100</f>
        <v>0.97499999999999998</v>
      </c>
      <c r="N53" s="1">
        <v>0.6</v>
      </c>
      <c r="O53" s="1">
        <v>0</v>
      </c>
      <c r="Q53" s="22">
        <v>0.85</v>
      </c>
    </row>
    <row r="54" spans="1:17" ht="15">
      <c r="A54" s="31">
        <f t="shared" si="1"/>
        <v>1949</v>
      </c>
      <c r="B54" s="30">
        <v>0.82130000000000003</v>
      </c>
      <c r="C54" s="30">
        <f>DetailsTS14.1UK!C55/100</f>
        <v>0.97499999999999998</v>
      </c>
      <c r="D54" s="30">
        <v>0.75</v>
      </c>
      <c r="E54" s="30">
        <f t="shared" si="2"/>
        <v>0.6</v>
      </c>
      <c r="F54" s="67"/>
      <c r="G54" s="67">
        <f t="shared" si="0"/>
        <v>0.85</v>
      </c>
      <c r="I54" s="1">
        <v>0.82130000000000003</v>
      </c>
      <c r="J54" s="1">
        <v>0.77</v>
      </c>
      <c r="L54" s="1">
        <f>DetailsTS14.1UK!B55/100</f>
        <v>0.97499999999999998</v>
      </c>
      <c r="N54" s="1">
        <v>0.6</v>
      </c>
      <c r="O54" s="1">
        <v>0</v>
      </c>
      <c r="Q54" s="22">
        <v>0.85</v>
      </c>
    </row>
    <row r="55" spans="1:17" ht="15">
      <c r="A55" s="31">
        <f t="shared" si="1"/>
        <v>1950</v>
      </c>
      <c r="B55" s="30">
        <v>0.84360000000000002</v>
      </c>
      <c r="C55" s="30">
        <f>DetailsTS14.1UK!C56/100</f>
        <v>0.97499999999999998</v>
      </c>
      <c r="D55" s="30">
        <v>0.75</v>
      </c>
      <c r="E55" s="30">
        <f t="shared" si="2"/>
        <v>0.6</v>
      </c>
      <c r="F55" s="67"/>
      <c r="G55" s="67">
        <f t="shared" si="0"/>
        <v>0.55000000000000004</v>
      </c>
      <c r="I55" s="1">
        <v>0.84360000000000002</v>
      </c>
      <c r="J55" s="1">
        <v>0.87</v>
      </c>
      <c r="L55" s="1">
        <f>DetailsTS14.1UK!B56/100</f>
        <v>0.97499999999999998</v>
      </c>
      <c r="N55" s="1">
        <v>0.6</v>
      </c>
      <c r="O55" s="1">
        <v>0</v>
      </c>
      <c r="Q55" s="22">
        <v>0.55000000000000004</v>
      </c>
    </row>
    <row r="56" spans="1:17" ht="15">
      <c r="A56" s="31">
        <f t="shared" si="1"/>
        <v>1951</v>
      </c>
      <c r="B56" s="30">
        <v>0.91</v>
      </c>
      <c r="C56" s="30">
        <f>DetailsTS14.1UK!C57/100</f>
        <v>0.97499999999999998</v>
      </c>
      <c r="D56" s="30">
        <v>0.75</v>
      </c>
      <c r="E56" s="30">
        <f t="shared" si="2"/>
        <v>0.6</v>
      </c>
      <c r="F56" s="67"/>
      <c r="G56" s="67">
        <f t="shared" si="0"/>
        <v>0.55000000000000004</v>
      </c>
      <c r="I56" s="1">
        <v>0.91</v>
      </c>
      <c r="J56" s="1">
        <v>0.872</v>
      </c>
      <c r="L56" s="1">
        <f>DetailsTS14.1UK!B57/100</f>
        <v>0.97499999999999998</v>
      </c>
      <c r="N56" s="1">
        <v>0.6</v>
      </c>
      <c r="O56" s="1">
        <v>0</v>
      </c>
      <c r="Q56" s="23">
        <v>0.55000000000000004</v>
      </c>
    </row>
    <row r="57" spans="1:17" ht="15">
      <c r="A57" s="31">
        <f t="shared" si="1"/>
        <v>1952</v>
      </c>
      <c r="B57" s="30">
        <v>0.92</v>
      </c>
      <c r="C57" s="30">
        <f>DetailsTS14.1UK!C58/100</f>
        <v>0.97499999999999998</v>
      </c>
      <c r="D57" s="30">
        <v>0.75</v>
      </c>
      <c r="E57" s="30">
        <f t="shared" si="2"/>
        <v>0.6</v>
      </c>
      <c r="F57" s="67"/>
      <c r="G57" s="67">
        <f t="shared" si="0"/>
        <v>0.55000000000000004</v>
      </c>
      <c r="I57" s="1">
        <v>0.92</v>
      </c>
      <c r="J57" s="1">
        <v>0.88</v>
      </c>
      <c r="L57" s="1">
        <f>DetailsTS14.1UK!B58/100</f>
        <v>0.97499999999999998</v>
      </c>
      <c r="N57" s="1">
        <v>0.6</v>
      </c>
      <c r="O57" s="1">
        <v>0</v>
      </c>
      <c r="Q57" s="23">
        <v>0.55000000000000004</v>
      </c>
    </row>
    <row r="58" spans="1:17" ht="15">
      <c r="A58" s="31">
        <f t="shared" si="1"/>
        <v>1953</v>
      </c>
      <c r="B58" s="30">
        <v>0.92</v>
      </c>
      <c r="C58" s="30">
        <f>DetailsTS14.1UK!C59/100</f>
        <v>0.95</v>
      </c>
      <c r="D58" s="30">
        <v>0.66</v>
      </c>
      <c r="E58" s="30">
        <f t="shared" si="2"/>
        <v>0.6</v>
      </c>
      <c r="F58" s="67"/>
      <c r="G58" s="67">
        <f t="shared" si="0"/>
        <v>0.65</v>
      </c>
      <c r="I58" s="1">
        <v>0.92</v>
      </c>
      <c r="J58" s="1">
        <v>0.88</v>
      </c>
      <c r="L58" s="1">
        <f>DetailsTS14.1UK!B59/100</f>
        <v>0.95</v>
      </c>
      <c r="N58" s="1">
        <v>0.6</v>
      </c>
      <c r="O58" s="1">
        <v>0</v>
      </c>
      <c r="Q58" s="23">
        <v>0.65</v>
      </c>
    </row>
    <row r="59" spans="1:17" ht="15">
      <c r="A59" s="31">
        <f t="shared" si="1"/>
        <v>1954</v>
      </c>
      <c r="B59" s="30">
        <v>0.91</v>
      </c>
      <c r="C59" s="30">
        <f>DetailsTS14.1UK!C60/100</f>
        <v>0.95</v>
      </c>
      <c r="D59" s="30">
        <v>0.6</v>
      </c>
      <c r="E59" s="30">
        <f t="shared" si="2"/>
        <v>0.6</v>
      </c>
      <c r="F59" s="67"/>
      <c r="G59" s="67">
        <f t="shared" si="0"/>
        <v>0.65</v>
      </c>
      <c r="I59" s="1">
        <v>0.91</v>
      </c>
      <c r="J59" s="1">
        <v>0.87</v>
      </c>
      <c r="L59" s="1">
        <f>DetailsTS14.1UK!B60/100</f>
        <v>0.95</v>
      </c>
      <c r="N59" s="1">
        <v>0.6</v>
      </c>
      <c r="O59" s="1">
        <v>0</v>
      </c>
      <c r="Q59" s="23">
        <v>0.65</v>
      </c>
    </row>
    <row r="60" spans="1:17" ht="15">
      <c r="A60" s="31">
        <f t="shared" si="1"/>
        <v>1955</v>
      </c>
      <c r="B60" s="30">
        <v>0.91</v>
      </c>
      <c r="C60" s="30">
        <f>DetailsTS14.1UK!C61/100</f>
        <v>0.92500000000000004</v>
      </c>
      <c r="D60" s="30">
        <v>0.53</v>
      </c>
      <c r="E60" s="30">
        <f t="shared" si="2"/>
        <v>0.66</v>
      </c>
      <c r="F60" s="67"/>
      <c r="G60" s="67">
        <f t="shared" si="0"/>
        <v>0.65</v>
      </c>
      <c r="I60" s="1">
        <v>0.91</v>
      </c>
      <c r="J60" s="1">
        <v>0.87</v>
      </c>
      <c r="L60" s="1">
        <f>DetailsTS14.1UK!B61/100</f>
        <v>0.92500000000000004</v>
      </c>
      <c r="N60" s="1">
        <f t="shared" ref="N60:N65" si="3">1.1*60%</f>
        <v>0.66</v>
      </c>
      <c r="O60" s="1">
        <v>0</v>
      </c>
      <c r="Q60" s="23">
        <v>0.65</v>
      </c>
    </row>
    <row r="61" spans="1:17" ht="15">
      <c r="A61" s="31">
        <f t="shared" si="1"/>
        <v>1956</v>
      </c>
      <c r="B61" s="30">
        <v>0.91</v>
      </c>
      <c r="C61" s="30">
        <f>DetailsTS14.1UK!C62/100</f>
        <v>0.92500000000000004</v>
      </c>
      <c r="D61" s="30">
        <v>0.53</v>
      </c>
      <c r="E61" s="30">
        <f t="shared" si="2"/>
        <v>0.66</v>
      </c>
      <c r="F61" s="67"/>
      <c r="G61" s="67">
        <f t="shared" si="0"/>
        <v>0.65</v>
      </c>
      <c r="I61" s="1">
        <v>0.91</v>
      </c>
      <c r="J61" s="1">
        <v>0.87</v>
      </c>
      <c r="L61" s="1">
        <f>DetailsTS14.1UK!B62/100</f>
        <v>0.92500000000000004</v>
      </c>
      <c r="N61" s="1">
        <f t="shared" si="3"/>
        <v>0.66</v>
      </c>
      <c r="O61" s="1">
        <v>0</v>
      </c>
      <c r="Q61" s="23">
        <v>0.65</v>
      </c>
    </row>
    <row r="62" spans="1:17" ht="15">
      <c r="A62" s="31">
        <f t="shared" si="1"/>
        <v>1957</v>
      </c>
      <c r="B62" s="30">
        <v>0.91</v>
      </c>
      <c r="C62" s="30">
        <f>DetailsTS14.1UK!C63/100</f>
        <v>0.92500000000000004</v>
      </c>
      <c r="D62" s="30">
        <v>0.53</v>
      </c>
      <c r="E62" s="30">
        <f t="shared" si="2"/>
        <v>0.66</v>
      </c>
      <c r="F62" s="67"/>
      <c r="G62" s="67">
        <f t="shared" si="0"/>
        <v>0.7</v>
      </c>
      <c r="I62" s="1">
        <v>0.91</v>
      </c>
      <c r="J62" s="1">
        <v>0.87</v>
      </c>
      <c r="L62" s="1">
        <f>DetailsTS14.1UK!B63/100</f>
        <v>0.92500000000000004</v>
      </c>
      <c r="N62" s="1">
        <f t="shared" si="3"/>
        <v>0.66</v>
      </c>
      <c r="O62" s="1">
        <v>0</v>
      </c>
      <c r="Q62" s="23">
        <v>0.7</v>
      </c>
    </row>
    <row r="63" spans="1:17" ht="15">
      <c r="A63" s="31">
        <f t="shared" si="1"/>
        <v>1958</v>
      </c>
      <c r="B63" s="30">
        <v>0.91</v>
      </c>
      <c r="C63" s="30">
        <f>DetailsTS14.1UK!C64/100</f>
        <v>0.92500000000000004</v>
      </c>
      <c r="D63" s="30">
        <v>0.53</v>
      </c>
      <c r="E63" s="30">
        <f t="shared" si="2"/>
        <v>0.66</v>
      </c>
      <c r="F63" s="67"/>
      <c r="G63" s="67">
        <f t="shared" si="0"/>
        <v>0.7</v>
      </c>
      <c r="I63" s="1">
        <v>0.91</v>
      </c>
      <c r="J63" s="1">
        <v>0.87</v>
      </c>
      <c r="L63" s="1">
        <f>DetailsTS14.1UK!B64/100</f>
        <v>0.92500000000000004</v>
      </c>
      <c r="N63" s="1">
        <f t="shared" si="3"/>
        <v>0.66</v>
      </c>
      <c r="O63" s="1">
        <v>0</v>
      </c>
      <c r="Q63" s="23">
        <v>0.7</v>
      </c>
    </row>
    <row r="64" spans="1:17" ht="15">
      <c r="A64" s="31">
        <f t="shared" si="1"/>
        <v>1959</v>
      </c>
      <c r="B64" s="30">
        <v>0.91</v>
      </c>
      <c r="C64" s="30">
        <f>DetailsTS14.1UK!C65/100</f>
        <v>0.88749999999999996</v>
      </c>
      <c r="D64" s="30">
        <v>0.53</v>
      </c>
      <c r="E64" s="30">
        <f t="shared" si="2"/>
        <v>0.66</v>
      </c>
      <c r="F64" s="67"/>
      <c r="G64" s="67">
        <f t="shared" si="0"/>
        <v>0.7</v>
      </c>
      <c r="I64" s="1">
        <v>0.91</v>
      </c>
      <c r="J64" s="1">
        <v>0.87</v>
      </c>
      <c r="L64" s="1">
        <f>DetailsTS14.1UK!B65/100</f>
        <v>0.88749999999999996</v>
      </c>
      <c r="N64" s="1">
        <f t="shared" si="3"/>
        <v>0.66</v>
      </c>
      <c r="O64" s="1">
        <v>0</v>
      </c>
      <c r="Q64" s="23">
        <v>0.7</v>
      </c>
    </row>
    <row r="65" spans="1:17" ht="15">
      <c r="A65" s="31">
        <f t="shared" si="1"/>
        <v>1960</v>
      </c>
      <c r="B65" s="30">
        <v>0.91</v>
      </c>
      <c r="C65" s="30">
        <f>DetailsTS14.1UK!C66/100</f>
        <v>0.88749999999999996</v>
      </c>
      <c r="D65" s="30">
        <v>0.53</v>
      </c>
      <c r="E65" s="30">
        <f t="shared" si="2"/>
        <v>0.66</v>
      </c>
      <c r="F65" s="67"/>
      <c r="G65" s="67">
        <f t="shared" si="0"/>
        <v>0.7</v>
      </c>
      <c r="I65" s="1">
        <v>0.91</v>
      </c>
      <c r="J65" s="1">
        <v>0.87</v>
      </c>
      <c r="L65" s="1">
        <f>DetailsTS14.1UK!B66/100</f>
        <v>0.88749999999999996</v>
      </c>
      <c r="N65" s="1">
        <f t="shared" si="3"/>
        <v>0.66</v>
      </c>
      <c r="O65" s="1">
        <v>0</v>
      </c>
      <c r="Q65" s="23">
        <v>0.7</v>
      </c>
    </row>
    <row r="66" spans="1:17" ht="15">
      <c r="A66" s="31">
        <f t="shared" si="1"/>
        <v>1961</v>
      </c>
      <c r="B66" s="30">
        <v>0.91</v>
      </c>
      <c r="C66" s="30">
        <f>DetailsTS14.1UK!C67/100</f>
        <v>0.88749999999999996</v>
      </c>
      <c r="D66" s="30">
        <v>0.53</v>
      </c>
      <c r="E66" s="30">
        <f t="shared" si="2"/>
        <v>0.63</v>
      </c>
      <c r="F66" s="67"/>
      <c r="G66" s="67">
        <f t="shared" si="0"/>
        <v>0.7</v>
      </c>
      <c r="I66" s="1">
        <v>0.91</v>
      </c>
      <c r="J66" s="1">
        <v>0.87</v>
      </c>
      <c r="L66" s="1">
        <f>DetailsTS14.1UK!B67/100</f>
        <v>0.88749999999999996</v>
      </c>
      <c r="N66" s="1">
        <f>1.05*60%</f>
        <v>0.63</v>
      </c>
      <c r="O66" s="1">
        <v>0</v>
      </c>
      <c r="Q66" s="23">
        <v>0.7</v>
      </c>
    </row>
    <row r="67" spans="1:17" ht="15">
      <c r="A67" s="31">
        <f t="shared" si="1"/>
        <v>1962</v>
      </c>
      <c r="B67" s="30">
        <v>0.91</v>
      </c>
      <c r="C67" s="30">
        <f>DetailsTS14.1UK!C68/100</f>
        <v>0.88749999999999996</v>
      </c>
      <c r="D67" s="30">
        <v>0.53</v>
      </c>
      <c r="E67" s="30">
        <f t="shared" si="2"/>
        <v>0.63</v>
      </c>
      <c r="F67" s="67"/>
      <c r="G67" s="67">
        <f t="shared" si="0"/>
        <v>0.75</v>
      </c>
      <c r="I67" s="1">
        <v>0.91</v>
      </c>
      <c r="J67" s="1">
        <v>0.87</v>
      </c>
      <c r="L67" s="1">
        <f>DetailsTS14.1UK!B68/100</f>
        <v>0.88749999999999996</v>
      </c>
      <c r="N67" s="1">
        <f>1.05*60%</f>
        <v>0.63</v>
      </c>
      <c r="O67" s="1">
        <v>0</v>
      </c>
      <c r="Q67" s="23">
        <v>0.75</v>
      </c>
    </row>
    <row r="68" spans="1:17" ht="15">
      <c r="A68" s="31">
        <f t="shared" si="1"/>
        <v>1963</v>
      </c>
      <c r="B68" s="30">
        <v>0.91</v>
      </c>
      <c r="C68" s="30">
        <f>DetailsTS14.1UK!C69/100</f>
        <v>0.88749999999999996</v>
      </c>
      <c r="D68" s="30">
        <v>0.53</v>
      </c>
      <c r="E68" s="30">
        <f t="shared" si="2"/>
        <v>0.64575000000000005</v>
      </c>
      <c r="F68" s="67"/>
      <c r="G68" s="67">
        <f t="shared" si="0"/>
        <v>0.75</v>
      </c>
      <c r="I68" s="1">
        <v>0.91</v>
      </c>
      <c r="J68" s="1">
        <v>0.87</v>
      </c>
      <c r="L68" s="1">
        <f>DetailsTS14.1UK!B69/100</f>
        <v>0.88749999999999996</v>
      </c>
      <c r="N68" s="1">
        <f>1.05*61.5%</f>
        <v>0.64575000000000005</v>
      </c>
      <c r="O68" s="1">
        <v>0</v>
      </c>
      <c r="Q68" s="23">
        <v>0.75</v>
      </c>
    </row>
    <row r="69" spans="1:17" ht="15">
      <c r="A69" s="31">
        <f t="shared" si="1"/>
        <v>1964</v>
      </c>
      <c r="B69" s="30">
        <v>0.77</v>
      </c>
      <c r="C69" s="30">
        <f>DetailsTS14.1UK!C70/100</f>
        <v>0.88749999999999996</v>
      </c>
      <c r="D69" s="30">
        <v>0.53</v>
      </c>
      <c r="E69" s="30">
        <f t="shared" si="2"/>
        <v>0.63</v>
      </c>
      <c r="F69" s="67"/>
      <c r="G69" s="67">
        <f t="shared" si="0"/>
        <v>0.75</v>
      </c>
      <c r="I69" s="1">
        <v>0.77</v>
      </c>
      <c r="J69" s="1">
        <v>0.77</v>
      </c>
      <c r="L69" s="1">
        <f>DetailsTS14.1UK!B70/100</f>
        <v>0.88749999999999996</v>
      </c>
      <c r="N69" s="1">
        <f>1.05*60%</f>
        <v>0.63</v>
      </c>
      <c r="O69" s="1">
        <v>0</v>
      </c>
      <c r="Q69" s="23">
        <v>0.75</v>
      </c>
    </row>
    <row r="70" spans="1:17" ht="15">
      <c r="A70" s="31">
        <f t="shared" si="1"/>
        <v>1965</v>
      </c>
      <c r="B70" s="30">
        <v>0.7</v>
      </c>
      <c r="C70" s="30">
        <f>DetailsTS14.1UK!C71/100</f>
        <v>0.91249999999999998</v>
      </c>
      <c r="D70" s="30">
        <v>0.53</v>
      </c>
      <c r="E70" s="30">
        <f t="shared" si="2"/>
        <v>0.63</v>
      </c>
      <c r="F70" s="67"/>
      <c r="G70" s="67">
        <f t="shared" ref="G70:G120" si="4">Q70</f>
        <v>0.75</v>
      </c>
      <c r="I70" s="1">
        <v>0.7</v>
      </c>
      <c r="J70" s="1">
        <v>0.7</v>
      </c>
      <c r="L70" s="1">
        <f>DetailsTS14.1UK!B71/100</f>
        <v>0.91249999999999998</v>
      </c>
      <c r="N70" s="1">
        <f>1.05*60%</f>
        <v>0.63</v>
      </c>
      <c r="O70" s="1">
        <v>0</v>
      </c>
      <c r="Q70" s="23">
        <v>0.75</v>
      </c>
    </row>
    <row r="71" spans="1:17" ht="15">
      <c r="A71" s="31">
        <f t="shared" ref="A71:A117" si="5">A70+1</f>
        <v>1966</v>
      </c>
      <c r="B71" s="30">
        <v>0.7</v>
      </c>
      <c r="C71" s="30">
        <f>DetailsTS14.1UK!C72/100</f>
        <v>0.91249999999999998</v>
      </c>
      <c r="D71" s="30">
        <v>0.53</v>
      </c>
      <c r="E71" s="30">
        <f t="shared" ref="E71:E120" si="6">N71</f>
        <v>0.65</v>
      </c>
      <c r="F71" s="67"/>
      <c r="G71" s="67">
        <f t="shared" si="4"/>
        <v>0.75</v>
      </c>
      <c r="I71" s="1">
        <v>0.7</v>
      </c>
      <c r="J71" s="1">
        <v>0.7</v>
      </c>
      <c r="L71" s="1">
        <f>DetailsTS14.1UK!B72/100</f>
        <v>0.91249999999999998</v>
      </c>
      <c r="N71" s="1">
        <v>0.65</v>
      </c>
      <c r="O71" s="1">
        <v>0</v>
      </c>
      <c r="Q71" s="23">
        <v>0.75</v>
      </c>
    </row>
    <row r="72" spans="1:17" ht="15">
      <c r="A72" s="31">
        <f t="shared" si="5"/>
        <v>1967</v>
      </c>
      <c r="B72" s="30">
        <v>0.7</v>
      </c>
      <c r="C72" s="30">
        <f>DetailsTS14.1UK!C73/100</f>
        <v>0.91249999999999998</v>
      </c>
      <c r="D72" s="30">
        <v>0.53</v>
      </c>
      <c r="E72" s="30">
        <f t="shared" si="6"/>
        <v>0.66</v>
      </c>
      <c r="F72" s="67"/>
      <c r="G72" s="67">
        <f t="shared" si="4"/>
        <v>0.75</v>
      </c>
      <c r="I72" s="1">
        <v>0.7</v>
      </c>
      <c r="J72" s="1">
        <v>0.7</v>
      </c>
      <c r="L72" s="1">
        <f>DetailsTS14.1UK!B73/100</f>
        <v>0.91249999999999998</v>
      </c>
      <c r="N72" s="1">
        <f>1.1*60%</f>
        <v>0.66</v>
      </c>
      <c r="O72" s="1">
        <v>0</v>
      </c>
      <c r="Q72" s="23">
        <v>0.75</v>
      </c>
    </row>
    <row r="73" spans="1:17" ht="15">
      <c r="A73" s="31">
        <f t="shared" si="5"/>
        <v>1968</v>
      </c>
      <c r="B73" s="30">
        <v>0.75249999999999995</v>
      </c>
      <c r="C73" s="30">
        <f>DetailsTS14.1UK!C74/100</f>
        <v>0.91249999999999998</v>
      </c>
      <c r="D73" s="30">
        <v>0.53</v>
      </c>
      <c r="E73" s="30">
        <f t="shared" si="6"/>
        <v>0.66</v>
      </c>
      <c r="F73" s="67"/>
      <c r="G73" s="67">
        <f t="shared" si="4"/>
        <v>0.75</v>
      </c>
      <c r="I73" s="1">
        <v>0.75249999999999995</v>
      </c>
      <c r="J73" s="1">
        <v>0.75249999999999995</v>
      </c>
      <c r="L73" s="1">
        <f>DetailsTS14.1UK!B74/100</f>
        <v>0.91249999999999998</v>
      </c>
      <c r="N73" s="1">
        <f>1.1*60%</f>
        <v>0.66</v>
      </c>
      <c r="O73" s="1">
        <v>0</v>
      </c>
      <c r="Q73" s="23">
        <v>0.75</v>
      </c>
    </row>
    <row r="74" spans="1:17" ht="15">
      <c r="A74" s="31">
        <f t="shared" si="5"/>
        <v>1969</v>
      </c>
      <c r="B74" s="30">
        <v>0.77</v>
      </c>
      <c r="C74" s="30">
        <f>DetailsTS14.1UK!C75/100</f>
        <v>0.91249999999999998</v>
      </c>
      <c r="D74" s="30">
        <v>0.53</v>
      </c>
      <c r="E74" s="30">
        <f t="shared" si="6"/>
        <v>0.64499999999999991</v>
      </c>
      <c r="F74" s="67"/>
      <c r="G74" s="67">
        <f t="shared" si="4"/>
        <v>0.75</v>
      </c>
      <c r="I74" s="1">
        <v>0.77</v>
      </c>
      <c r="J74" s="1">
        <v>0.77</v>
      </c>
      <c r="L74" s="1">
        <f>DetailsTS14.1UK!B75/100</f>
        <v>0.91249999999999998</v>
      </c>
      <c r="N74" s="1">
        <f>1.075*60%</f>
        <v>0.64499999999999991</v>
      </c>
      <c r="O74" s="1">
        <v>0</v>
      </c>
      <c r="Q74" s="23">
        <v>0.75</v>
      </c>
    </row>
    <row r="75" spans="1:17" ht="15">
      <c r="A75" s="31">
        <f t="shared" si="5"/>
        <v>1970</v>
      </c>
      <c r="B75" s="30">
        <v>0.71750000000000003</v>
      </c>
      <c r="C75" s="30">
        <f>DetailsTS14.1UK!C76/100</f>
        <v>0.91249999999999998</v>
      </c>
      <c r="D75" s="30">
        <v>0.53</v>
      </c>
      <c r="E75" s="30">
        <f t="shared" si="6"/>
        <v>0.61799999999999999</v>
      </c>
      <c r="F75" s="67"/>
      <c r="G75" s="67">
        <f t="shared" si="4"/>
        <v>0.75</v>
      </c>
      <c r="I75" s="1">
        <v>0.71750000000000003</v>
      </c>
      <c r="J75" s="1">
        <v>0.71750000000000003</v>
      </c>
      <c r="L75" s="1">
        <f>DetailsTS14.1UK!B76/100</f>
        <v>0.91249999999999998</v>
      </c>
      <c r="N75" s="1">
        <f>1.03*60%</f>
        <v>0.61799999999999999</v>
      </c>
      <c r="O75" s="1">
        <v>0</v>
      </c>
      <c r="Q75" s="23">
        <v>0.75</v>
      </c>
    </row>
    <row r="76" spans="1:17" ht="15">
      <c r="A76" s="31">
        <f t="shared" si="5"/>
        <v>1971</v>
      </c>
      <c r="B76" s="30">
        <v>0.7</v>
      </c>
      <c r="C76" s="30">
        <f>DetailsTS14.1UK!C77/100</f>
        <v>0.88749999999999996</v>
      </c>
      <c r="D76" s="30">
        <v>0.53</v>
      </c>
      <c r="E76" s="30">
        <f t="shared" si="6"/>
        <v>0.61199999999999999</v>
      </c>
      <c r="F76" s="67"/>
      <c r="G76" s="67">
        <f t="shared" si="4"/>
        <v>0.75</v>
      </c>
      <c r="I76" s="1">
        <v>0.6</v>
      </c>
      <c r="J76" s="1">
        <v>0.7</v>
      </c>
      <c r="L76" s="1">
        <f>DetailsTS14.1UK!B77/100</f>
        <v>0.82937499999999997</v>
      </c>
      <c r="N76" s="1">
        <f>1.02*60%</f>
        <v>0.61199999999999999</v>
      </c>
      <c r="O76" s="1">
        <v>0</v>
      </c>
      <c r="Q76" s="23">
        <v>0.75</v>
      </c>
    </row>
    <row r="77" spans="1:17" ht="15">
      <c r="A77" s="31">
        <f t="shared" si="5"/>
        <v>1972</v>
      </c>
      <c r="B77" s="30">
        <v>0.7</v>
      </c>
      <c r="C77" s="30">
        <f>DetailsTS14.1UK!C78/100</f>
        <v>0.88749999999999996</v>
      </c>
      <c r="D77" s="30">
        <v>0.53</v>
      </c>
      <c r="E77" s="30">
        <f t="shared" si="6"/>
        <v>0.6</v>
      </c>
      <c r="F77" s="67"/>
      <c r="G77" s="67">
        <f t="shared" si="4"/>
        <v>0.75</v>
      </c>
      <c r="I77" s="1">
        <v>0.5</v>
      </c>
      <c r="J77" s="1">
        <v>0.7</v>
      </c>
      <c r="L77" s="1">
        <f>DetailsTS14.1UK!B78/100</f>
        <v>0.82937499999999997</v>
      </c>
      <c r="N77" s="1">
        <v>0.6</v>
      </c>
      <c r="O77" s="1">
        <v>0</v>
      </c>
      <c r="Q77" s="23">
        <v>0.75</v>
      </c>
    </row>
    <row r="78" spans="1:17" ht="15">
      <c r="A78" s="31">
        <f t="shared" si="5"/>
        <v>1973</v>
      </c>
      <c r="B78" s="30">
        <v>0.7</v>
      </c>
      <c r="C78" s="30">
        <f>DetailsTS14.1UK!C79/100</f>
        <v>0.9</v>
      </c>
      <c r="D78" s="30">
        <v>0.53</v>
      </c>
      <c r="E78" s="30">
        <f t="shared" si="6"/>
        <v>0.6</v>
      </c>
      <c r="F78" s="67"/>
      <c r="G78" s="67">
        <f t="shared" si="4"/>
        <v>0.75</v>
      </c>
      <c r="I78" s="1">
        <v>0.5</v>
      </c>
      <c r="J78" s="1">
        <v>0.7</v>
      </c>
      <c r="L78" s="1">
        <f>DetailsTS14.1UK!B79/100</f>
        <v>0.75</v>
      </c>
      <c r="N78" s="1">
        <v>0.6</v>
      </c>
      <c r="O78" s="1">
        <v>0</v>
      </c>
      <c r="Q78" s="23">
        <v>0.75</v>
      </c>
    </row>
    <row r="79" spans="1:17" ht="15">
      <c r="A79" s="31">
        <f t="shared" si="5"/>
        <v>1974</v>
      </c>
      <c r="B79" s="30">
        <v>0.7</v>
      </c>
      <c r="C79" s="30">
        <f>DetailsTS14.1UK!C80/100</f>
        <v>0.98</v>
      </c>
      <c r="D79" s="30">
        <v>0.53</v>
      </c>
      <c r="E79" s="30">
        <f t="shared" si="6"/>
        <v>0.6</v>
      </c>
      <c r="F79" s="67"/>
      <c r="G79" s="67">
        <f t="shared" si="4"/>
        <v>0.75</v>
      </c>
      <c r="I79" s="1">
        <v>0.5</v>
      </c>
      <c r="J79" s="1">
        <v>0.7</v>
      </c>
      <c r="L79" s="1">
        <f>DetailsTS14.1UK!B80/100</f>
        <v>0.83</v>
      </c>
      <c r="N79" s="1">
        <v>0.6</v>
      </c>
      <c r="O79" s="1">
        <v>0</v>
      </c>
      <c r="Q79" s="23">
        <v>0.75</v>
      </c>
    </row>
    <row r="80" spans="1:17" ht="15">
      <c r="A80" s="31">
        <f t="shared" si="5"/>
        <v>1975</v>
      </c>
      <c r="B80" s="30">
        <v>0.7</v>
      </c>
      <c r="C80" s="30">
        <f>DetailsTS14.1UK!C81/100</f>
        <v>0.98</v>
      </c>
      <c r="D80" s="30">
        <v>0.56000000000000005</v>
      </c>
      <c r="E80" s="30">
        <f t="shared" si="6"/>
        <v>0.6</v>
      </c>
      <c r="F80" s="67"/>
      <c r="G80" s="67">
        <f t="shared" si="4"/>
        <v>0.75</v>
      </c>
      <c r="I80" s="1">
        <v>0.5</v>
      </c>
      <c r="J80" s="1">
        <v>0.7</v>
      </c>
      <c r="L80" s="1">
        <f>DetailsTS14.1UK!B81/100</f>
        <v>0.83</v>
      </c>
      <c r="N80" s="1">
        <v>0.6</v>
      </c>
      <c r="O80" s="1">
        <v>0</v>
      </c>
      <c r="Q80" s="23">
        <v>0.75</v>
      </c>
    </row>
    <row r="81" spans="1:17" ht="15">
      <c r="A81" s="31">
        <f t="shared" si="5"/>
        <v>1976</v>
      </c>
      <c r="B81" s="30">
        <v>0.7</v>
      </c>
      <c r="C81" s="30">
        <f>DetailsTS14.1UK!C82/100</f>
        <v>0.98</v>
      </c>
      <c r="D81" s="30">
        <v>0.56000000000000005</v>
      </c>
      <c r="E81" s="30">
        <f t="shared" si="6"/>
        <v>0.6</v>
      </c>
      <c r="F81" s="67"/>
      <c r="G81" s="67">
        <f t="shared" si="4"/>
        <v>0.75</v>
      </c>
      <c r="I81" s="1">
        <v>0.5</v>
      </c>
      <c r="J81" s="1">
        <v>0.7</v>
      </c>
      <c r="L81" s="1">
        <f>DetailsTS14.1UK!B82/100</f>
        <v>0.83</v>
      </c>
      <c r="N81" s="1">
        <v>0.6</v>
      </c>
      <c r="O81" s="1">
        <v>0</v>
      </c>
      <c r="Q81" s="23">
        <v>0.75</v>
      </c>
    </row>
    <row r="82" spans="1:17" ht="15">
      <c r="A82" s="31">
        <f t="shared" si="5"/>
        <v>1977</v>
      </c>
      <c r="B82" s="30">
        <v>0.7</v>
      </c>
      <c r="C82" s="30">
        <f>DetailsTS14.1UK!C83/100</f>
        <v>0.98</v>
      </c>
      <c r="D82" s="30">
        <v>0.56000000000000005</v>
      </c>
      <c r="E82" s="30">
        <f t="shared" si="6"/>
        <v>0.6</v>
      </c>
      <c r="F82" s="67"/>
      <c r="G82" s="67">
        <f t="shared" si="4"/>
        <v>0.75</v>
      </c>
      <c r="I82" s="1">
        <v>0.5</v>
      </c>
      <c r="J82" s="1">
        <v>0.7</v>
      </c>
      <c r="L82" s="1">
        <f>DetailsTS14.1UK!B83/100</f>
        <v>0.83</v>
      </c>
      <c r="N82" s="1">
        <v>0.6</v>
      </c>
      <c r="O82" s="1">
        <v>0</v>
      </c>
      <c r="Q82" s="23">
        <v>0.75</v>
      </c>
    </row>
    <row r="83" spans="1:17" ht="15">
      <c r="A83" s="31">
        <f t="shared" si="5"/>
        <v>1978</v>
      </c>
      <c r="B83" s="30">
        <v>0.7</v>
      </c>
      <c r="C83" s="30">
        <f>DetailsTS14.1UK!C84/100</f>
        <v>0.98</v>
      </c>
      <c r="D83" s="30">
        <v>0.56000000000000005</v>
      </c>
      <c r="E83" s="30">
        <f t="shared" si="6"/>
        <v>0.6</v>
      </c>
      <c r="F83" s="67"/>
      <c r="G83" s="67">
        <f t="shared" si="4"/>
        <v>0.75</v>
      </c>
      <c r="I83" s="1">
        <v>0.5</v>
      </c>
      <c r="J83" s="1">
        <v>0.7</v>
      </c>
      <c r="L83" s="1">
        <f>DetailsTS14.1UK!B84/100</f>
        <v>0.83</v>
      </c>
      <c r="N83" s="1">
        <v>0.6</v>
      </c>
      <c r="O83" s="1">
        <v>0</v>
      </c>
      <c r="Q83" s="23">
        <v>0.75</v>
      </c>
    </row>
    <row r="84" spans="1:17" ht="15">
      <c r="A84" s="31">
        <f t="shared" si="5"/>
        <v>1979</v>
      </c>
      <c r="B84" s="30">
        <v>0.7</v>
      </c>
      <c r="C84" s="30">
        <f>DetailsTS14.1UK!C85/100</f>
        <v>0.75</v>
      </c>
      <c r="D84" s="30">
        <v>0.56000000000000005</v>
      </c>
      <c r="E84" s="30">
        <f t="shared" si="6"/>
        <v>0.6</v>
      </c>
      <c r="F84" s="67"/>
      <c r="G84" s="67">
        <f t="shared" si="4"/>
        <v>0.75</v>
      </c>
      <c r="I84" s="1">
        <v>0.5</v>
      </c>
      <c r="J84" s="1">
        <v>0.7</v>
      </c>
      <c r="L84" s="1">
        <f>DetailsTS14.1UK!B85/100</f>
        <v>0.6</v>
      </c>
      <c r="N84" s="1">
        <v>0.6</v>
      </c>
      <c r="O84" s="1">
        <v>0</v>
      </c>
      <c r="Q84" s="23">
        <v>0.75</v>
      </c>
    </row>
    <row r="85" spans="1:17" ht="15">
      <c r="A85" s="31">
        <f t="shared" si="5"/>
        <v>1980</v>
      </c>
      <c r="B85" s="30">
        <v>0.7</v>
      </c>
      <c r="C85" s="30">
        <f>DetailsTS14.1UK!C86/100</f>
        <v>0.75</v>
      </c>
      <c r="D85" s="30">
        <v>0.56000000000000005</v>
      </c>
      <c r="E85" s="30">
        <f t="shared" si="6"/>
        <v>0.66</v>
      </c>
      <c r="F85" s="67"/>
      <c r="G85" s="67">
        <f t="shared" si="4"/>
        <v>0.75</v>
      </c>
      <c r="I85" s="1">
        <v>0.5</v>
      </c>
      <c r="J85" s="1">
        <v>0.7</v>
      </c>
      <c r="L85" s="1">
        <f>DetailsTS14.1UK!B86/100</f>
        <v>0.6</v>
      </c>
      <c r="N85" s="1">
        <f>1.1*60%</f>
        <v>0.66</v>
      </c>
      <c r="O85" s="1">
        <v>0</v>
      </c>
      <c r="Q85" s="23">
        <v>0.75</v>
      </c>
    </row>
    <row r="86" spans="1:17" ht="15">
      <c r="A86" s="31">
        <f t="shared" si="5"/>
        <v>1981</v>
      </c>
      <c r="B86" s="30">
        <v>0.69130000000000003</v>
      </c>
      <c r="C86" s="30">
        <f>DetailsTS14.1UK!C87/100</f>
        <v>0.75</v>
      </c>
      <c r="D86" s="30">
        <v>0.56000000000000005</v>
      </c>
      <c r="E86" s="30">
        <f t="shared" si="6"/>
        <v>0.66</v>
      </c>
      <c r="F86" s="67"/>
      <c r="G86" s="67">
        <f t="shared" si="4"/>
        <v>0.75</v>
      </c>
      <c r="I86" s="1">
        <v>0.5</v>
      </c>
      <c r="J86" s="1">
        <v>0.69130000000000003</v>
      </c>
      <c r="L86" s="1">
        <f>DetailsTS14.1UK!B87/100</f>
        <v>0.6</v>
      </c>
      <c r="N86" s="1">
        <f>1.1*60%</f>
        <v>0.66</v>
      </c>
      <c r="O86" s="1">
        <v>0</v>
      </c>
      <c r="Q86" s="23">
        <v>0.75</v>
      </c>
    </row>
    <row r="87" spans="1:17" ht="15">
      <c r="A87" s="31">
        <f t="shared" si="5"/>
        <v>1982</v>
      </c>
      <c r="B87" s="30">
        <v>0.5</v>
      </c>
      <c r="C87" s="30">
        <f>DetailsTS14.1UK!C88/100</f>
        <v>0.75</v>
      </c>
      <c r="D87" s="30">
        <v>0.56000000000000005</v>
      </c>
      <c r="E87" s="30">
        <f t="shared" si="6"/>
        <v>0.69550000000000012</v>
      </c>
      <c r="F87" s="67"/>
      <c r="G87" s="67">
        <f t="shared" si="4"/>
        <v>0.75</v>
      </c>
      <c r="I87" s="1">
        <v>0.5</v>
      </c>
      <c r="J87" s="1">
        <v>0.5</v>
      </c>
      <c r="L87" s="1">
        <f>DetailsTS14.1UK!B88/100</f>
        <v>0.6</v>
      </c>
      <c r="N87" s="1">
        <f>1.07*65%</f>
        <v>0.69550000000000012</v>
      </c>
      <c r="O87" s="1">
        <v>0</v>
      </c>
      <c r="Q87" s="23">
        <v>0.75</v>
      </c>
    </row>
    <row r="88" spans="1:17" ht="15">
      <c r="A88" s="31">
        <f t="shared" si="5"/>
        <v>1983</v>
      </c>
      <c r="B88" s="30">
        <v>0.5</v>
      </c>
      <c r="C88" s="30">
        <f>DetailsTS14.1UK!C89/100</f>
        <v>0.75</v>
      </c>
      <c r="D88" s="30">
        <v>0.56000000000000005</v>
      </c>
      <c r="E88" s="30">
        <f t="shared" si="6"/>
        <v>0.70200000000000007</v>
      </c>
      <c r="F88" s="67"/>
      <c r="G88" s="67">
        <f t="shared" si="4"/>
        <v>0.75</v>
      </c>
      <c r="I88" s="1">
        <v>0.5</v>
      </c>
      <c r="J88" s="1">
        <v>0.5</v>
      </c>
      <c r="L88" s="1">
        <f>DetailsTS14.1UK!B89/100</f>
        <v>0.6</v>
      </c>
      <c r="N88" s="1">
        <f>1.08*65%</f>
        <v>0.70200000000000007</v>
      </c>
      <c r="O88" s="1">
        <v>0</v>
      </c>
      <c r="Q88" s="23">
        <v>0.75</v>
      </c>
    </row>
    <row r="89" spans="1:17" ht="15">
      <c r="A89" s="31">
        <f t="shared" si="5"/>
        <v>1984</v>
      </c>
      <c r="B89" s="30">
        <v>0.5</v>
      </c>
      <c r="C89" s="30">
        <f>DetailsTS14.1UK!C90/100</f>
        <v>0.6</v>
      </c>
      <c r="D89" s="30">
        <v>0.56000000000000005</v>
      </c>
      <c r="E89" s="30">
        <f t="shared" si="6"/>
        <v>0.6695000000000001</v>
      </c>
      <c r="F89" s="67"/>
      <c r="G89" s="67">
        <f t="shared" si="4"/>
        <v>0.7</v>
      </c>
      <c r="I89" s="1">
        <v>0.5</v>
      </c>
      <c r="J89" s="1">
        <v>0.5</v>
      </c>
      <c r="L89" s="1">
        <f>DetailsTS14.1UK!B90/100</f>
        <v>0.6</v>
      </c>
      <c r="N89" s="1">
        <f>1.03*65%</f>
        <v>0.6695000000000001</v>
      </c>
      <c r="O89" s="1">
        <v>0</v>
      </c>
      <c r="Q89" s="23">
        <v>0.7</v>
      </c>
    </row>
    <row r="90" spans="1:17" ht="15">
      <c r="A90" s="31">
        <f t="shared" si="5"/>
        <v>1985</v>
      </c>
      <c r="B90" s="30">
        <v>0.5</v>
      </c>
      <c r="C90" s="30">
        <f>DetailsTS14.1UK!C91/100</f>
        <v>0.6</v>
      </c>
      <c r="D90" s="30">
        <v>0.56000000000000005</v>
      </c>
      <c r="E90" s="30">
        <f t="shared" si="6"/>
        <v>0.65</v>
      </c>
      <c r="F90" s="67"/>
      <c r="G90" s="67">
        <f t="shared" si="4"/>
        <v>0.7</v>
      </c>
      <c r="I90" s="1">
        <v>0.5</v>
      </c>
      <c r="J90" s="1">
        <v>0.5</v>
      </c>
      <c r="L90" s="1">
        <f>DetailsTS14.1UK!B91/100</f>
        <v>0.6</v>
      </c>
      <c r="N90" s="1">
        <v>0.65</v>
      </c>
      <c r="O90" s="1">
        <v>0</v>
      </c>
      <c r="Q90" s="23">
        <v>0.7</v>
      </c>
    </row>
    <row r="91" spans="1:17" ht="15">
      <c r="A91" s="31">
        <f t="shared" si="5"/>
        <v>1986</v>
      </c>
      <c r="B91" s="30">
        <v>0.5</v>
      </c>
      <c r="C91" s="30">
        <f>DetailsTS14.1UK!C92/100</f>
        <v>0.6</v>
      </c>
      <c r="D91" s="30">
        <v>0.56000000000000005</v>
      </c>
      <c r="E91" s="30">
        <f t="shared" si="6"/>
        <v>0.57999999999999996</v>
      </c>
      <c r="F91" s="67"/>
      <c r="G91" s="67">
        <f t="shared" si="4"/>
        <v>0.7</v>
      </c>
      <c r="I91" s="1">
        <v>0.5</v>
      </c>
      <c r="J91" s="1">
        <v>0.5</v>
      </c>
      <c r="L91" s="1">
        <f>DetailsTS14.1UK!B92/100</f>
        <v>0.6</v>
      </c>
      <c r="N91" s="1">
        <v>0.57999999999999996</v>
      </c>
      <c r="O91" s="1">
        <v>0</v>
      </c>
      <c r="Q91" s="23">
        <v>0.7</v>
      </c>
    </row>
    <row r="92" spans="1:17" ht="15">
      <c r="A92" s="31">
        <f t="shared" si="5"/>
        <v>1987</v>
      </c>
      <c r="B92" s="30">
        <v>0.38500000000000001</v>
      </c>
      <c r="C92" s="30">
        <f>DetailsTS14.1UK!C93/100</f>
        <v>0.6</v>
      </c>
      <c r="D92" s="30">
        <v>0.56000000000000005</v>
      </c>
      <c r="E92" s="30">
        <f t="shared" si="6"/>
        <v>0.56799999999999995</v>
      </c>
      <c r="F92" s="67"/>
      <c r="G92" s="67">
        <f t="shared" si="4"/>
        <v>0.6</v>
      </c>
      <c r="I92" s="1">
        <v>0.38500000000000001</v>
      </c>
      <c r="J92" s="1">
        <v>0.38500000000000001</v>
      </c>
      <c r="L92" s="1">
        <f>DetailsTS14.1UK!B93/100</f>
        <v>0.6</v>
      </c>
      <c r="N92" s="1">
        <v>0.56799999999999995</v>
      </c>
      <c r="O92" s="1">
        <v>0</v>
      </c>
      <c r="Q92" s="23">
        <v>0.6</v>
      </c>
    </row>
    <row r="93" spans="1:17" ht="15">
      <c r="A93" s="31">
        <f t="shared" si="5"/>
        <v>1988</v>
      </c>
      <c r="B93" s="30">
        <v>0.28000000000000003</v>
      </c>
      <c r="C93" s="30">
        <f>DetailsTS14.1UK!C94/100</f>
        <v>0.4</v>
      </c>
      <c r="D93" s="30">
        <v>0.56000000000000005</v>
      </c>
      <c r="E93" s="30">
        <f t="shared" si="6"/>
        <v>0.56799999999999995</v>
      </c>
      <c r="F93" s="67"/>
      <c r="G93" s="67">
        <f t="shared" si="4"/>
        <v>0.6</v>
      </c>
      <c r="I93" s="1">
        <v>0.28000000000000003</v>
      </c>
      <c r="J93" s="1">
        <v>0.28000000000000003</v>
      </c>
      <c r="L93" s="1">
        <f>DetailsTS14.1UK!B94/100</f>
        <v>0.4</v>
      </c>
      <c r="N93" s="1">
        <v>0.56799999999999995</v>
      </c>
      <c r="O93" s="1">
        <v>0</v>
      </c>
      <c r="Q93" s="23">
        <v>0.6</v>
      </c>
    </row>
    <row r="94" spans="1:17" ht="15">
      <c r="A94" s="31">
        <f t="shared" si="5"/>
        <v>1989</v>
      </c>
      <c r="B94" s="30">
        <v>0.28000000000000003</v>
      </c>
      <c r="C94" s="30">
        <f>DetailsTS14.1UK!C95/100</f>
        <v>0.4</v>
      </c>
      <c r="D94" s="30">
        <v>0.56000000000000005</v>
      </c>
      <c r="E94" s="30">
        <f t="shared" si="6"/>
        <v>0.56799999999999995</v>
      </c>
      <c r="F94" s="67"/>
      <c r="G94" s="67">
        <f t="shared" si="4"/>
        <v>0.6</v>
      </c>
      <c r="I94" s="1">
        <v>0.28000000000000003</v>
      </c>
      <c r="J94" s="1">
        <v>0.28000000000000003</v>
      </c>
      <c r="L94" s="1">
        <f>DetailsTS14.1UK!B95/100</f>
        <v>0.4</v>
      </c>
      <c r="N94" s="1">
        <v>0.56799999999999995</v>
      </c>
      <c r="O94" s="1">
        <v>0</v>
      </c>
      <c r="Q94" s="23">
        <v>0.6</v>
      </c>
    </row>
    <row r="95" spans="1:17" ht="15">
      <c r="A95" s="31">
        <f t="shared" si="5"/>
        <v>1990</v>
      </c>
      <c r="B95" s="30">
        <v>0.28000000000000003</v>
      </c>
      <c r="C95" s="30">
        <f>DetailsTS14.1UK!C96/100</f>
        <v>0.4</v>
      </c>
      <c r="D95" s="30">
        <v>0.53</v>
      </c>
      <c r="E95" s="30">
        <f t="shared" si="6"/>
        <v>0.56799999999999995</v>
      </c>
      <c r="F95" s="67"/>
      <c r="G95" s="67">
        <f t="shared" si="4"/>
        <v>0.5</v>
      </c>
      <c r="I95" s="1">
        <v>0.28000000000000003</v>
      </c>
      <c r="J95" s="1">
        <v>0.28000000000000003</v>
      </c>
      <c r="L95" s="1">
        <f>DetailsTS14.1UK!B96/100</f>
        <v>0.4</v>
      </c>
      <c r="N95" s="1">
        <v>0.56799999999999995</v>
      </c>
      <c r="O95" s="1">
        <v>0</v>
      </c>
      <c r="Q95" s="23">
        <v>0.5</v>
      </c>
    </row>
    <row r="96" spans="1:17" ht="15">
      <c r="A96" s="31">
        <f t="shared" si="5"/>
        <v>1991</v>
      </c>
      <c r="B96" s="30">
        <v>0.31</v>
      </c>
      <c r="C96" s="30">
        <f>DetailsTS14.1UK!C97/100</f>
        <v>0.4</v>
      </c>
      <c r="D96" s="30">
        <v>0.53</v>
      </c>
      <c r="E96" s="30">
        <f t="shared" si="6"/>
        <v>0.56799999999999995</v>
      </c>
      <c r="F96" s="67"/>
      <c r="G96" s="67">
        <f t="shared" si="4"/>
        <v>0.5</v>
      </c>
      <c r="I96" s="1">
        <v>0.31</v>
      </c>
      <c r="J96" s="1">
        <v>0.31</v>
      </c>
      <c r="L96" s="1">
        <f>DetailsTS14.1UK!B97/100</f>
        <v>0.4</v>
      </c>
      <c r="N96" s="1">
        <v>0.56799999999999995</v>
      </c>
      <c r="O96" s="1">
        <v>1.0999999999999999E-2</v>
      </c>
      <c r="Q96" s="23">
        <v>0.5</v>
      </c>
    </row>
    <row r="97" spans="1:17" ht="15">
      <c r="A97" s="31">
        <f t="shared" si="5"/>
        <v>1992</v>
      </c>
      <c r="B97" s="30">
        <v>0.31</v>
      </c>
      <c r="C97" s="30">
        <f>DetailsTS14.1UK!C98/100</f>
        <v>0.4</v>
      </c>
      <c r="D97" s="30">
        <v>0.53</v>
      </c>
      <c r="E97" s="30">
        <f t="shared" si="6"/>
        <v>0.56799999999999995</v>
      </c>
      <c r="F97" s="67"/>
      <c r="G97" s="67">
        <f t="shared" si="4"/>
        <v>0.5</v>
      </c>
      <c r="I97" s="1">
        <v>0.31</v>
      </c>
      <c r="J97" s="1">
        <v>0.31</v>
      </c>
      <c r="L97" s="1">
        <f>DetailsTS14.1UK!B98/100</f>
        <v>0.4</v>
      </c>
      <c r="N97" s="1">
        <v>0.56799999999999995</v>
      </c>
      <c r="O97" s="1">
        <v>1.0999999999999999E-2</v>
      </c>
      <c r="Q97" s="23">
        <v>0.5</v>
      </c>
    </row>
    <row r="98" spans="1:17" ht="15">
      <c r="A98" s="31">
        <f t="shared" si="5"/>
        <v>1993</v>
      </c>
      <c r="B98" s="30">
        <v>0.39600000000000002</v>
      </c>
      <c r="C98" s="30">
        <f>DetailsTS14.1UK!C99/100</f>
        <v>0.4</v>
      </c>
      <c r="D98" s="30">
        <v>0.53</v>
      </c>
      <c r="E98" s="30">
        <f t="shared" si="6"/>
        <v>0.56799999999999995</v>
      </c>
      <c r="F98" s="67"/>
      <c r="G98" s="67">
        <f t="shared" si="4"/>
        <v>0.5</v>
      </c>
      <c r="I98" s="1">
        <v>0.39600000000000002</v>
      </c>
      <c r="J98" s="1">
        <v>0.39600000000000002</v>
      </c>
      <c r="L98" s="1">
        <f>DetailsTS14.1UK!B99/100</f>
        <v>0.4</v>
      </c>
      <c r="N98" s="1">
        <v>0.56799999999999995</v>
      </c>
      <c r="O98" s="1">
        <v>2.4E-2</v>
      </c>
      <c r="Q98" s="23">
        <v>0.5</v>
      </c>
    </row>
    <row r="99" spans="1:17" ht="15">
      <c r="A99" s="31">
        <f t="shared" si="5"/>
        <v>1994</v>
      </c>
      <c r="B99" s="30">
        <v>0.39600000000000002</v>
      </c>
      <c r="C99" s="30">
        <f>DetailsTS14.1UK!C100/100</f>
        <v>0.4</v>
      </c>
      <c r="D99" s="30">
        <v>0.53</v>
      </c>
      <c r="E99" s="30">
        <f t="shared" si="6"/>
        <v>0.56799999999999995</v>
      </c>
      <c r="F99" s="67"/>
      <c r="G99" s="67">
        <f t="shared" si="4"/>
        <v>0.5</v>
      </c>
      <c r="I99" s="1">
        <v>0.39600000000000002</v>
      </c>
      <c r="J99" s="1">
        <v>0.39600000000000002</v>
      </c>
      <c r="L99" s="1">
        <f>DetailsTS14.1UK!B100/100</f>
        <v>0.4</v>
      </c>
      <c r="N99" s="1">
        <v>0.56799999999999995</v>
      </c>
      <c r="O99" s="1">
        <v>2.4E-2</v>
      </c>
      <c r="Q99" s="23">
        <v>0.5</v>
      </c>
    </row>
    <row r="100" spans="1:17" ht="15">
      <c r="A100" s="31">
        <f t="shared" si="5"/>
        <v>1995</v>
      </c>
      <c r="B100" s="30">
        <v>0.39600000000000002</v>
      </c>
      <c r="C100" s="30">
        <f>DetailsTS14.1UK!C101/100</f>
        <v>0.4</v>
      </c>
      <c r="D100" s="30">
        <v>0.53</v>
      </c>
      <c r="E100" s="30">
        <f t="shared" si="6"/>
        <v>0.56799999999999995</v>
      </c>
      <c r="F100" s="67"/>
      <c r="G100" s="67">
        <f t="shared" si="4"/>
        <v>0.5</v>
      </c>
      <c r="I100" s="1">
        <v>0.39600000000000002</v>
      </c>
      <c r="J100" s="1">
        <v>0.39600000000000002</v>
      </c>
      <c r="L100" s="1">
        <f>DetailsTS14.1UK!B101/100</f>
        <v>0.4</v>
      </c>
      <c r="N100" s="1">
        <v>0.56799999999999995</v>
      </c>
      <c r="O100" s="1">
        <v>2.4E-2</v>
      </c>
      <c r="Q100" s="23">
        <v>0.5</v>
      </c>
    </row>
    <row r="101" spans="1:17" ht="15">
      <c r="A101" s="31">
        <f t="shared" si="5"/>
        <v>1996</v>
      </c>
      <c r="B101" s="30">
        <v>0.39600000000000002</v>
      </c>
      <c r="C101" s="30">
        <f>DetailsTS14.1UK!C102/100</f>
        <v>0.4</v>
      </c>
      <c r="D101" s="30">
        <v>0.53</v>
      </c>
      <c r="E101" s="30">
        <f t="shared" si="6"/>
        <v>0.54</v>
      </c>
      <c r="F101" s="67"/>
      <c r="G101" s="67">
        <f t="shared" si="4"/>
        <v>0.5</v>
      </c>
      <c r="I101" s="1">
        <v>0.39600000000000002</v>
      </c>
      <c r="J101" s="1">
        <v>0.39600000000000002</v>
      </c>
      <c r="L101" s="1">
        <f>DetailsTS14.1UK!B102/100</f>
        <v>0.4</v>
      </c>
      <c r="N101" s="1">
        <v>0.54</v>
      </c>
      <c r="O101" s="1">
        <v>3.9E-2</v>
      </c>
      <c r="Q101" s="23">
        <v>0.5</v>
      </c>
    </row>
    <row r="102" spans="1:17" ht="15">
      <c r="A102" s="31">
        <f t="shared" si="5"/>
        <v>1997</v>
      </c>
      <c r="B102" s="30">
        <v>0.39600000000000002</v>
      </c>
      <c r="C102" s="30">
        <f>DetailsTS14.1UK!C103/100</f>
        <v>0.4</v>
      </c>
      <c r="D102" s="30">
        <v>0.53</v>
      </c>
      <c r="E102" s="30">
        <f t="shared" si="6"/>
        <v>0.54</v>
      </c>
      <c r="F102" s="67"/>
      <c r="G102" s="67">
        <f t="shared" si="4"/>
        <v>0.5</v>
      </c>
      <c r="I102" s="1">
        <v>0.39600000000000002</v>
      </c>
      <c r="J102" s="1">
        <v>0.39600000000000002</v>
      </c>
      <c r="L102" s="1">
        <f>DetailsTS14.1UK!B103/100</f>
        <v>0.4</v>
      </c>
      <c r="N102" s="1">
        <v>0.54</v>
      </c>
      <c r="O102" s="1">
        <v>3.9E-2</v>
      </c>
      <c r="Q102" s="23">
        <v>0.5</v>
      </c>
    </row>
    <row r="103" spans="1:17" ht="15">
      <c r="A103" s="31">
        <f t="shared" si="5"/>
        <v>1998</v>
      </c>
      <c r="B103" s="30">
        <v>0.39600000000000002</v>
      </c>
      <c r="C103" s="30">
        <f>DetailsTS14.1UK!C104/100</f>
        <v>0.4</v>
      </c>
      <c r="D103" s="30">
        <v>0.53</v>
      </c>
      <c r="E103" s="30">
        <f t="shared" si="6"/>
        <v>0.54</v>
      </c>
      <c r="F103" s="67"/>
      <c r="G103" s="67">
        <f t="shared" si="4"/>
        <v>0.5</v>
      </c>
      <c r="I103" s="1">
        <v>0.39600000000000002</v>
      </c>
      <c r="J103" s="1">
        <v>0.39600000000000002</v>
      </c>
      <c r="L103" s="1">
        <f>DetailsTS14.1UK!B104/100</f>
        <v>0.4</v>
      </c>
      <c r="N103" s="1">
        <v>0.54</v>
      </c>
      <c r="O103" s="1">
        <v>0.08</v>
      </c>
      <c r="Q103" s="23">
        <v>0.5</v>
      </c>
    </row>
    <row r="104" spans="1:17" ht="15">
      <c r="A104" s="31">
        <f t="shared" si="5"/>
        <v>1999</v>
      </c>
      <c r="B104" s="30">
        <v>0.39600000000000002</v>
      </c>
      <c r="C104" s="30">
        <f>DetailsTS14.1UK!C105/100</f>
        <v>0.4</v>
      </c>
      <c r="D104" s="30">
        <v>0.53</v>
      </c>
      <c r="E104" s="30">
        <f t="shared" si="6"/>
        <v>0.54</v>
      </c>
      <c r="F104" s="67"/>
      <c r="G104" s="67">
        <f t="shared" si="4"/>
        <v>0.37</v>
      </c>
      <c r="I104" s="1">
        <v>0.39600000000000002</v>
      </c>
      <c r="J104" s="1">
        <v>0.39600000000000002</v>
      </c>
      <c r="L104" s="1">
        <f>DetailsTS14.1UK!B105/100</f>
        <v>0.4</v>
      </c>
      <c r="N104" s="1">
        <v>0.54</v>
      </c>
      <c r="O104" s="1">
        <v>0.08</v>
      </c>
      <c r="Q104" s="23">
        <v>0.37</v>
      </c>
    </row>
    <row r="105" spans="1:17" ht="15">
      <c r="A105" s="31">
        <f t="shared" si="5"/>
        <v>2000</v>
      </c>
      <c r="B105" s="30">
        <v>0.39600000000000002</v>
      </c>
      <c r="C105" s="30">
        <f>DetailsTS14.1UK!C106/100</f>
        <v>0.4</v>
      </c>
      <c r="D105" s="30">
        <v>0.51</v>
      </c>
      <c r="E105" s="30">
        <f t="shared" si="6"/>
        <v>0.53249999999999997</v>
      </c>
      <c r="F105" s="67"/>
      <c r="G105" s="67">
        <f t="shared" si="4"/>
        <v>0.37</v>
      </c>
      <c r="I105" s="1">
        <v>0.39600000000000002</v>
      </c>
      <c r="J105" s="1">
        <v>0.39600000000000002</v>
      </c>
      <c r="L105" s="1">
        <f>DetailsTS14.1UK!B106/100</f>
        <v>0.4</v>
      </c>
      <c r="N105" s="1">
        <v>0.53249999999999997</v>
      </c>
      <c r="O105" s="1">
        <v>0.08</v>
      </c>
      <c r="Q105" s="23">
        <v>0.37</v>
      </c>
    </row>
    <row r="106" spans="1:17" ht="15">
      <c r="A106" s="31">
        <f t="shared" si="5"/>
        <v>2001</v>
      </c>
      <c r="B106" s="30">
        <v>0.38600000000000001</v>
      </c>
      <c r="C106" s="30">
        <f>DetailsTS14.1UK!C107/100</f>
        <v>0.4</v>
      </c>
      <c r="D106" s="30">
        <v>0.48499999999999999</v>
      </c>
      <c r="E106" s="30">
        <f t="shared" si="6"/>
        <v>0.52749999999999997</v>
      </c>
      <c r="F106" s="67"/>
      <c r="G106" s="67">
        <f t="shared" si="4"/>
        <v>0.37</v>
      </c>
      <c r="H106" s="6"/>
      <c r="I106" s="1">
        <v>0.38600000000000001</v>
      </c>
      <c r="J106" s="1">
        <v>0.38600000000000001</v>
      </c>
      <c r="L106" s="1">
        <f>DetailsTS14.1UK!B107/100</f>
        <v>0.4</v>
      </c>
      <c r="N106" s="1">
        <v>0.52749999999999997</v>
      </c>
      <c r="O106" s="1">
        <v>0.08</v>
      </c>
      <c r="Q106" s="23">
        <v>0.37</v>
      </c>
    </row>
    <row r="107" spans="1:17" ht="15">
      <c r="A107" s="31">
        <f t="shared" si="5"/>
        <v>2002</v>
      </c>
      <c r="B107" s="30">
        <v>0.38600000000000001</v>
      </c>
      <c r="C107" s="30">
        <f>DetailsTS14.1UK!C108/100</f>
        <v>0.4</v>
      </c>
      <c r="D107" s="30">
        <v>0.48499999999999999</v>
      </c>
      <c r="E107" s="30">
        <f t="shared" si="6"/>
        <v>0.49580000000000002</v>
      </c>
      <c r="F107" s="67"/>
      <c r="G107" s="67">
        <f t="shared" si="4"/>
        <v>0.37</v>
      </c>
      <c r="I107" s="1">
        <v>0.38600000000000001</v>
      </c>
      <c r="J107" s="1">
        <v>0.38600000000000001</v>
      </c>
      <c r="L107" s="1">
        <f>DetailsTS14.1UK!B108/100</f>
        <v>0.4</v>
      </c>
      <c r="N107" s="1">
        <v>0.49580000000000002</v>
      </c>
      <c r="O107" s="1">
        <v>0.08</v>
      </c>
      <c r="Q107" s="23">
        <v>0.37</v>
      </c>
    </row>
    <row r="108" spans="1:17" ht="15">
      <c r="A108" s="31">
        <f t="shared" si="5"/>
        <v>2003</v>
      </c>
      <c r="B108" s="30">
        <v>0.35</v>
      </c>
      <c r="C108" s="30">
        <f>DetailsTS14.1UK!C109/100</f>
        <v>0.4</v>
      </c>
      <c r="D108" s="30">
        <v>0.48499999999999999</v>
      </c>
      <c r="E108" s="30">
        <f t="shared" si="6"/>
        <v>0.48089999999999999</v>
      </c>
      <c r="F108" s="67"/>
      <c r="G108" s="67">
        <f t="shared" si="4"/>
        <v>0.37</v>
      </c>
      <c r="I108" s="1">
        <v>0.35</v>
      </c>
      <c r="J108" s="1">
        <v>0.35</v>
      </c>
      <c r="L108" s="1">
        <f>DetailsTS14.1UK!B109/100</f>
        <v>0.4</v>
      </c>
      <c r="N108" s="1">
        <v>0.48089999999999999</v>
      </c>
      <c r="O108" s="1">
        <v>0.08</v>
      </c>
      <c r="Q108" s="23">
        <v>0.37</v>
      </c>
    </row>
    <row r="109" spans="1:17" ht="15">
      <c r="A109" s="31">
        <f t="shared" si="5"/>
        <v>2004</v>
      </c>
      <c r="B109" s="30">
        <v>0.35</v>
      </c>
      <c r="C109" s="30">
        <f>DetailsTS14.1UK!C110/100</f>
        <v>0.4</v>
      </c>
      <c r="D109" s="30">
        <v>0.45</v>
      </c>
      <c r="E109" s="30">
        <f t="shared" si="6"/>
        <v>0.48089999999999999</v>
      </c>
      <c r="F109" s="67"/>
      <c r="G109" s="67">
        <f t="shared" si="4"/>
        <v>0.37</v>
      </c>
      <c r="I109" s="1">
        <v>0.35</v>
      </c>
      <c r="J109" s="1">
        <v>0.35</v>
      </c>
      <c r="L109" s="1">
        <f>DetailsTS14.1UK!B110/100</f>
        <v>0.4</v>
      </c>
      <c r="N109" s="1">
        <v>0.48089999999999999</v>
      </c>
      <c r="O109" s="1">
        <v>0.08</v>
      </c>
      <c r="Q109" s="23">
        <v>0.37</v>
      </c>
    </row>
    <row r="110" spans="1:17" ht="15">
      <c r="A110" s="31">
        <f t="shared" si="5"/>
        <v>2005</v>
      </c>
      <c r="B110" s="30">
        <v>0.35</v>
      </c>
      <c r="C110" s="30">
        <f>DetailsTS14.1UK!C111/100</f>
        <v>0.4</v>
      </c>
      <c r="D110" s="30">
        <v>0.42</v>
      </c>
      <c r="E110" s="30">
        <f t="shared" si="6"/>
        <v>0.48089999999999999</v>
      </c>
      <c r="F110" s="67"/>
      <c r="G110" s="67">
        <f t="shared" si="4"/>
        <v>0.37</v>
      </c>
      <c r="I110" s="1">
        <v>0.35</v>
      </c>
      <c r="J110" s="1">
        <v>0.35</v>
      </c>
      <c r="L110" s="1">
        <f>DetailsTS14.1UK!B111/100</f>
        <v>0.4</v>
      </c>
      <c r="N110" s="1">
        <v>0.48089999999999999</v>
      </c>
      <c r="O110" s="1">
        <v>0.08</v>
      </c>
      <c r="Q110" s="23">
        <v>0.37</v>
      </c>
    </row>
    <row r="111" spans="1:17" ht="15">
      <c r="A111" s="31">
        <f t="shared" si="5"/>
        <v>2006</v>
      </c>
      <c r="B111" s="30">
        <v>0.35</v>
      </c>
      <c r="C111" s="30">
        <f>DetailsTS14.1UK!C112/100</f>
        <v>0.4</v>
      </c>
      <c r="D111" s="30">
        <v>0.42</v>
      </c>
      <c r="E111" s="30">
        <f t="shared" si="6"/>
        <v>0.4</v>
      </c>
      <c r="F111" s="67"/>
      <c r="G111" s="67">
        <f t="shared" si="4"/>
        <v>0.37</v>
      </c>
      <c r="I111" s="1">
        <v>0.35</v>
      </c>
      <c r="J111" s="1">
        <v>0.35</v>
      </c>
      <c r="L111" s="1">
        <f>DetailsTS14.1UK!B112/100</f>
        <v>0.4</v>
      </c>
      <c r="N111" s="1">
        <v>0.4</v>
      </c>
      <c r="O111" s="1">
        <v>0.08</v>
      </c>
      <c r="Q111" s="23">
        <v>0.37</v>
      </c>
    </row>
    <row r="112" spans="1:17" ht="15">
      <c r="A112" s="31">
        <f t="shared" si="5"/>
        <v>2007</v>
      </c>
      <c r="B112" s="30">
        <v>0.35</v>
      </c>
      <c r="C112" s="30">
        <f>DetailsTS14.1UK!C113/100</f>
        <v>0.4</v>
      </c>
      <c r="D112" s="30">
        <v>0.45</v>
      </c>
      <c r="E112" s="30">
        <f t="shared" si="6"/>
        <v>0.4</v>
      </c>
      <c r="F112" s="67"/>
      <c r="G112" s="67">
        <f t="shared" si="4"/>
        <v>0.37</v>
      </c>
      <c r="I112" s="1">
        <v>0.35</v>
      </c>
      <c r="J112" s="1">
        <v>0.35</v>
      </c>
      <c r="L112" s="1">
        <f>DetailsTS14.1UK!B113/100</f>
        <v>0.4</v>
      </c>
      <c r="N112" s="1">
        <v>0.4</v>
      </c>
      <c r="O112" s="1">
        <v>0.08</v>
      </c>
      <c r="Q112" s="23">
        <v>0.37</v>
      </c>
    </row>
    <row r="113" spans="1:17" ht="15">
      <c r="A113" s="31">
        <f t="shared" si="5"/>
        <v>2008</v>
      </c>
      <c r="B113" s="30">
        <v>0.35</v>
      </c>
      <c r="C113" s="30">
        <f>DetailsTS14.1UK!C114/100</f>
        <v>0.4</v>
      </c>
      <c r="D113" s="30">
        <v>0.45</v>
      </c>
      <c r="E113" s="30">
        <f t="shared" si="6"/>
        <v>0.4</v>
      </c>
      <c r="F113" s="67"/>
      <c r="G113" s="67">
        <f t="shared" si="4"/>
        <v>0.4</v>
      </c>
      <c r="I113" s="1">
        <v>0.35</v>
      </c>
      <c r="J113" s="1">
        <v>0.35</v>
      </c>
      <c r="L113" s="1">
        <f>DetailsTS14.1UK!B114/100</f>
        <v>0.4</v>
      </c>
      <c r="N113" s="1">
        <v>0.4</v>
      </c>
      <c r="O113" s="1">
        <v>0.08</v>
      </c>
      <c r="Q113" s="23">
        <v>0.4</v>
      </c>
    </row>
    <row r="114" spans="1:17" ht="15">
      <c r="A114" s="31">
        <f t="shared" si="5"/>
        <v>2009</v>
      </c>
      <c r="B114" s="30">
        <v>0.35</v>
      </c>
      <c r="C114" s="30">
        <f>DetailsTS14.1UK!C115/100</f>
        <v>0.4</v>
      </c>
      <c r="D114" s="30">
        <v>0.45</v>
      </c>
      <c r="E114" s="30">
        <f t="shared" si="6"/>
        <v>0.4</v>
      </c>
      <c r="F114" s="67"/>
      <c r="G114" s="67">
        <f t="shared" si="4"/>
        <v>0.4</v>
      </c>
      <c r="I114" s="1">
        <v>0.35</v>
      </c>
      <c r="J114" s="1">
        <v>0.35</v>
      </c>
      <c r="L114" s="1">
        <f>DetailsTS14.1UK!B115/100</f>
        <v>0.4</v>
      </c>
      <c r="N114" s="1">
        <v>0.4</v>
      </c>
      <c r="O114" s="1">
        <v>0.08</v>
      </c>
      <c r="Q114" s="23">
        <v>0.4</v>
      </c>
    </row>
    <row r="115" spans="1:17" ht="15">
      <c r="A115" s="31">
        <f t="shared" si="5"/>
        <v>2010</v>
      </c>
      <c r="B115" s="30">
        <v>0.35</v>
      </c>
      <c r="C115" s="30">
        <f>DetailsTS14.1UK!C116/100</f>
        <v>0.5</v>
      </c>
      <c r="D115" s="30">
        <v>0.45</v>
      </c>
      <c r="E115" s="30">
        <f t="shared" si="6"/>
        <v>0.41</v>
      </c>
      <c r="F115" s="67"/>
      <c r="G115" s="67">
        <f t="shared" si="4"/>
        <v>0.4</v>
      </c>
      <c r="I115" s="1">
        <v>0.35</v>
      </c>
      <c r="J115" s="1">
        <v>0.35</v>
      </c>
      <c r="L115" s="1">
        <f>DetailsTS14.1UK!B116/100</f>
        <v>0.5</v>
      </c>
      <c r="N115" s="1">
        <v>0.41</v>
      </c>
      <c r="O115" s="1">
        <v>0.08</v>
      </c>
      <c r="Q115" s="23">
        <v>0.4</v>
      </c>
    </row>
    <row r="116" spans="1:17" ht="15">
      <c r="A116" s="31">
        <f t="shared" si="5"/>
        <v>2011</v>
      </c>
      <c r="B116" s="30">
        <v>0.35</v>
      </c>
      <c r="C116" s="30">
        <f>DetailsTS14.1UK!C117/100</f>
        <v>0.5</v>
      </c>
      <c r="D116" s="30">
        <v>0.45</v>
      </c>
      <c r="E116" s="30">
        <f t="shared" si="6"/>
        <v>0.44999999999999996</v>
      </c>
      <c r="F116" s="67"/>
      <c r="G116" s="67">
        <f t="shared" si="4"/>
        <v>0.4</v>
      </c>
      <c r="I116" s="1">
        <v>0.35</v>
      </c>
      <c r="J116" s="1">
        <v>0.35</v>
      </c>
      <c r="L116" s="1">
        <f>DetailsTS14.1UK!B117/100</f>
        <v>0.5</v>
      </c>
      <c r="N116" s="1">
        <f>41%+0.04</f>
        <v>0.44999999999999996</v>
      </c>
      <c r="O116" s="1">
        <v>0.08</v>
      </c>
      <c r="Q116" s="23">
        <v>0.4</v>
      </c>
    </row>
    <row r="117" spans="1:17" ht="15">
      <c r="A117" s="31">
        <f t="shared" si="5"/>
        <v>2012</v>
      </c>
      <c r="B117" s="30">
        <v>0.35</v>
      </c>
      <c r="C117" s="30">
        <v>0.5</v>
      </c>
      <c r="D117" s="30">
        <v>0.45</v>
      </c>
      <c r="E117" s="30">
        <f t="shared" si="6"/>
        <v>0.49</v>
      </c>
      <c r="F117" s="67"/>
      <c r="G117" s="67">
        <f t="shared" si="4"/>
        <v>0.4</v>
      </c>
      <c r="I117" s="1">
        <f>B117</f>
        <v>0.35</v>
      </c>
      <c r="J117" s="1">
        <v>0.35</v>
      </c>
      <c r="L117" s="1">
        <f>C117</f>
        <v>0.5</v>
      </c>
      <c r="N117" s="1">
        <f>45%+0.04</f>
        <v>0.49</v>
      </c>
      <c r="O117" s="1">
        <v>0.08</v>
      </c>
      <c r="Q117" s="23">
        <v>0.4</v>
      </c>
    </row>
    <row r="118" spans="1:17" ht="15">
      <c r="A118" s="31">
        <v>2013</v>
      </c>
      <c r="B118" s="30">
        <v>0.39600000000000002</v>
      </c>
      <c r="C118" s="30">
        <v>0.45</v>
      </c>
      <c r="D118" s="30">
        <v>0.45</v>
      </c>
      <c r="E118" s="30">
        <f t="shared" si="6"/>
        <v>0.49</v>
      </c>
      <c r="F118" s="67"/>
      <c r="G118" s="67">
        <f t="shared" si="4"/>
        <v>0.4</v>
      </c>
      <c r="I118" s="1">
        <v>0.39600000000000002</v>
      </c>
      <c r="J118" s="1">
        <v>0.39600000000000002</v>
      </c>
      <c r="L118" s="1">
        <v>0.45</v>
      </c>
      <c r="N118" s="1">
        <f>45%+0.04</f>
        <v>0.49</v>
      </c>
      <c r="O118" s="1">
        <v>0.08</v>
      </c>
      <c r="Q118" s="23">
        <v>0.4</v>
      </c>
    </row>
    <row r="119" spans="1:17" ht="15">
      <c r="A119" s="31">
        <v>2014</v>
      </c>
      <c r="B119" s="30">
        <v>0.39600000000000002</v>
      </c>
      <c r="C119" s="30">
        <v>0.45</v>
      </c>
      <c r="D119" s="30">
        <v>0.45</v>
      </c>
      <c r="E119" s="30">
        <f t="shared" si="6"/>
        <v>0.49</v>
      </c>
      <c r="F119" s="67"/>
      <c r="G119" s="67">
        <f t="shared" si="4"/>
        <v>0.4</v>
      </c>
      <c r="I119" s="1">
        <v>0.39600000000000002</v>
      </c>
      <c r="J119" s="1">
        <v>0.39600000000000002</v>
      </c>
      <c r="L119" s="1">
        <v>0.45</v>
      </c>
      <c r="N119" s="1">
        <f>45%+0.04</f>
        <v>0.49</v>
      </c>
      <c r="O119" s="1">
        <v>0.08</v>
      </c>
      <c r="Q119" s="23">
        <v>0.4</v>
      </c>
    </row>
    <row r="120" spans="1:17" ht="16" thickBot="1">
      <c r="A120" s="32">
        <v>2015</v>
      </c>
      <c r="B120" s="33">
        <v>0.39600000000000002</v>
      </c>
      <c r="C120" s="33">
        <v>0.45</v>
      </c>
      <c r="D120" s="33">
        <v>0.45</v>
      </c>
      <c r="E120" s="33">
        <f t="shared" si="6"/>
        <v>0.49</v>
      </c>
      <c r="F120" s="67"/>
      <c r="G120" s="67">
        <f t="shared" si="4"/>
        <v>0.4</v>
      </c>
      <c r="I120" s="1">
        <v>0.39600000000000002</v>
      </c>
      <c r="J120" s="1">
        <v>0.39600000000000002</v>
      </c>
      <c r="L120" s="1">
        <f>C120</f>
        <v>0.45</v>
      </c>
      <c r="N120" s="1">
        <f>45%+0.04</f>
        <v>0.49</v>
      </c>
      <c r="O120" s="1">
        <v>0.08</v>
      </c>
      <c r="Q120" s="23">
        <v>0.4</v>
      </c>
    </row>
    <row r="121" spans="1:17" ht="13" thickTop="1">
      <c r="D121" s="3"/>
    </row>
    <row r="122" spans="1:17">
      <c r="D122" s="3"/>
    </row>
    <row r="123" spans="1:17">
      <c r="A123" s="2" t="s">
        <v>53</v>
      </c>
      <c r="B123" s="6"/>
      <c r="D123" s="3"/>
    </row>
    <row r="124" spans="1:17" ht="13.25" customHeight="1">
      <c r="A124" s="72" t="s">
        <v>176</v>
      </c>
      <c r="B124" s="72"/>
      <c r="C124" s="72"/>
      <c r="D124" s="72"/>
      <c r="E124" s="72"/>
      <c r="F124" s="72"/>
      <c r="G124" s="72"/>
      <c r="H124" s="72"/>
      <c r="I124" s="72"/>
      <c r="J124" s="72"/>
      <c r="K124" s="72"/>
    </row>
    <row r="125" spans="1:17" ht="13.25" customHeight="1">
      <c r="A125" s="72"/>
      <c r="B125" s="72"/>
      <c r="C125" s="72"/>
      <c r="D125" s="72"/>
      <c r="E125" s="72"/>
      <c r="F125" s="72"/>
      <c r="G125" s="72"/>
      <c r="H125" s="72"/>
      <c r="I125" s="72"/>
      <c r="J125" s="72"/>
      <c r="K125" s="72"/>
    </row>
    <row r="126" spans="1:17" ht="13.25" customHeight="1">
      <c r="A126" s="72"/>
      <c r="B126" s="72"/>
      <c r="C126" s="72"/>
      <c r="D126" s="72"/>
      <c r="E126" s="72"/>
      <c r="F126" s="72"/>
      <c r="G126" s="72"/>
      <c r="H126" s="72"/>
      <c r="I126" s="72"/>
      <c r="J126" s="72"/>
      <c r="K126" s="72"/>
    </row>
    <row r="127" spans="1:17" ht="13.25" customHeight="1">
      <c r="A127" s="72"/>
      <c r="B127" s="72"/>
      <c r="C127" s="72"/>
      <c r="D127" s="72"/>
      <c r="E127" s="72"/>
      <c r="F127" s="72"/>
      <c r="G127" s="72"/>
      <c r="H127" s="72"/>
      <c r="I127" s="72"/>
      <c r="J127" s="72"/>
      <c r="K127" s="72"/>
    </row>
    <row r="128" spans="1:17">
      <c r="A128" s="72"/>
      <c r="B128" s="72"/>
      <c r="C128" s="72"/>
      <c r="D128" s="72"/>
      <c r="E128" s="72"/>
      <c r="F128" s="72"/>
      <c r="G128" s="72"/>
      <c r="H128" s="72"/>
      <c r="I128" s="72"/>
      <c r="J128" s="72"/>
      <c r="K128" s="72"/>
    </row>
    <row r="129" spans="1:11">
      <c r="A129" s="72"/>
      <c r="B129" s="72"/>
      <c r="C129" s="72"/>
      <c r="D129" s="72"/>
      <c r="E129" s="72"/>
      <c r="F129" s="72"/>
      <c r="G129" s="72"/>
      <c r="H129" s="72"/>
      <c r="I129" s="72"/>
      <c r="J129" s="72"/>
      <c r="K129" s="72"/>
    </row>
    <row r="130" spans="1:11">
      <c r="A130" s="2" t="s">
        <v>54</v>
      </c>
      <c r="D130" s="3"/>
    </row>
    <row r="131" spans="1:11">
      <c r="A131" s="2" t="s">
        <v>85</v>
      </c>
      <c r="D131" s="3"/>
    </row>
    <row r="132" spans="1:11">
      <c r="A132" s="2" t="s">
        <v>102</v>
      </c>
      <c r="D132" s="3"/>
    </row>
    <row r="133" spans="1:11">
      <c r="D133" s="3"/>
    </row>
    <row r="134" spans="1:11">
      <c r="D134" s="3"/>
    </row>
    <row r="135" spans="1:11">
      <c r="D135" s="3"/>
    </row>
    <row r="136" spans="1:11">
      <c r="D136" s="3"/>
    </row>
    <row r="137" spans="1:11">
      <c r="D137" s="3"/>
    </row>
    <row r="138" spans="1:11">
      <c r="D138" s="3"/>
    </row>
    <row r="139" spans="1:11">
      <c r="D139" s="3"/>
    </row>
    <row r="140" spans="1:11">
      <c r="D140" s="3"/>
    </row>
    <row r="141" spans="1:11">
      <c r="D141" s="3"/>
    </row>
    <row r="142" spans="1:11">
      <c r="D142" s="3"/>
    </row>
    <row r="143" spans="1:11">
      <c r="D143" s="3"/>
    </row>
    <row r="144" spans="1:11">
      <c r="D144" s="3"/>
    </row>
    <row r="145" spans="4:4">
      <c r="D145" s="3"/>
    </row>
    <row r="146" spans="4:4">
      <c r="D146" s="3"/>
    </row>
    <row r="147" spans="4:4">
      <c r="D147" s="3"/>
    </row>
    <row r="148" spans="4:4">
      <c r="D148" s="3"/>
    </row>
    <row r="149" spans="4:4">
      <c r="D149" s="3"/>
    </row>
    <row r="150" spans="4:4">
      <c r="D150" s="3"/>
    </row>
    <row r="151" spans="4:4">
      <c r="D151" s="3"/>
    </row>
    <row r="152" spans="4:4">
      <c r="D152" s="3"/>
    </row>
    <row r="153" spans="4:4">
      <c r="D153" s="3"/>
    </row>
    <row r="154" spans="4:4">
      <c r="D154" s="3"/>
    </row>
    <row r="155" spans="4:4">
      <c r="D155" s="3"/>
    </row>
    <row r="156" spans="4:4">
      <c r="D156" s="3"/>
    </row>
    <row r="157" spans="4:4">
      <c r="D157" s="3"/>
    </row>
    <row r="158" spans="4:4">
      <c r="D158" s="3"/>
    </row>
    <row r="159" spans="4:4">
      <c r="D159" s="3"/>
    </row>
    <row r="160" spans="4:4">
      <c r="D160" s="3"/>
    </row>
    <row r="161" spans="4:4">
      <c r="D161" s="3"/>
    </row>
    <row r="162" spans="4:4">
      <c r="D162" s="3"/>
    </row>
    <row r="163" spans="4:4">
      <c r="D163" s="3"/>
    </row>
    <row r="164" spans="4:4">
      <c r="D164" s="3"/>
    </row>
    <row r="165" spans="4:4">
      <c r="D165" s="3"/>
    </row>
    <row r="166" spans="4:4">
      <c r="D166" s="3"/>
    </row>
    <row r="167" spans="4:4">
      <c r="D167" s="3"/>
    </row>
    <row r="168" spans="4:4">
      <c r="D168" s="3"/>
    </row>
    <row r="169" spans="4:4">
      <c r="D169" s="3"/>
    </row>
    <row r="170" spans="4:4">
      <c r="D170" s="3"/>
    </row>
    <row r="171" spans="4:4">
      <c r="D171" s="3"/>
    </row>
    <row r="172" spans="4:4">
      <c r="D172" s="3"/>
    </row>
    <row r="173" spans="4:4">
      <c r="D173" s="3"/>
    </row>
    <row r="174" spans="4:4">
      <c r="D174" s="3"/>
    </row>
    <row r="175" spans="4:4">
      <c r="D175" s="3"/>
    </row>
    <row r="176" spans="4:4">
      <c r="D176" s="3"/>
    </row>
    <row r="177" spans="4:4">
      <c r="D177" s="3"/>
    </row>
    <row r="178" spans="4:4">
      <c r="D178" s="3"/>
    </row>
    <row r="179" spans="4:4">
      <c r="D179" s="3"/>
    </row>
    <row r="180" spans="4:4">
      <c r="D180" s="3"/>
    </row>
  </sheetData>
  <mergeCells count="2">
    <mergeCell ref="A3:E3"/>
    <mergeCell ref="A124:K129"/>
  </mergeCells>
  <phoneticPr fontId="2" type="noConversion"/>
  <printOptions horizontalCentered="1" verticalCentered="1"/>
  <pageMargins left="0.78740157480314965" right="0.78740157480314965" top="0.98425196850393704" bottom="0.98425196850393704" header="0.51181102362204722" footer="0.51181102362204722"/>
  <pageSetup paperSize="9" scale="11" fitToHeight="2" orientation="portrait"/>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G175"/>
  <sheetViews>
    <sheetView workbookViewId="0">
      <pane xSplit="1" ySplit="4" topLeftCell="B103" activePane="bottomRight" state="frozen"/>
      <selection pane="topRight" activeCell="B1" sqref="B1"/>
      <selection pane="bottomLeft" activeCell="A10" sqref="A10"/>
      <selection pane="bottomRight"/>
    </sheetView>
  </sheetViews>
  <sheetFormatPr baseColWidth="10" defaultRowHeight="12" x14ac:dyDescent="0"/>
  <cols>
    <col min="1" max="5" width="20.83203125" customWidth="1"/>
  </cols>
  <sheetData>
    <row r="2" spans="1:7" ht="13" thickBot="1">
      <c r="B2" s="4"/>
      <c r="C2" s="4"/>
      <c r="D2" s="4"/>
      <c r="E2" s="4"/>
    </row>
    <row r="3" spans="1:7" ht="60" customHeight="1" thickTop="1" thickBot="1">
      <c r="A3" s="69" t="s">
        <v>89</v>
      </c>
      <c r="B3" s="70"/>
      <c r="C3" s="70"/>
      <c r="D3" s="70"/>
      <c r="E3" s="71"/>
    </row>
    <row r="4" spans="1:7" ht="70" customHeight="1" thickTop="1" thickBot="1">
      <c r="A4" s="27"/>
      <c r="B4" s="35" t="s">
        <v>0</v>
      </c>
      <c r="C4" s="35" t="s">
        <v>1</v>
      </c>
      <c r="D4" s="35" t="s">
        <v>88</v>
      </c>
      <c r="E4" s="35" t="s">
        <v>2</v>
      </c>
      <c r="G4" s="64" t="s">
        <v>175</v>
      </c>
    </row>
    <row r="5" spans="1:7" ht="16" thickTop="1">
      <c r="A5" s="28">
        <v>1900</v>
      </c>
      <c r="B5" s="29">
        <v>0</v>
      </c>
      <c r="C5" s="29">
        <f>DetailsTS14.2UK!B20/100</f>
        <v>0.08</v>
      </c>
      <c r="D5" s="29">
        <v>0</v>
      </c>
      <c r="E5" s="29">
        <v>0.02</v>
      </c>
      <c r="G5" s="65">
        <v>8.5000000000000006E-2</v>
      </c>
    </row>
    <row r="6" spans="1:7" ht="15">
      <c r="A6" s="31">
        <f>A5+1</f>
        <v>1901</v>
      </c>
      <c r="B6" s="30">
        <v>0</v>
      </c>
      <c r="C6" s="30">
        <f>DetailsTS14.2UK!B21/100</f>
        <v>0.08</v>
      </c>
      <c r="D6" s="30">
        <v>0</v>
      </c>
      <c r="E6" s="30">
        <v>0.05</v>
      </c>
      <c r="G6" s="65">
        <v>8.5000000000000006E-2</v>
      </c>
    </row>
    <row r="7" spans="1:7" ht="15">
      <c r="A7" s="31">
        <f t="shared" ref="A7:A70" si="0">A6+1</f>
        <v>1902</v>
      </c>
      <c r="B7" s="30">
        <v>0</v>
      </c>
      <c r="C7" s="30">
        <f>DetailsTS14.2UK!B22/100</f>
        <v>0.08</v>
      </c>
      <c r="D7" s="30">
        <v>0</v>
      </c>
      <c r="E7" s="30">
        <v>0.05</v>
      </c>
      <c r="G7" s="65">
        <v>8.5000000000000006E-2</v>
      </c>
    </row>
    <row r="8" spans="1:7" ht="15">
      <c r="A8" s="31">
        <f t="shared" si="0"/>
        <v>1903</v>
      </c>
      <c r="B8" s="30">
        <v>0</v>
      </c>
      <c r="C8" s="30">
        <f>DetailsTS14.2UK!B23/100</f>
        <v>0.08</v>
      </c>
      <c r="D8" s="30">
        <v>0</v>
      </c>
      <c r="E8" s="30">
        <v>0.05</v>
      </c>
      <c r="G8" s="65">
        <v>8.5000000000000006E-2</v>
      </c>
    </row>
    <row r="9" spans="1:7" ht="15">
      <c r="A9" s="31">
        <f t="shared" si="0"/>
        <v>1904</v>
      </c>
      <c r="B9" s="30">
        <v>0</v>
      </c>
      <c r="C9" s="30">
        <f>DetailsTS14.2UK!B24/100</f>
        <v>0.08</v>
      </c>
      <c r="D9" s="30">
        <v>0</v>
      </c>
      <c r="E9" s="30">
        <v>0.05</v>
      </c>
      <c r="G9" s="65">
        <v>8.5000000000000006E-2</v>
      </c>
    </row>
    <row r="10" spans="1:7" ht="15">
      <c r="A10" s="31">
        <f t="shared" si="0"/>
        <v>1905</v>
      </c>
      <c r="B10" s="30">
        <v>0</v>
      </c>
      <c r="C10" s="30">
        <f>DetailsTS14.2UK!B25/100</f>
        <v>0.08</v>
      </c>
      <c r="D10" s="30">
        <v>0</v>
      </c>
      <c r="E10" s="30">
        <v>0.05</v>
      </c>
      <c r="G10" s="65">
        <v>8.5000000000000006E-2</v>
      </c>
    </row>
    <row r="11" spans="1:7" ht="15">
      <c r="A11" s="31">
        <f t="shared" si="0"/>
        <v>1906</v>
      </c>
      <c r="B11" s="30">
        <v>0</v>
      </c>
      <c r="C11" s="30">
        <f>DetailsTS14.2UK!B26/100</f>
        <v>0.08</v>
      </c>
      <c r="D11" s="30">
        <v>0</v>
      </c>
      <c r="E11" s="30">
        <v>0.05</v>
      </c>
      <c r="G11" s="65">
        <v>8.5000000000000006E-2</v>
      </c>
    </row>
    <row r="12" spans="1:7" ht="15">
      <c r="A12" s="31">
        <f t="shared" si="0"/>
        <v>1907</v>
      </c>
      <c r="B12" s="30">
        <v>0</v>
      </c>
      <c r="C12" s="30">
        <f>DetailsTS14.2UK!B27/100</f>
        <v>0.15</v>
      </c>
      <c r="D12" s="30">
        <v>0</v>
      </c>
      <c r="E12" s="30">
        <v>0.05</v>
      </c>
      <c r="G12" s="65">
        <v>8.5000000000000006E-2</v>
      </c>
    </row>
    <row r="13" spans="1:7" ht="15">
      <c r="A13" s="31">
        <f t="shared" si="0"/>
        <v>1908</v>
      </c>
      <c r="B13" s="30">
        <v>0</v>
      </c>
      <c r="C13" s="30">
        <f>DetailsTS14.2UK!B28/100</f>
        <v>0.15</v>
      </c>
      <c r="D13" s="30">
        <v>0</v>
      </c>
      <c r="E13" s="30">
        <v>0.05</v>
      </c>
      <c r="G13" s="65">
        <v>8.5000000000000006E-2</v>
      </c>
    </row>
    <row r="14" spans="1:7" ht="15">
      <c r="A14" s="31">
        <f t="shared" si="0"/>
        <v>1909</v>
      </c>
      <c r="B14" s="30">
        <v>0</v>
      </c>
      <c r="C14" s="30">
        <f>DetailsTS14.2UK!B29/100</f>
        <v>0.15</v>
      </c>
      <c r="D14" s="30">
        <v>0</v>
      </c>
      <c r="E14" s="30">
        <v>0.05</v>
      </c>
      <c r="G14" s="65">
        <v>8.5000000000000006E-2</v>
      </c>
    </row>
    <row r="15" spans="1:7" ht="15">
      <c r="A15" s="31">
        <f t="shared" si="0"/>
        <v>1910</v>
      </c>
      <c r="B15" s="30">
        <v>0</v>
      </c>
      <c r="C15" s="30">
        <f>DetailsTS14.2UK!B30/100</f>
        <v>0.15</v>
      </c>
      <c r="D15" s="30">
        <v>0</v>
      </c>
      <c r="E15" s="30">
        <v>6.5000000000000002E-2</v>
      </c>
      <c r="G15" s="65">
        <v>8.5000000000000006E-2</v>
      </c>
    </row>
    <row r="16" spans="1:7" ht="15">
      <c r="A16" s="31">
        <f t="shared" si="0"/>
        <v>1911</v>
      </c>
      <c r="B16" s="30">
        <v>0</v>
      </c>
      <c r="C16" s="30">
        <f>DetailsTS14.2UK!B31/100</f>
        <v>0.15</v>
      </c>
      <c r="D16" s="30">
        <v>0</v>
      </c>
      <c r="E16" s="30">
        <v>6.5000000000000002E-2</v>
      </c>
      <c r="G16" s="65">
        <v>8.5000000000000006E-2</v>
      </c>
    </row>
    <row r="17" spans="1:7" ht="15">
      <c r="A17" s="31">
        <f t="shared" si="0"/>
        <v>1912</v>
      </c>
      <c r="B17" s="30">
        <v>0</v>
      </c>
      <c r="C17" s="30">
        <f>DetailsTS14.2UK!B32/100</f>
        <v>0.15</v>
      </c>
      <c r="D17" s="30">
        <v>0</v>
      </c>
      <c r="E17" s="30">
        <v>6.5000000000000002E-2</v>
      </c>
      <c r="G17" s="65">
        <v>8.5000000000000006E-2</v>
      </c>
    </row>
    <row r="18" spans="1:7" ht="15">
      <c r="A18" s="31">
        <f t="shared" si="0"/>
        <v>1913</v>
      </c>
      <c r="B18" s="30">
        <v>0</v>
      </c>
      <c r="C18" s="30">
        <f>DetailsTS14.2UK!B33/100</f>
        <v>0.15</v>
      </c>
      <c r="D18" s="30">
        <v>0</v>
      </c>
      <c r="E18" s="30">
        <v>6.5000000000000002E-2</v>
      </c>
      <c r="G18" s="65">
        <v>8.5000000000000006E-2</v>
      </c>
    </row>
    <row r="19" spans="1:7" ht="15">
      <c r="A19" s="31">
        <f t="shared" si="0"/>
        <v>1914</v>
      </c>
      <c r="B19" s="30">
        <v>0</v>
      </c>
      <c r="C19" s="30">
        <f>DetailsTS14.2UK!B34/100</f>
        <v>0.2</v>
      </c>
      <c r="D19" s="30">
        <v>0</v>
      </c>
      <c r="E19" s="30">
        <v>6.5000000000000002E-2</v>
      </c>
      <c r="G19" s="65">
        <v>8.5000000000000006E-2</v>
      </c>
    </row>
    <row r="20" spans="1:7" ht="15">
      <c r="A20" s="31">
        <f t="shared" si="0"/>
        <v>1915</v>
      </c>
      <c r="B20" s="30">
        <v>0</v>
      </c>
      <c r="C20" s="30">
        <f>DetailsTS14.2UK!B35/100</f>
        <v>0.2</v>
      </c>
      <c r="D20" s="30">
        <v>0</v>
      </c>
      <c r="E20" s="30">
        <v>6.5000000000000002E-2</v>
      </c>
      <c r="G20" s="65">
        <v>9.5000000000000001E-2</v>
      </c>
    </row>
    <row r="21" spans="1:7" ht="15">
      <c r="A21" s="31">
        <f t="shared" si="0"/>
        <v>1916</v>
      </c>
      <c r="B21" s="30">
        <v>0.1</v>
      </c>
      <c r="C21" s="30">
        <f>DetailsTS14.2UK!B36/100</f>
        <v>0.2</v>
      </c>
      <c r="D21" s="30">
        <v>0</v>
      </c>
      <c r="E21" s="30">
        <v>6.5000000000000002E-2</v>
      </c>
      <c r="G21" s="65">
        <v>9.5000000000000001E-2</v>
      </c>
    </row>
    <row r="22" spans="1:7" ht="15">
      <c r="A22" s="31">
        <f t="shared" si="0"/>
        <v>1917</v>
      </c>
      <c r="B22" s="30">
        <v>0.16667000000000001</v>
      </c>
      <c r="C22" s="30">
        <f>DetailsTS14.2UK!B37/100</f>
        <v>0.2</v>
      </c>
      <c r="D22" s="30">
        <v>0</v>
      </c>
      <c r="E22" s="30">
        <v>0.18</v>
      </c>
      <c r="G22" s="65">
        <v>9.5000000000000001E-2</v>
      </c>
    </row>
    <row r="23" spans="1:7" ht="15">
      <c r="A23" s="31">
        <f t="shared" si="0"/>
        <v>1918</v>
      </c>
      <c r="B23" s="30">
        <v>0.25</v>
      </c>
      <c r="C23" s="30">
        <f>DetailsTS14.2UK!B38/100</f>
        <v>0.2</v>
      </c>
      <c r="D23" s="30">
        <v>0</v>
      </c>
      <c r="E23" s="30">
        <v>0.18</v>
      </c>
      <c r="G23" s="65">
        <v>9.5000000000000001E-2</v>
      </c>
    </row>
    <row r="24" spans="1:7" ht="15">
      <c r="A24" s="31">
        <f t="shared" si="0"/>
        <v>1919</v>
      </c>
      <c r="B24" s="30">
        <v>0.25</v>
      </c>
      <c r="C24" s="30">
        <f>DetailsTS14.2UK!B39/100</f>
        <v>0.4</v>
      </c>
      <c r="D24" s="30">
        <v>0.35</v>
      </c>
      <c r="E24" s="30">
        <v>0.18</v>
      </c>
      <c r="G24" s="65">
        <v>9.5000000000000001E-2</v>
      </c>
    </row>
    <row r="25" spans="1:7" ht="15">
      <c r="A25" s="31">
        <f t="shared" si="0"/>
        <v>1920</v>
      </c>
      <c r="B25" s="30">
        <v>0.25</v>
      </c>
      <c r="C25" s="30">
        <f>DetailsTS14.2UK!B40/100</f>
        <v>0.4</v>
      </c>
      <c r="D25" s="30">
        <v>0.35</v>
      </c>
      <c r="E25" s="30">
        <v>0.28999999999999998</v>
      </c>
      <c r="G25" s="65">
        <v>9.5000000000000001E-2</v>
      </c>
    </row>
    <row r="26" spans="1:7" ht="15">
      <c r="A26" s="31">
        <f t="shared" si="0"/>
        <v>1921</v>
      </c>
      <c r="B26" s="30">
        <v>0.25</v>
      </c>
      <c r="C26" s="30">
        <f>DetailsTS14.2UK!B41/100</f>
        <v>0.4</v>
      </c>
      <c r="D26" s="30">
        <v>0.35</v>
      </c>
      <c r="E26" s="30">
        <v>0.28999999999999998</v>
      </c>
      <c r="G26" s="65">
        <v>9.5000000000000001E-2</v>
      </c>
    </row>
    <row r="27" spans="1:7" ht="15">
      <c r="A27" s="31">
        <f t="shared" si="0"/>
        <v>1922</v>
      </c>
      <c r="B27" s="30">
        <v>0.25</v>
      </c>
      <c r="C27" s="30">
        <f>DetailsTS14.2UK!B42/100</f>
        <v>0.4</v>
      </c>
      <c r="D27" s="30">
        <v>0.15</v>
      </c>
      <c r="E27" s="30">
        <v>0.28999999999999998</v>
      </c>
      <c r="G27" s="65">
        <v>9.5000000000000001E-2</v>
      </c>
    </row>
    <row r="28" spans="1:7" ht="15">
      <c r="A28" s="31">
        <f t="shared" si="0"/>
        <v>1923</v>
      </c>
      <c r="B28" s="30">
        <v>0.25</v>
      </c>
      <c r="C28" s="30">
        <f>DetailsTS14.2UK!B43/100</f>
        <v>0.4</v>
      </c>
      <c r="D28" s="30">
        <v>0.15</v>
      </c>
      <c r="E28" s="30">
        <v>0.28999999999999998</v>
      </c>
      <c r="G28" s="65">
        <v>9.5000000000000001E-2</v>
      </c>
    </row>
    <row r="29" spans="1:7" ht="15">
      <c r="A29" s="31">
        <f t="shared" si="0"/>
        <v>1924</v>
      </c>
      <c r="B29" s="30">
        <v>0.33750000000000002</v>
      </c>
      <c r="C29" s="30">
        <f>DetailsTS14.2UK!B44/100</f>
        <v>0.4</v>
      </c>
      <c r="D29" s="30">
        <v>0.15</v>
      </c>
      <c r="E29" s="30">
        <v>0.28999999999999998</v>
      </c>
      <c r="G29" s="65">
        <v>9.5000000000000001E-2</v>
      </c>
    </row>
    <row r="30" spans="1:7" ht="15">
      <c r="A30" s="31">
        <f t="shared" si="0"/>
        <v>1925</v>
      </c>
      <c r="B30" s="30">
        <v>0.4</v>
      </c>
      <c r="C30" s="30">
        <f>DetailsTS14.2UK!B45/100</f>
        <v>0.4</v>
      </c>
      <c r="D30" s="30">
        <v>0.15</v>
      </c>
      <c r="E30" s="30">
        <v>0.28999999999999998</v>
      </c>
      <c r="G30" s="65">
        <v>9.5000000000000001E-2</v>
      </c>
    </row>
    <row r="31" spans="1:7" ht="15">
      <c r="A31" s="31">
        <f t="shared" si="0"/>
        <v>1926</v>
      </c>
      <c r="B31" s="30">
        <v>0.23330000000000001</v>
      </c>
      <c r="C31" s="30">
        <f>DetailsTS14.2UK!B46/100</f>
        <v>0.4</v>
      </c>
      <c r="D31" s="30">
        <v>0.15</v>
      </c>
      <c r="E31" s="30">
        <v>0.28999999999999998</v>
      </c>
      <c r="G31" s="65">
        <v>0.18</v>
      </c>
    </row>
    <row r="32" spans="1:7" ht="15">
      <c r="A32" s="31">
        <f t="shared" si="0"/>
        <v>1927</v>
      </c>
      <c r="B32" s="30">
        <v>0.2</v>
      </c>
      <c r="C32" s="30">
        <f>DetailsTS14.2UK!B47/100</f>
        <v>0.4</v>
      </c>
      <c r="D32" s="30">
        <v>0.15</v>
      </c>
      <c r="E32" s="30">
        <v>0.25</v>
      </c>
      <c r="G32" s="65">
        <v>0.18</v>
      </c>
    </row>
    <row r="33" spans="1:7" ht="15">
      <c r="A33" s="31">
        <f t="shared" si="0"/>
        <v>1928</v>
      </c>
      <c r="B33" s="30">
        <v>0.2</v>
      </c>
      <c r="C33" s="30">
        <f>DetailsTS14.2UK!B48/100</f>
        <v>0.4</v>
      </c>
      <c r="D33" s="30">
        <v>0.15</v>
      </c>
      <c r="E33" s="30">
        <v>0.25</v>
      </c>
      <c r="G33" s="65">
        <v>0.18</v>
      </c>
    </row>
    <row r="34" spans="1:7" ht="15">
      <c r="A34" s="31">
        <f t="shared" si="0"/>
        <v>1929</v>
      </c>
      <c r="B34" s="30">
        <v>0.2</v>
      </c>
      <c r="C34" s="30">
        <f>DetailsTS14.2UK!B49/100</f>
        <v>0.4</v>
      </c>
      <c r="D34" s="30">
        <v>0.15</v>
      </c>
      <c r="E34" s="30">
        <v>0.25</v>
      </c>
      <c r="G34" s="65">
        <v>0.18</v>
      </c>
    </row>
    <row r="35" spans="1:7" ht="15">
      <c r="A35" s="31">
        <f t="shared" si="0"/>
        <v>1930</v>
      </c>
      <c r="B35" s="30">
        <v>0.2</v>
      </c>
      <c r="C35" s="30">
        <f>DetailsTS14.2UK!B50/100</f>
        <v>0.5</v>
      </c>
      <c r="D35" s="30">
        <v>0.15</v>
      </c>
      <c r="E35" s="30">
        <v>0.25</v>
      </c>
      <c r="G35" s="65">
        <v>0.18</v>
      </c>
    </row>
    <row r="36" spans="1:7" ht="15">
      <c r="A36" s="31">
        <f t="shared" si="0"/>
        <v>1931</v>
      </c>
      <c r="B36" s="30">
        <v>0.2</v>
      </c>
      <c r="C36" s="30">
        <f>DetailsTS14.2UK!B51/100</f>
        <v>0.5</v>
      </c>
      <c r="D36" s="30">
        <v>0.15</v>
      </c>
      <c r="E36" s="30">
        <v>0.25</v>
      </c>
      <c r="G36" s="65">
        <v>0.18</v>
      </c>
    </row>
    <row r="37" spans="1:7" ht="15">
      <c r="A37" s="31">
        <f t="shared" si="0"/>
        <v>1932</v>
      </c>
      <c r="B37" s="30">
        <v>0.34583000000000003</v>
      </c>
      <c r="C37" s="30">
        <f>DetailsTS14.2UK!B52/100</f>
        <v>0.5</v>
      </c>
      <c r="D37" s="30">
        <v>0.15</v>
      </c>
      <c r="E37" s="30">
        <v>0.25</v>
      </c>
      <c r="F37" s="6"/>
      <c r="G37" s="65">
        <v>0.18</v>
      </c>
    </row>
    <row r="38" spans="1:7" ht="15">
      <c r="A38" s="31">
        <f t="shared" si="0"/>
        <v>1933</v>
      </c>
      <c r="B38" s="30">
        <v>0.45</v>
      </c>
      <c r="C38" s="30">
        <f>DetailsTS14.2UK!B53/100</f>
        <v>0.5</v>
      </c>
      <c r="D38" s="30">
        <v>0.15</v>
      </c>
      <c r="E38" s="30">
        <v>0.25</v>
      </c>
      <c r="G38" s="65">
        <v>0.18</v>
      </c>
    </row>
    <row r="39" spans="1:7" ht="15">
      <c r="A39" s="31">
        <f t="shared" si="0"/>
        <v>1934</v>
      </c>
      <c r="B39" s="30">
        <v>0.54583000000000004</v>
      </c>
      <c r="C39" s="30">
        <f>DetailsTS14.2UK!B54/100</f>
        <v>0.5</v>
      </c>
      <c r="D39" s="30">
        <v>0.15</v>
      </c>
      <c r="E39" s="30">
        <v>0.25</v>
      </c>
      <c r="G39" s="65">
        <v>0.18</v>
      </c>
    </row>
    <row r="40" spans="1:7" ht="15">
      <c r="A40" s="31">
        <f t="shared" si="0"/>
        <v>1935</v>
      </c>
      <c r="B40" s="30">
        <v>0.63332999999999995</v>
      </c>
      <c r="C40" s="30">
        <f>DetailsTS14.2UK!B55/100</f>
        <v>0.5</v>
      </c>
      <c r="D40" s="30">
        <v>0.15</v>
      </c>
      <c r="E40" s="30">
        <v>0.25</v>
      </c>
      <c r="G40" s="65">
        <v>0.18</v>
      </c>
    </row>
    <row r="41" spans="1:7" ht="15">
      <c r="A41" s="31">
        <f t="shared" si="0"/>
        <v>1936</v>
      </c>
      <c r="B41" s="30">
        <v>0.7</v>
      </c>
      <c r="C41" s="30">
        <f>DetailsTS14.2UK!B56/100</f>
        <v>0.5</v>
      </c>
      <c r="D41" s="30">
        <v>0.15</v>
      </c>
      <c r="E41" s="30">
        <v>0.25</v>
      </c>
      <c r="G41" s="65">
        <v>0.18</v>
      </c>
    </row>
    <row r="42" spans="1:7" ht="15">
      <c r="A42" s="31">
        <f t="shared" si="0"/>
        <v>1937</v>
      </c>
      <c r="B42" s="30">
        <v>0.7</v>
      </c>
      <c r="C42" s="30">
        <f>DetailsTS14.2UK!B57/100</f>
        <v>0.5</v>
      </c>
      <c r="D42" s="30">
        <v>0.15</v>
      </c>
      <c r="E42" s="30">
        <v>0.25</v>
      </c>
      <c r="G42" s="65">
        <v>0.76</v>
      </c>
    </row>
    <row r="43" spans="1:7" ht="15">
      <c r="A43" s="31">
        <f t="shared" si="0"/>
        <v>1938</v>
      </c>
      <c r="B43" s="30">
        <v>0.7</v>
      </c>
      <c r="C43" s="30">
        <f>DetailsTS14.2UK!B58/100</f>
        <v>0.5</v>
      </c>
      <c r="D43" s="30">
        <v>0.15</v>
      </c>
      <c r="E43" s="30">
        <v>0.25</v>
      </c>
      <c r="G43" s="65">
        <v>0.38</v>
      </c>
    </row>
    <row r="44" spans="1:7" ht="15">
      <c r="A44" s="31">
        <f t="shared" si="0"/>
        <v>1939</v>
      </c>
      <c r="B44" s="30">
        <v>0.7</v>
      </c>
      <c r="C44" s="30">
        <f>DetailsTS14.2UK!B59/100</f>
        <v>0.55000000000000004</v>
      </c>
      <c r="D44" s="30">
        <v>0.15</v>
      </c>
      <c r="E44" s="30">
        <v>0.25</v>
      </c>
      <c r="G44" s="65">
        <v>0.38</v>
      </c>
    </row>
    <row r="45" spans="1:7" ht="15">
      <c r="A45" s="31">
        <f t="shared" si="0"/>
        <v>1940</v>
      </c>
      <c r="B45" s="30">
        <v>0.73499999999999999</v>
      </c>
      <c r="C45" s="30">
        <f>DetailsTS14.2UK!B60/100</f>
        <v>0.65</v>
      </c>
      <c r="D45" s="30">
        <v>0.15</v>
      </c>
      <c r="E45" s="30">
        <v>0.25</v>
      </c>
      <c r="G45" s="65">
        <v>0.49</v>
      </c>
    </row>
    <row r="46" spans="1:7" ht="15">
      <c r="A46" s="31">
        <f t="shared" si="0"/>
        <v>1941</v>
      </c>
      <c r="B46" s="30">
        <v>0.77</v>
      </c>
      <c r="C46" s="30">
        <f>DetailsTS14.2UK!B61/100</f>
        <v>0.65</v>
      </c>
      <c r="D46" s="30">
        <v>0.15</v>
      </c>
      <c r="E46" s="30">
        <v>0.25</v>
      </c>
      <c r="G46" s="65">
        <v>0.49</v>
      </c>
    </row>
    <row r="47" spans="1:7" ht="15">
      <c r="A47" s="31">
        <f t="shared" si="0"/>
        <v>1942</v>
      </c>
      <c r="B47" s="30">
        <v>0.77</v>
      </c>
      <c r="C47" s="30">
        <f>DetailsTS14.2UK!B62/100</f>
        <v>0.65</v>
      </c>
      <c r="D47" s="30">
        <v>0.15</v>
      </c>
      <c r="E47" s="30">
        <v>0.25</v>
      </c>
      <c r="G47" s="65">
        <v>0.59</v>
      </c>
    </row>
    <row r="48" spans="1:7" ht="15">
      <c r="A48" s="31">
        <f t="shared" si="0"/>
        <v>1943</v>
      </c>
      <c r="B48" s="30">
        <v>0.77</v>
      </c>
      <c r="C48" s="30">
        <f>DetailsTS14.2UK!B63/100</f>
        <v>0.65</v>
      </c>
      <c r="D48" s="30">
        <v>0.15</v>
      </c>
      <c r="E48" s="30">
        <v>0.25</v>
      </c>
      <c r="G48" s="65">
        <v>0.59</v>
      </c>
    </row>
    <row r="49" spans="1:7" ht="15">
      <c r="A49" s="31">
        <f t="shared" si="0"/>
        <v>1944</v>
      </c>
      <c r="B49" s="30">
        <v>0.77</v>
      </c>
      <c r="C49" s="30">
        <f>DetailsTS14.2UK!B64/100</f>
        <v>0.65</v>
      </c>
      <c r="D49" s="30">
        <v>0.15</v>
      </c>
      <c r="E49" s="30">
        <v>0.25</v>
      </c>
      <c r="G49" s="65">
        <v>0.6</v>
      </c>
    </row>
    <row r="50" spans="1:7" ht="15">
      <c r="A50" s="31">
        <f t="shared" si="0"/>
        <v>1945</v>
      </c>
      <c r="B50" s="30">
        <v>0.77</v>
      </c>
      <c r="C50" s="30">
        <f>DetailsTS14.2UK!B65/100</f>
        <v>0.65</v>
      </c>
      <c r="D50" s="30">
        <v>0.15</v>
      </c>
      <c r="E50" s="30">
        <v>0.25</v>
      </c>
      <c r="G50" s="65">
        <v>0.6</v>
      </c>
    </row>
    <row r="51" spans="1:7" ht="15">
      <c r="A51" s="31">
        <f t="shared" si="0"/>
        <v>1946</v>
      </c>
      <c r="B51" s="30">
        <v>0.77</v>
      </c>
      <c r="C51" s="30">
        <f>DetailsTS14.2UK!B66/100</f>
        <v>0.75</v>
      </c>
      <c r="D51" s="30">
        <v>0.6</v>
      </c>
      <c r="E51" s="30">
        <v>0.25</v>
      </c>
      <c r="G51" s="65">
        <v>0.7</v>
      </c>
    </row>
    <row r="52" spans="1:7" ht="15">
      <c r="A52" s="31">
        <f t="shared" si="0"/>
        <v>1947</v>
      </c>
      <c r="B52" s="30">
        <v>0.77</v>
      </c>
      <c r="C52" s="30">
        <f>DetailsTS14.2UK!B67/100</f>
        <v>0.75</v>
      </c>
      <c r="D52" s="30">
        <v>0.6</v>
      </c>
      <c r="E52" s="30">
        <v>0.25</v>
      </c>
      <c r="G52" s="65">
        <v>0.9</v>
      </c>
    </row>
    <row r="53" spans="1:7" ht="15">
      <c r="A53" s="31">
        <f t="shared" si="0"/>
        <v>1948</v>
      </c>
      <c r="B53" s="30">
        <v>0.77</v>
      </c>
      <c r="C53" s="30">
        <f>DetailsTS14.2UK!B68/100</f>
        <v>0.75</v>
      </c>
      <c r="D53" s="30">
        <v>0.6</v>
      </c>
      <c r="E53" s="30">
        <v>0.25</v>
      </c>
      <c r="G53" s="65">
        <v>0.9</v>
      </c>
    </row>
    <row r="54" spans="1:7" ht="15">
      <c r="A54" s="31">
        <f t="shared" si="0"/>
        <v>1949</v>
      </c>
      <c r="B54" s="30">
        <v>0.77</v>
      </c>
      <c r="C54" s="30">
        <f>DetailsTS14.2UK!B69/100</f>
        <v>0.8</v>
      </c>
      <c r="D54" s="30">
        <v>0.38</v>
      </c>
      <c r="E54" s="30">
        <v>0.25</v>
      </c>
      <c r="G54" s="65">
        <v>0.9</v>
      </c>
    </row>
    <row r="55" spans="1:7" ht="15">
      <c r="A55" s="31">
        <f t="shared" si="0"/>
        <v>1950</v>
      </c>
      <c r="B55" s="30">
        <v>0.77</v>
      </c>
      <c r="C55" s="30">
        <f>DetailsTS14.2UK!B70/100</f>
        <v>0.8</v>
      </c>
      <c r="D55" s="30">
        <v>0.38</v>
      </c>
      <c r="E55" s="30">
        <v>0.25</v>
      </c>
      <c r="G55" s="65">
        <v>0.9</v>
      </c>
    </row>
    <row r="56" spans="1:7" ht="15">
      <c r="A56" s="31">
        <f t="shared" si="0"/>
        <v>1951</v>
      </c>
      <c r="B56" s="30">
        <v>0.77</v>
      </c>
      <c r="C56" s="30">
        <f>DetailsTS14.2UK!B71/100</f>
        <v>0.8</v>
      </c>
      <c r="D56" s="30">
        <v>0.38</v>
      </c>
      <c r="E56" s="30">
        <v>0.25</v>
      </c>
      <c r="G56" s="65">
        <v>0.9</v>
      </c>
    </row>
    <row r="57" spans="1:7" ht="15">
      <c r="A57" s="31">
        <f t="shared" si="0"/>
        <v>1952</v>
      </c>
      <c r="B57" s="30">
        <v>0.77</v>
      </c>
      <c r="C57" s="30">
        <f>DetailsTS14.2UK!B72/100</f>
        <v>0.8</v>
      </c>
      <c r="D57" s="30">
        <v>0.38</v>
      </c>
      <c r="E57" s="30">
        <v>0.25</v>
      </c>
      <c r="G57" s="65">
        <v>0.7</v>
      </c>
    </row>
    <row r="58" spans="1:7" ht="15">
      <c r="A58" s="31">
        <f t="shared" si="0"/>
        <v>1953</v>
      </c>
      <c r="B58" s="30">
        <v>0.77</v>
      </c>
      <c r="C58" s="30">
        <f>DetailsTS14.2UK!B73/100</f>
        <v>0.8</v>
      </c>
      <c r="D58" s="30">
        <v>0.38</v>
      </c>
      <c r="E58" s="30">
        <v>0.25</v>
      </c>
      <c r="G58" s="65">
        <v>0.7</v>
      </c>
    </row>
    <row r="59" spans="1:7" ht="15">
      <c r="A59" s="31">
        <f t="shared" si="0"/>
        <v>1954</v>
      </c>
      <c r="B59" s="30">
        <v>0.77</v>
      </c>
      <c r="C59" s="30">
        <f>DetailsTS14.2UK!B74/100</f>
        <v>0.8</v>
      </c>
      <c r="D59" s="30">
        <v>0.15</v>
      </c>
      <c r="E59" s="30">
        <v>0.25</v>
      </c>
      <c r="G59" s="65">
        <v>0.7</v>
      </c>
    </row>
    <row r="60" spans="1:7" ht="15">
      <c r="A60" s="31">
        <f t="shared" si="0"/>
        <v>1955</v>
      </c>
      <c r="B60" s="30">
        <v>0.77</v>
      </c>
      <c r="C60" s="30">
        <f>DetailsTS14.2UK!B75/100</f>
        <v>0.8</v>
      </c>
      <c r="D60" s="30">
        <v>0.15</v>
      </c>
      <c r="E60" s="30">
        <v>0.25</v>
      </c>
      <c r="G60" s="65">
        <v>0.7</v>
      </c>
    </row>
    <row r="61" spans="1:7" ht="15">
      <c r="A61" s="31">
        <f t="shared" si="0"/>
        <v>1956</v>
      </c>
      <c r="B61" s="30">
        <v>0.77</v>
      </c>
      <c r="C61" s="30">
        <f>DetailsTS14.2UK!B76/100</f>
        <v>0.8</v>
      </c>
      <c r="D61" s="30">
        <v>0.15</v>
      </c>
      <c r="E61" s="30">
        <v>0.25</v>
      </c>
      <c r="G61" s="65">
        <v>0.7</v>
      </c>
    </row>
    <row r="62" spans="1:7" ht="15">
      <c r="A62" s="31">
        <f t="shared" si="0"/>
        <v>1957</v>
      </c>
      <c r="B62" s="30">
        <v>0.77</v>
      </c>
      <c r="C62" s="30">
        <f>DetailsTS14.2UK!B77/100</f>
        <v>0.8</v>
      </c>
      <c r="D62" s="30">
        <v>0.15</v>
      </c>
      <c r="E62" s="30">
        <v>0.25</v>
      </c>
      <c r="G62" s="65">
        <v>0.7</v>
      </c>
    </row>
    <row r="63" spans="1:7" ht="15">
      <c r="A63" s="31">
        <f t="shared" si="0"/>
        <v>1958</v>
      </c>
      <c r="B63" s="30">
        <v>0.77</v>
      </c>
      <c r="C63" s="30">
        <f>DetailsTS14.2UK!B78/100</f>
        <v>0.8</v>
      </c>
      <c r="D63" s="30">
        <v>0.15</v>
      </c>
      <c r="E63" s="30">
        <v>0.25</v>
      </c>
      <c r="G63" s="65">
        <v>0.7</v>
      </c>
    </row>
    <row r="64" spans="1:7" ht="15">
      <c r="A64" s="31">
        <f t="shared" si="0"/>
        <v>1959</v>
      </c>
      <c r="B64" s="30">
        <v>0.77</v>
      </c>
      <c r="C64" s="30">
        <f>DetailsTS14.2UK!B79/100</f>
        <v>0.8</v>
      </c>
      <c r="D64" s="30">
        <v>0.15</v>
      </c>
      <c r="E64" s="30">
        <v>0.15</v>
      </c>
      <c r="G64" s="65">
        <v>0.7</v>
      </c>
    </row>
    <row r="65" spans="1:7" ht="15">
      <c r="A65" s="31">
        <f t="shared" si="0"/>
        <v>1960</v>
      </c>
      <c r="B65" s="30">
        <v>0.77</v>
      </c>
      <c r="C65" s="30">
        <f>DetailsTS14.2UK!B80/100</f>
        <v>0.8</v>
      </c>
      <c r="D65" s="30">
        <v>0.15</v>
      </c>
      <c r="E65" s="30">
        <v>0.15</v>
      </c>
      <c r="G65" s="65">
        <v>0.7</v>
      </c>
    </row>
    <row r="66" spans="1:7" ht="15">
      <c r="A66" s="31">
        <f t="shared" si="0"/>
        <v>1961</v>
      </c>
      <c r="B66" s="30">
        <v>0.77</v>
      </c>
      <c r="C66" s="30">
        <f>DetailsTS14.2UK!B81/100</f>
        <v>0.8</v>
      </c>
      <c r="D66" s="30">
        <v>0.15</v>
      </c>
      <c r="E66" s="30">
        <v>0.15</v>
      </c>
      <c r="G66" s="65">
        <v>0.7</v>
      </c>
    </row>
    <row r="67" spans="1:7" ht="15">
      <c r="A67" s="31">
        <f t="shared" si="0"/>
        <v>1962</v>
      </c>
      <c r="B67" s="30">
        <v>0.77</v>
      </c>
      <c r="C67" s="30">
        <f>DetailsTS14.2UK!B82/100</f>
        <v>0.8</v>
      </c>
      <c r="D67" s="30">
        <v>0.15</v>
      </c>
      <c r="E67" s="30">
        <v>0.15</v>
      </c>
      <c r="G67" s="65">
        <v>0.7</v>
      </c>
    </row>
    <row r="68" spans="1:7" ht="15">
      <c r="A68" s="31">
        <f t="shared" si="0"/>
        <v>1963</v>
      </c>
      <c r="B68" s="30">
        <v>0.77</v>
      </c>
      <c r="C68" s="30">
        <f>DetailsTS14.2UK!B83/100</f>
        <v>0.8</v>
      </c>
      <c r="D68" s="30">
        <v>0.15</v>
      </c>
      <c r="E68" s="30">
        <v>0.15</v>
      </c>
      <c r="G68" s="65">
        <v>0.7</v>
      </c>
    </row>
    <row r="69" spans="1:7" ht="15">
      <c r="A69" s="31">
        <f t="shared" si="0"/>
        <v>1964</v>
      </c>
      <c r="B69" s="30">
        <v>0.77</v>
      </c>
      <c r="C69" s="30">
        <f>DetailsTS14.2UK!B84/100</f>
        <v>0.8</v>
      </c>
      <c r="D69" s="30">
        <v>0.15</v>
      </c>
      <c r="E69" s="30">
        <v>0.15</v>
      </c>
      <c r="G69" s="65">
        <v>0.7</v>
      </c>
    </row>
    <row r="70" spans="1:7" ht="15">
      <c r="A70" s="31">
        <f t="shared" si="0"/>
        <v>1965</v>
      </c>
      <c r="B70" s="30">
        <v>0.77</v>
      </c>
      <c r="C70" s="30">
        <f>DetailsTS14.2UK!B85/100</f>
        <v>0.8</v>
      </c>
      <c r="D70" s="30">
        <v>0.15</v>
      </c>
      <c r="E70" s="30">
        <v>0.15</v>
      </c>
      <c r="G70" s="65">
        <v>0.7</v>
      </c>
    </row>
    <row r="71" spans="1:7" ht="15">
      <c r="A71" s="31">
        <f t="shared" ref="A71:A117" si="1">A70+1</f>
        <v>1966</v>
      </c>
      <c r="B71" s="30">
        <v>0.77</v>
      </c>
      <c r="C71" s="30">
        <f>DetailsTS14.2UK!B86/100</f>
        <v>0.8</v>
      </c>
      <c r="D71" s="30">
        <v>0.15</v>
      </c>
      <c r="E71" s="30">
        <v>0.15</v>
      </c>
      <c r="G71" s="65">
        <v>0.7</v>
      </c>
    </row>
    <row r="72" spans="1:7" ht="15">
      <c r="A72" s="31">
        <f t="shared" si="1"/>
        <v>1967</v>
      </c>
      <c r="B72" s="30">
        <v>0.77</v>
      </c>
      <c r="C72" s="30">
        <f>DetailsTS14.2UK!B87/100</f>
        <v>0.8</v>
      </c>
      <c r="D72" s="30">
        <v>0.15</v>
      </c>
      <c r="E72" s="30">
        <v>0.15</v>
      </c>
      <c r="G72" s="65">
        <v>0.7</v>
      </c>
    </row>
    <row r="73" spans="1:7" ht="15">
      <c r="A73" s="31">
        <f t="shared" si="1"/>
        <v>1968</v>
      </c>
      <c r="B73" s="30">
        <v>0.77</v>
      </c>
      <c r="C73" s="30">
        <f>DetailsTS14.2UK!B88/100</f>
        <v>0.8</v>
      </c>
      <c r="D73" s="30">
        <v>0.15</v>
      </c>
      <c r="E73" s="30">
        <v>0.15</v>
      </c>
      <c r="G73" s="65">
        <v>0.7</v>
      </c>
    </row>
    <row r="74" spans="1:7" ht="15">
      <c r="A74" s="31">
        <f t="shared" si="1"/>
        <v>1969</v>
      </c>
      <c r="B74" s="30">
        <v>0.77</v>
      </c>
      <c r="C74" s="30">
        <f>DetailsTS14.2UK!B89/100</f>
        <v>0.85</v>
      </c>
      <c r="D74" s="30">
        <v>0.15</v>
      </c>
      <c r="E74" s="30">
        <v>0.2</v>
      </c>
      <c r="G74" s="65">
        <v>0.7</v>
      </c>
    </row>
    <row r="75" spans="1:7" ht="15">
      <c r="A75" s="31">
        <f t="shared" si="1"/>
        <v>1970</v>
      </c>
      <c r="B75" s="30">
        <v>0.77</v>
      </c>
      <c r="C75" s="30">
        <f>DetailsTS14.2UK!B90/100</f>
        <v>0.85</v>
      </c>
      <c r="D75" s="30">
        <v>0.15</v>
      </c>
      <c r="E75" s="30">
        <v>0.2</v>
      </c>
      <c r="G75" s="65">
        <v>0.7</v>
      </c>
    </row>
    <row r="76" spans="1:7" ht="15">
      <c r="A76" s="31">
        <f t="shared" si="1"/>
        <v>1971</v>
      </c>
      <c r="B76" s="30">
        <v>0.77</v>
      </c>
      <c r="C76" s="30">
        <f>DetailsTS14.2UK!B91/100</f>
        <v>0.85</v>
      </c>
      <c r="D76" s="30">
        <v>0.15</v>
      </c>
      <c r="E76" s="30">
        <v>0.2</v>
      </c>
      <c r="G76" s="65">
        <v>0.7</v>
      </c>
    </row>
    <row r="77" spans="1:7" ht="15">
      <c r="A77" s="31">
        <f t="shared" si="1"/>
        <v>1972</v>
      </c>
      <c r="B77" s="30">
        <v>0.77</v>
      </c>
      <c r="C77" s="30">
        <f>DetailsTS14.2UK!B92/100</f>
        <v>0.75</v>
      </c>
      <c r="D77" s="30">
        <v>0.15</v>
      </c>
      <c r="E77" s="30">
        <v>0.2</v>
      </c>
      <c r="G77" s="65">
        <v>0.7</v>
      </c>
    </row>
    <row r="78" spans="1:7" ht="15">
      <c r="A78" s="31">
        <f t="shared" si="1"/>
        <v>1973</v>
      </c>
      <c r="B78" s="30">
        <v>0.77</v>
      </c>
      <c r="C78" s="30">
        <f>DetailsTS14.2UK!B93/100</f>
        <v>0.75</v>
      </c>
      <c r="D78" s="30">
        <v>0.15</v>
      </c>
      <c r="E78" s="30">
        <v>0.2</v>
      </c>
      <c r="G78" s="65">
        <v>0.7</v>
      </c>
    </row>
    <row r="79" spans="1:7" ht="15">
      <c r="A79" s="31">
        <f t="shared" si="1"/>
        <v>1974</v>
      </c>
      <c r="B79" s="30">
        <v>0.77</v>
      </c>
      <c r="C79" s="30">
        <f>DetailsTS14.2UK!B94/100</f>
        <v>0.75</v>
      </c>
      <c r="D79" s="30">
        <v>0.35</v>
      </c>
      <c r="E79" s="30">
        <v>0.2</v>
      </c>
      <c r="G79" s="65">
        <v>0.7</v>
      </c>
    </row>
    <row r="80" spans="1:7" ht="15">
      <c r="A80" s="31">
        <f t="shared" si="1"/>
        <v>1975</v>
      </c>
      <c r="B80" s="30">
        <v>0.77</v>
      </c>
      <c r="C80" s="30">
        <f>DetailsTS14.2UK!B95/100</f>
        <v>0.75</v>
      </c>
      <c r="D80" s="30">
        <v>0.35</v>
      </c>
      <c r="E80" s="30">
        <v>0.2</v>
      </c>
      <c r="G80" s="65">
        <v>0.75</v>
      </c>
    </row>
    <row r="81" spans="1:7" ht="15">
      <c r="A81" s="31">
        <f t="shared" si="1"/>
        <v>1976</v>
      </c>
      <c r="B81" s="30">
        <v>0.77</v>
      </c>
      <c r="C81" s="30">
        <f>DetailsTS14.2UK!B96/100</f>
        <v>0.75</v>
      </c>
      <c r="D81" s="30">
        <v>0.35</v>
      </c>
      <c r="E81" s="30">
        <v>0.2</v>
      </c>
      <c r="G81" s="65">
        <v>0.75</v>
      </c>
    </row>
    <row r="82" spans="1:7" ht="15">
      <c r="A82" s="31">
        <f t="shared" si="1"/>
        <v>1977</v>
      </c>
      <c r="B82" s="30">
        <v>0.7</v>
      </c>
      <c r="C82" s="30">
        <f>DetailsTS14.2UK!B97/100</f>
        <v>0.75</v>
      </c>
      <c r="D82" s="30">
        <v>0.35</v>
      </c>
      <c r="E82" s="30">
        <v>0.2</v>
      </c>
      <c r="G82" s="65">
        <v>0.75</v>
      </c>
    </row>
    <row r="83" spans="1:7" ht="15">
      <c r="A83" s="31">
        <f t="shared" si="1"/>
        <v>1978</v>
      </c>
      <c r="B83" s="30">
        <v>0.7</v>
      </c>
      <c r="C83" s="30">
        <f>DetailsTS14.2UK!B98/100</f>
        <v>0.75</v>
      </c>
      <c r="D83" s="30">
        <v>0.35</v>
      </c>
      <c r="E83" s="30">
        <v>0.2</v>
      </c>
      <c r="G83" s="65">
        <v>0.75</v>
      </c>
    </row>
    <row r="84" spans="1:7" ht="15">
      <c r="A84" s="31">
        <f t="shared" si="1"/>
        <v>1979</v>
      </c>
      <c r="B84" s="30">
        <v>0.7</v>
      </c>
      <c r="C84" s="30">
        <f>DetailsTS14.2UK!B99/100</f>
        <v>0.75</v>
      </c>
      <c r="D84" s="30">
        <v>0.35</v>
      </c>
      <c r="E84" s="30">
        <v>0.2</v>
      </c>
      <c r="G84" s="65">
        <v>0.75</v>
      </c>
    </row>
    <row r="85" spans="1:7" ht="15">
      <c r="A85" s="31">
        <f t="shared" si="1"/>
        <v>1980</v>
      </c>
      <c r="B85" s="30">
        <v>0.7</v>
      </c>
      <c r="C85" s="30">
        <f>DetailsTS14.2UK!B100/100</f>
        <v>0.75</v>
      </c>
      <c r="D85" s="30">
        <v>0.35</v>
      </c>
      <c r="E85" s="30">
        <v>0.2</v>
      </c>
      <c r="G85" s="65">
        <v>0.75</v>
      </c>
    </row>
    <row r="86" spans="1:7" ht="15">
      <c r="A86" s="31">
        <f t="shared" si="1"/>
        <v>1981</v>
      </c>
      <c r="B86" s="30">
        <v>0.7</v>
      </c>
      <c r="C86" s="30">
        <f>DetailsTS14.2UK!B101/100</f>
        <v>0.75</v>
      </c>
      <c r="D86" s="30">
        <v>0.35</v>
      </c>
      <c r="E86" s="30">
        <v>0.2</v>
      </c>
      <c r="G86" s="65">
        <v>0.75</v>
      </c>
    </row>
    <row r="87" spans="1:7" ht="15">
      <c r="A87" s="31">
        <f t="shared" si="1"/>
        <v>1982</v>
      </c>
      <c r="B87" s="30">
        <v>0.65</v>
      </c>
      <c r="C87" s="30">
        <f>DetailsTS14.2UK!B102/100</f>
        <v>0.75</v>
      </c>
      <c r="D87" s="30">
        <v>0.35</v>
      </c>
      <c r="E87" s="30">
        <v>0.2</v>
      </c>
      <c r="G87" s="65">
        <v>0.75</v>
      </c>
    </row>
    <row r="88" spans="1:7" ht="15">
      <c r="A88" s="31">
        <f t="shared" si="1"/>
        <v>1983</v>
      </c>
      <c r="B88" s="30">
        <v>0.6</v>
      </c>
      <c r="C88" s="30">
        <f>DetailsTS14.2UK!B103/100</f>
        <v>0.75</v>
      </c>
      <c r="D88" s="30">
        <v>0.35</v>
      </c>
      <c r="E88" s="30">
        <v>0.2</v>
      </c>
      <c r="G88" s="65">
        <v>0.75</v>
      </c>
    </row>
    <row r="89" spans="1:7" ht="15">
      <c r="A89" s="31">
        <f t="shared" si="1"/>
        <v>1984</v>
      </c>
      <c r="B89" s="30">
        <v>0.55000000000000004</v>
      </c>
      <c r="C89" s="30">
        <f>DetailsTS14.2UK!B104/100</f>
        <v>0.6</v>
      </c>
      <c r="D89" s="30">
        <v>0.35</v>
      </c>
      <c r="E89" s="30">
        <v>0.4</v>
      </c>
      <c r="G89" s="65">
        <v>0.75</v>
      </c>
    </row>
    <row r="90" spans="1:7" ht="15">
      <c r="A90" s="31">
        <f t="shared" si="1"/>
        <v>1985</v>
      </c>
      <c r="B90" s="30">
        <v>0.55000000000000004</v>
      </c>
      <c r="C90" s="30">
        <f>DetailsTS14.2UK!B105/100</f>
        <v>0.6</v>
      </c>
      <c r="D90" s="30">
        <v>0.35</v>
      </c>
      <c r="E90" s="30">
        <v>0.4</v>
      </c>
      <c r="G90" s="65">
        <v>0.75</v>
      </c>
    </row>
    <row r="91" spans="1:7" ht="15">
      <c r="A91" s="31">
        <f t="shared" si="1"/>
        <v>1986</v>
      </c>
      <c r="B91" s="30">
        <v>0.55000000000000004</v>
      </c>
      <c r="C91" s="30">
        <f>DetailsTS14.2UK!B106/100</f>
        <v>0.6</v>
      </c>
      <c r="D91" s="30">
        <v>0.35</v>
      </c>
      <c r="E91" s="30">
        <v>0.4</v>
      </c>
      <c r="G91" s="65">
        <v>0.75</v>
      </c>
    </row>
    <row r="92" spans="1:7" ht="15">
      <c r="A92" s="31">
        <f t="shared" si="1"/>
        <v>1987</v>
      </c>
      <c r="B92" s="30">
        <v>0.55000000000000004</v>
      </c>
      <c r="C92" s="30">
        <f>DetailsTS14.2UK!B107/100</f>
        <v>0.6</v>
      </c>
      <c r="D92" s="30">
        <v>0.35</v>
      </c>
      <c r="E92" s="30">
        <v>0.4</v>
      </c>
      <c r="G92" s="65">
        <v>0.75</v>
      </c>
    </row>
    <row r="93" spans="1:7" ht="15">
      <c r="A93" s="31">
        <f t="shared" si="1"/>
        <v>1988</v>
      </c>
      <c r="B93" s="30">
        <v>0.55000000000000004</v>
      </c>
      <c r="C93" s="30">
        <f>DetailsTS14.2UK!B108/100</f>
        <v>0.4</v>
      </c>
      <c r="D93" s="30">
        <v>0.35</v>
      </c>
      <c r="E93" s="30">
        <v>0.4</v>
      </c>
      <c r="G93" s="65">
        <v>0.7</v>
      </c>
    </row>
    <row r="94" spans="1:7" ht="15">
      <c r="A94" s="31">
        <f t="shared" si="1"/>
        <v>1989</v>
      </c>
      <c r="B94" s="30">
        <v>0.55000000000000004</v>
      </c>
      <c r="C94" s="30">
        <f>DetailsTS14.2UK!B109/100</f>
        <v>0.4</v>
      </c>
      <c r="D94" s="30">
        <v>0.35</v>
      </c>
      <c r="E94" s="30">
        <v>0.4</v>
      </c>
      <c r="G94" s="65">
        <v>0.7</v>
      </c>
    </row>
    <row r="95" spans="1:7" ht="15">
      <c r="A95" s="31">
        <f t="shared" si="1"/>
        <v>1990</v>
      </c>
      <c r="B95" s="30">
        <v>0.55000000000000004</v>
      </c>
      <c r="C95" s="30">
        <f>DetailsTS14.2UK!B110/100</f>
        <v>0.4</v>
      </c>
      <c r="D95" s="30">
        <v>0.35</v>
      </c>
      <c r="E95" s="30">
        <v>0.4</v>
      </c>
      <c r="G95" s="65">
        <v>0.7</v>
      </c>
    </row>
    <row r="96" spans="1:7" ht="15">
      <c r="A96" s="31">
        <f t="shared" si="1"/>
        <v>1991</v>
      </c>
      <c r="B96" s="30">
        <v>0.55000000000000004</v>
      </c>
      <c r="C96" s="30">
        <f>DetailsTS14.2UK!B111/100</f>
        <v>0.4</v>
      </c>
      <c r="D96" s="30">
        <v>0.35</v>
      </c>
      <c r="E96" s="30">
        <v>0.4</v>
      </c>
      <c r="G96" s="65">
        <v>0.7</v>
      </c>
    </row>
    <row r="97" spans="1:7" ht="15">
      <c r="A97" s="31">
        <f t="shared" si="1"/>
        <v>1992</v>
      </c>
      <c r="B97" s="30">
        <v>0.55000000000000004</v>
      </c>
      <c r="C97" s="30">
        <f>DetailsTS14.2UK!B112/100</f>
        <v>0.4</v>
      </c>
      <c r="D97" s="30">
        <v>0.35</v>
      </c>
      <c r="E97" s="30">
        <v>0.4</v>
      </c>
      <c r="G97" s="65">
        <v>0.7</v>
      </c>
    </row>
    <row r="98" spans="1:7" ht="15">
      <c r="A98" s="31">
        <f t="shared" si="1"/>
        <v>1993</v>
      </c>
      <c r="B98" s="30">
        <v>0.55000000000000004</v>
      </c>
      <c r="C98" s="30">
        <f>DetailsTS14.2UK!B113/100</f>
        <v>0.4</v>
      </c>
      <c r="D98" s="30">
        <v>0.35</v>
      </c>
      <c r="E98" s="30">
        <v>0.4</v>
      </c>
      <c r="G98" s="65">
        <v>0.7</v>
      </c>
    </row>
    <row r="99" spans="1:7" ht="15">
      <c r="A99" s="31">
        <f t="shared" si="1"/>
        <v>1994</v>
      </c>
      <c r="B99" s="30">
        <v>0.55000000000000004</v>
      </c>
      <c r="C99" s="30">
        <f>DetailsTS14.2UK!B114/100</f>
        <v>0.4</v>
      </c>
      <c r="D99" s="30">
        <v>0.35</v>
      </c>
      <c r="E99" s="30">
        <v>0.4</v>
      </c>
      <c r="G99" s="65">
        <v>0.7</v>
      </c>
    </row>
    <row r="100" spans="1:7" ht="15">
      <c r="A100" s="31">
        <f t="shared" si="1"/>
        <v>1995</v>
      </c>
      <c r="B100" s="30">
        <v>0.55000000000000004</v>
      </c>
      <c r="C100" s="30">
        <f>DetailsTS14.2UK!B115/100</f>
        <v>0.4</v>
      </c>
      <c r="D100" s="30">
        <v>0.35</v>
      </c>
      <c r="E100" s="30">
        <v>0.4</v>
      </c>
      <c r="G100" s="65">
        <v>0.7</v>
      </c>
    </row>
    <row r="101" spans="1:7" ht="15">
      <c r="A101" s="31">
        <f t="shared" si="1"/>
        <v>1996</v>
      </c>
      <c r="B101" s="30">
        <v>0.55000000000000004</v>
      </c>
      <c r="C101" s="30">
        <f>DetailsTS14.2UK!B116/100</f>
        <v>0.4</v>
      </c>
      <c r="D101" s="30">
        <v>0.3</v>
      </c>
      <c r="E101" s="30">
        <v>0.4</v>
      </c>
      <c r="G101" s="65">
        <v>0.7</v>
      </c>
    </row>
    <row r="102" spans="1:7" ht="15">
      <c r="A102" s="31">
        <f t="shared" si="1"/>
        <v>1997</v>
      </c>
      <c r="B102" s="30">
        <v>0.55000000000000004</v>
      </c>
      <c r="C102" s="30">
        <f>DetailsTS14.2UK!B117/100</f>
        <v>0.4</v>
      </c>
      <c r="D102" s="30">
        <v>0.3</v>
      </c>
      <c r="E102" s="30">
        <v>0.4</v>
      </c>
      <c r="G102" s="65">
        <v>0.7</v>
      </c>
    </row>
    <row r="103" spans="1:7" ht="15">
      <c r="A103" s="31">
        <f t="shared" si="1"/>
        <v>1998</v>
      </c>
      <c r="B103" s="30">
        <v>0.55000000000000004</v>
      </c>
      <c r="C103" s="30">
        <f>DetailsTS14.2UK!B118/100</f>
        <v>0.4</v>
      </c>
      <c r="D103" s="30">
        <v>0.3</v>
      </c>
      <c r="E103" s="30">
        <v>0.4</v>
      </c>
      <c r="G103" s="65">
        <v>0.7</v>
      </c>
    </row>
    <row r="104" spans="1:7" ht="15">
      <c r="A104" s="31">
        <f t="shared" si="1"/>
        <v>1999</v>
      </c>
      <c r="B104" s="30">
        <v>0.55000000000000004</v>
      </c>
      <c r="C104" s="30">
        <f>DetailsTS14.2UK!B119/100</f>
        <v>0.4</v>
      </c>
      <c r="D104" s="30">
        <v>0.3</v>
      </c>
      <c r="E104" s="30">
        <v>0.4</v>
      </c>
      <c r="G104" s="65">
        <v>0.7</v>
      </c>
    </row>
    <row r="105" spans="1:7" ht="15">
      <c r="A105" s="31">
        <f t="shared" si="1"/>
        <v>2000</v>
      </c>
      <c r="B105" s="30">
        <v>0.55000000000000004</v>
      </c>
      <c r="C105" s="30">
        <f>DetailsTS14.2UK!B120/100</f>
        <v>0.4</v>
      </c>
      <c r="D105" s="30">
        <v>0.3</v>
      </c>
      <c r="E105" s="30">
        <v>0.4</v>
      </c>
      <c r="G105" s="65">
        <v>0.7</v>
      </c>
    </row>
    <row r="106" spans="1:7" ht="15">
      <c r="A106" s="31">
        <f t="shared" si="1"/>
        <v>2001</v>
      </c>
      <c r="B106" s="30">
        <v>0.55000000000000004</v>
      </c>
      <c r="C106" s="30">
        <f>DetailsTS14.2UK!B121/100</f>
        <v>0.4</v>
      </c>
      <c r="D106" s="30">
        <v>0.3</v>
      </c>
      <c r="E106" s="30">
        <v>0.4</v>
      </c>
      <c r="F106" s="6"/>
      <c r="G106" s="65">
        <v>0.7</v>
      </c>
    </row>
    <row r="107" spans="1:7" ht="15">
      <c r="A107" s="31">
        <f t="shared" si="1"/>
        <v>2002</v>
      </c>
      <c r="B107" s="30">
        <v>0.5</v>
      </c>
      <c r="C107" s="30">
        <f>DetailsTS14.2UK!B122/100</f>
        <v>0.4</v>
      </c>
      <c r="D107" s="30">
        <v>0.3</v>
      </c>
      <c r="E107" s="30">
        <v>0.4</v>
      </c>
      <c r="G107" s="65">
        <v>0.7</v>
      </c>
    </row>
    <row r="108" spans="1:7" ht="15">
      <c r="A108" s="31">
        <f t="shared" si="1"/>
        <v>2003</v>
      </c>
      <c r="B108" s="30">
        <v>0.49</v>
      </c>
      <c r="C108" s="30">
        <f>DetailsTS14.2UK!B123/100</f>
        <v>0.4</v>
      </c>
      <c r="D108" s="30">
        <v>0.3</v>
      </c>
      <c r="E108" s="30">
        <v>0.4</v>
      </c>
      <c r="G108" s="65">
        <v>0.5</v>
      </c>
    </row>
    <row r="109" spans="1:7" ht="15">
      <c r="A109" s="31">
        <f t="shared" si="1"/>
        <v>2004</v>
      </c>
      <c r="B109" s="30">
        <v>0.48</v>
      </c>
      <c r="C109" s="30">
        <f>DetailsTS14.2UK!B124/100</f>
        <v>0.4</v>
      </c>
      <c r="D109" s="30">
        <v>0.3</v>
      </c>
      <c r="E109" s="30">
        <v>0.4</v>
      </c>
      <c r="G109" s="65">
        <v>0.5</v>
      </c>
    </row>
    <row r="110" spans="1:7" ht="15">
      <c r="A110" s="31">
        <f t="shared" si="1"/>
        <v>2005</v>
      </c>
      <c r="B110" s="30">
        <v>0.47</v>
      </c>
      <c r="C110" s="30">
        <f>DetailsTS14.2UK!B125/100</f>
        <v>0.4</v>
      </c>
      <c r="D110" s="30">
        <v>0.3</v>
      </c>
      <c r="E110" s="30">
        <v>0.4</v>
      </c>
      <c r="G110" s="65">
        <v>0.5</v>
      </c>
    </row>
    <row r="111" spans="1:7" ht="15">
      <c r="A111" s="31">
        <f t="shared" si="1"/>
        <v>2006</v>
      </c>
      <c r="B111" s="30">
        <v>0.46</v>
      </c>
      <c r="C111" s="30">
        <f>DetailsTS14.2UK!B126/100</f>
        <v>0.4</v>
      </c>
      <c r="D111" s="30">
        <v>0.3</v>
      </c>
      <c r="E111" s="30">
        <v>0.4</v>
      </c>
      <c r="G111" s="65">
        <v>0.5</v>
      </c>
    </row>
    <row r="112" spans="1:7" ht="15">
      <c r="A112" s="31">
        <f t="shared" si="1"/>
        <v>2007</v>
      </c>
      <c r="B112" s="30">
        <v>0.45</v>
      </c>
      <c r="C112" s="30">
        <f>DetailsTS14.2UK!B127/100</f>
        <v>0.4</v>
      </c>
      <c r="D112" s="30">
        <v>0.3</v>
      </c>
      <c r="E112" s="30">
        <v>0.4</v>
      </c>
      <c r="G112" s="65">
        <v>0.5</v>
      </c>
    </row>
    <row r="113" spans="1:7" ht="15">
      <c r="A113" s="31">
        <f t="shared" si="1"/>
        <v>2008</v>
      </c>
      <c r="B113" s="30">
        <v>0.45</v>
      </c>
      <c r="C113" s="30">
        <f>DetailsTS14.2UK!B128/100</f>
        <v>0.4</v>
      </c>
      <c r="D113" s="30">
        <v>0.3</v>
      </c>
      <c r="E113" s="30">
        <v>0.4</v>
      </c>
      <c r="G113" s="65">
        <v>0.5</v>
      </c>
    </row>
    <row r="114" spans="1:7" ht="15">
      <c r="A114" s="31">
        <f t="shared" si="1"/>
        <v>2009</v>
      </c>
      <c r="B114" s="30">
        <v>0.45</v>
      </c>
      <c r="C114" s="30">
        <f>DetailsTS14.2UK!B129/100</f>
        <v>0.4</v>
      </c>
      <c r="D114" s="30">
        <v>0.3</v>
      </c>
      <c r="E114" s="30">
        <v>0.4</v>
      </c>
      <c r="G114" s="65">
        <v>0.5</v>
      </c>
    </row>
    <row r="115" spans="1:7" ht="15">
      <c r="A115" s="31">
        <f t="shared" si="1"/>
        <v>2010</v>
      </c>
      <c r="B115" s="30">
        <v>0.35</v>
      </c>
      <c r="C115" s="30">
        <f>DetailsTS14.2UK!B130/100</f>
        <v>0.4</v>
      </c>
      <c r="D115" s="30">
        <v>0.3</v>
      </c>
      <c r="E115" s="30">
        <v>0.4</v>
      </c>
      <c r="G115" s="65">
        <v>0.5</v>
      </c>
    </row>
    <row r="116" spans="1:7" ht="15">
      <c r="A116" s="31">
        <f t="shared" si="1"/>
        <v>2011</v>
      </c>
      <c r="B116" s="30">
        <v>0.35</v>
      </c>
      <c r="C116" s="30">
        <f>DetailsTS14.2UK!B131/100</f>
        <v>0.4</v>
      </c>
      <c r="D116" s="30">
        <v>0.3</v>
      </c>
      <c r="E116" s="30">
        <v>0.45</v>
      </c>
      <c r="G116" s="65">
        <v>0.5</v>
      </c>
    </row>
    <row r="117" spans="1:7" ht="15">
      <c r="A117" s="31">
        <f t="shared" si="1"/>
        <v>2012</v>
      </c>
      <c r="B117" s="30">
        <v>0.35</v>
      </c>
      <c r="C117" s="30">
        <f>C116</f>
        <v>0.4</v>
      </c>
      <c r="D117" s="30">
        <v>0.3</v>
      </c>
      <c r="E117" s="30">
        <v>0.45</v>
      </c>
      <c r="G117" s="65">
        <v>0.5</v>
      </c>
    </row>
    <row r="118" spans="1:7" ht="15">
      <c r="A118" s="31">
        <v>2013</v>
      </c>
      <c r="B118" s="30">
        <v>0.4</v>
      </c>
      <c r="C118" s="30">
        <f>C117</f>
        <v>0.4</v>
      </c>
      <c r="D118" s="30">
        <v>0.3</v>
      </c>
      <c r="E118" s="30">
        <v>0.45</v>
      </c>
      <c r="G118" s="65">
        <v>0.5</v>
      </c>
    </row>
    <row r="119" spans="1:7" ht="15">
      <c r="A119" s="31">
        <v>2014</v>
      </c>
      <c r="B119" s="30">
        <v>0.4</v>
      </c>
      <c r="C119" s="30">
        <f>C118</f>
        <v>0.4</v>
      </c>
      <c r="D119" s="30">
        <v>0.3</v>
      </c>
      <c r="E119" s="30">
        <v>0.45</v>
      </c>
      <c r="G119" s="65">
        <v>0.5</v>
      </c>
    </row>
    <row r="120" spans="1:7" ht="16" thickBot="1">
      <c r="A120" s="32">
        <v>2015</v>
      </c>
      <c r="B120" s="33">
        <v>0.4</v>
      </c>
      <c r="C120" s="33">
        <f>C117</f>
        <v>0.4</v>
      </c>
      <c r="D120" s="33">
        <v>0.3</v>
      </c>
      <c r="E120" s="33">
        <v>0.45</v>
      </c>
      <c r="G120" s="65">
        <v>0.55000000000000004</v>
      </c>
    </row>
    <row r="121" spans="1:7" ht="13" thickTop="1">
      <c r="D121" s="3"/>
    </row>
    <row r="122" spans="1:7">
      <c r="D122" s="3"/>
    </row>
    <row r="123" spans="1:7">
      <c r="A123" s="2" t="s">
        <v>60</v>
      </c>
      <c r="B123" s="6"/>
      <c r="D123" s="3"/>
    </row>
    <row r="124" spans="1:7">
      <c r="A124" s="2" t="s">
        <v>61</v>
      </c>
      <c r="D124" s="3"/>
    </row>
    <row r="125" spans="1:7">
      <c r="A125" s="2" t="s">
        <v>59</v>
      </c>
      <c r="D125" s="3"/>
    </row>
    <row r="126" spans="1:7">
      <c r="A126" s="2" t="s">
        <v>86</v>
      </c>
      <c r="D126" s="3"/>
    </row>
    <row r="127" spans="1:7">
      <c r="A127" s="2" t="s">
        <v>174</v>
      </c>
      <c r="D127" s="3"/>
    </row>
    <row r="128" spans="1:7">
      <c r="D128" s="3"/>
    </row>
    <row r="129" spans="4:4">
      <c r="D129" s="3"/>
    </row>
    <row r="130" spans="4:4">
      <c r="D130" s="3"/>
    </row>
    <row r="131" spans="4:4">
      <c r="D131" s="3"/>
    </row>
    <row r="132" spans="4:4">
      <c r="D132" s="3"/>
    </row>
    <row r="133" spans="4:4">
      <c r="D133" s="3"/>
    </row>
    <row r="134" spans="4:4">
      <c r="D134" s="3"/>
    </row>
    <row r="135" spans="4:4">
      <c r="D135" s="3"/>
    </row>
    <row r="136" spans="4:4">
      <c r="D136" s="3"/>
    </row>
    <row r="137" spans="4:4">
      <c r="D137" s="3"/>
    </row>
    <row r="138" spans="4:4">
      <c r="D138" s="3"/>
    </row>
    <row r="139" spans="4:4">
      <c r="D139" s="3"/>
    </row>
    <row r="140" spans="4:4">
      <c r="D140" s="3"/>
    </row>
    <row r="141" spans="4:4">
      <c r="D141" s="3"/>
    </row>
    <row r="142" spans="4:4">
      <c r="D142" s="3"/>
    </row>
    <row r="143" spans="4:4">
      <c r="D143" s="3"/>
    </row>
    <row r="144" spans="4:4">
      <c r="D144" s="3"/>
    </row>
    <row r="145" spans="4:4">
      <c r="D145" s="3"/>
    </row>
    <row r="146" spans="4:4">
      <c r="D146" s="3"/>
    </row>
    <row r="147" spans="4:4">
      <c r="D147" s="3"/>
    </row>
    <row r="148" spans="4:4">
      <c r="D148" s="3"/>
    </row>
    <row r="149" spans="4:4">
      <c r="D149" s="3"/>
    </row>
    <row r="150" spans="4:4">
      <c r="D150" s="3"/>
    </row>
    <row r="151" spans="4:4">
      <c r="D151" s="3"/>
    </row>
    <row r="152" spans="4:4">
      <c r="D152" s="3"/>
    </row>
    <row r="153" spans="4:4">
      <c r="D153" s="3"/>
    </row>
    <row r="154" spans="4:4">
      <c r="D154" s="3"/>
    </row>
    <row r="155" spans="4:4">
      <c r="D155" s="3"/>
    </row>
    <row r="156" spans="4:4">
      <c r="D156" s="3"/>
    </row>
    <row r="157" spans="4:4">
      <c r="D157" s="3"/>
    </row>
    <row r="158" spans="4:4">
      <c r="D158" s="3"/>
    </row>
    <row r="159" spans="4:4">
      <c r="D159" s="3"/>
    </row>
    <row r="160" spans="4:4">
      <c r="D160" s="3"/>
    </row>
    <row r="161" spans="4:4">
      <c r="D161" s="3"/>
    </row>
    <row r="162" spans="4:4">
      <c r="D162" s="3"/>
    </row>
    <row r="163" spans="4:4">
      <c r="D163" s="3"/>
    </row>
    <row r="164" spans="4:4">
      <c r="D164" s="3"/>
    </row>
    <row r="165" spans="4:4">
      <c r="D165" s="3"/>
    </row>
    <row r="166" spans="4:4">
      <c r="D166" s="3"/>
    </row>
    <row r="167" spans="4:4">
      <c r="D167" s="3"/>
    </row>
    <row r="168" spans="4:4">
      <c r="D168" s="3"/>
    </row>
    <row r="169" spans="4:4">
      <c r="D169" s="3"/>
    </row>
    <row r="170" spans="4:4">
      <c r="D170" s="3"/>
    </row>
    <row r="171" spans="4:4">
      <c r="D171" s="3"/>
    </row>
    <row r="172" spans="4:4">
      <c r="D172" s="3"/>
    </row>
    <row r="173" spans="4:4">
      <c r="D173" s="3"/>
    </row>
    <row r="174" spans="4:4">
      <c r="D174" s="3"/>
    </row>
    <row r="175" spans="4:4">
      <c r="D175" s="3"/>
    </row>
  </sheetData>
  <mergeCells count="1">
    <mergeCell ref="A3:E3"/>
  </mergeCells>
  <printOptions horizontalCentered="1" verticalCentered="1"/>
  <pageMargins left="0.78740157480314965" right="0.78740157480314965" top="0.98425196850393704" bottom="0.98425196850393704" header="0.51181102362204722" footer="0.51181102362204722"/>
  <pageSetup paperSize="9" scale="25" fitToHeight="2" orientation="portrait"/>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workbookViewId="0"/>
  </sheetViews>
  <sheetFormatPr baseColWidth="10" defaultRowHeight="12" x14ac:dyDescent="0"/>
  <cols>
    <col min="5" max="5" width="50.83203125" customWidth="1"/>
    <col min="7" max="7" width="50.83203125" customWidth="1"/>
    <col min="9" max="9" width="40.83203125" customWidth="1"/>
    <col min="10" max="10" width="70.83203125" customWidth="1"/>
  </cols>
  <sheetData>
    <row r="1" spans="1:12">
      <c r="A1" s="2" t="s">
        <v>52</v>
      </c>
    </row>
    <row r="3" spans="1:12">
      <c r="A3" s="14" t="s">
        <v>47</v>
      </c>
    </row>
    <row r="4" spans="1:12">
      <c r="A4" t="s">
        <v>10</v>
      </c>
    </row>
    <row r="5" spans="1:12">
      <c r="A5" s="14" t="s">
        <v>21</v>
      </c>
    </row>
    <row r="6" spans="1:12">
      <c r="A6" s="14" t="s">
        <v>16</v>
      </c>
    </row>
    <row r="7" spans="1:12">
      <c r="A7" s="14" t="s">
        <v>48</v>
      </c>
    </row>
    <row r="8" spans="1:12">
      <c r="A8" s="14" t="s">
        <v>43</v>
      </c>
    </row>
    <row r="9" spans="1:12">
      <c r="A9" s="14" t="s">
        <v>44</v>
      </c>
    </row>
    <row r="10" spans="1:12">
      <c r="A10" s="14" t="s">
        <v>45</v>
      </c>
    </row>
    <row r="11" spans="1:12">
      <c r="A11" s="14" t="s">
        <v>46</v>
      </c>
    </row>
    <row r="12" spans="1:12">
      <c r="A12" s="14" t="s">
        <v>50</v>
      </c>
      <c r="B12" s="14" t="s">
        <v>51</v>
      </c>
    </row>
    <row r="14" spans="1:12" ht="48">
      <c r="A14" s="7"/>
      <c r="B14" s="15" t="s">
        <v>39</v>
      </c>
      <c r="C14" s="15" t="s">
        <v>40</v>
      </c>
      <c r="D14" s="15" t="s">
        <v>17</v>
      </c>
      <c r="E14" s="16" t="s">
        <v>5</v>
      </c>
      <c r="F14" s="8" t="s">
        <v>12</v>
      </c>
      <c r="G14" s="8" t="s">
        <v>5</v>
      </c>
      <c r="H14" s="8" t="s">
        <v>9</v>
      </c>
      <c r="I14" s="9" t="s">
        <v>5</v>
      </c>
      <c r="J14" s="9" t="s">
        <v>6</v>
      </c>
      <c r="K14" s="9"/>
      <c r="L14" s="9"/>
    </row>
    <row r="15" spans="1:12">
      <c r="A15">
        <v>1909</v>
      </c>
      <c r="B15" s="17">
        <v>8.3333333333333339</v>
      </c>
      <c r="C15" s="17">
        <v>8.3333333333333339</v>
      </c>
      <c r="D15" s="17">
        <v>5.8333333333333339</v>
      </c>
      <c r="E15" s="12" t="s">
        <v>49</v>
      </c>
      <c r="F15" s="10">
        <v>2.5</v>
      </c>
      <c r="G15" s="12" t="s">
        <v>41</v>
      </c>
      <c r="H15" s="11"/>
      <c r="I15" s="13"/>
      <c r="J15" s="18"/>
      <c r="K15" s="10">
        <v>8.3333333333333339</v>
      </c>
      <c r="L15" s="10">
        <v>8.3333333333333339</v>
      </c>
    </row>
    <row r="16" spans="1:12">
      <c r="A16">
        <v>1910</v>
      </c>
      <c r="B16" s="17">
        <v>8.3333333333333339</v>
      </c>
      <c r="C16" s="17">
        <v>8.3333333333333339</v>
      </c>
      <c r="D16" s="17">
        <v>5.8333333333333339</v>
      </c>
      <c r="E16" s="12" t="s">
        <v>7</v>
      </c>
      <c r="F16" s="10">
        <v>2.5</v>
      </c>
      <c r="G16" s="19" t="s">
        <v>7</v>
      </c>
      <c r="H16" s="11"/>
      <c r="I16" s="13"/>
      <c r="J16" s="18"/>
      <c r="K16" s="10">
        <v>8.3333333333333339</v>
      </c>
      <c r="L16" s="10">
        <v>8.3333333333333339</v>
      </c>
    </row>
    <row r="17" spans="1:12">
      <c r="A17">
        <v>1911</v>
      </c>
      <c r="B17" s="17">
        <v>8.3333333333333339</v>
      </c>
      <c r="C17" s="17">
        <v>8.3333333333333339</v>
      </c>
      <c r="D17" s="17">
        <v>5.8333333333333339</v>
      </c>
      <c r="E17" s="12" t="s">
        <v>42</v>
      </c>
      <c r="F17" s="10">
        <v>2.5</v>
      </c>
      <c r="G17" s="19" t="s">
        <v>7</v>
      </c>
      <c r="H17" s="11"/>
      <c r="I17" s="13"/>
      <c r="J17" s="18"/>
      <c r="K17" s="10">
        <v>8.3333333333333339</v>
      </c>
      <c r="L17" s="10">
        <v>8.3333333333333339</v>
      </c>
    </row>
    <row r="18" spans="1:12">
      <c r="A18">
        <v>1912</v>
      </c>
      <c r="B18" s="17">
        <v>8.3333333333333339</v>
      </c>
      <c r="C18" s="17">
        <v>8.3333333333333339</v>
      </c>
      <c r="D18" s="17">
        <v>5.8333333333333339</v>
      </c>
      <c r="E18" s="12" t="s">
        <v>7</v>
      </c>
      <c r="F18" s="10">
        <v>2.5</v>
      </c>
      <c r="G18" s="19" t="s">
        <v>7</v>
      </c>
      <c r="H18" s="11"/>
      <c r="I18" s="13"/>
      <c r="J18" s="18"/>
      <c r="K18" s="10">
        <v>8.3333333333333339</v>
      </c>
      <c r="L18" s="10">
        <v>8.3333333333333339</v>
      </c>
    </row>
    <row r="19" spans="1:12">
      <c r="A19">
        <v>1913</v>
      </c>
      <c r="B19" s="17">
        <v>8.3333333333333339</v>
      </c>
      <c r="C19" s="17">
        <v>8.3333333333333339</v>
      </c>
      <c r="D19" s="17">
        <v>5.8333333333333339</v>
      </c>
      <c r="E19" s="12" t="s">
        <v>7</v>
      </c>
      <c r="F19" s="10">
        <v>2.5</v>
      </c>
      <c r="G19" s="19" t="s">
        <v>7</v>
      </c>
      <c r="H19" s="11"/>
      <c r="I19" s="13"/>
      <c r="J19" s="18"/>
      <c r="K19" s="10">
        <v>14.722083333333334</v>
      </c>
      <c r="L19" s="10">
        <v>14.722083333333334</v>
      </c>
    </row>
    <row r="20" spans="1:12">
      <c r="A20">
        <v>1914</v>
      </c>
      <c r="B20" s="17">
        <v>17.222220833333335</v>
      </c>
      <c r="C20" s="17">
        <v>17.222220833333335</v>
      </c>
      <c r="D20" s="17">
        <v>8.3333333333333339</v>
      </c>
      <c r="E20" s="12" t="s">
        <v>7</v>
      </c>
      <c r="F20" s="10">
        <v>8.8888875000000009</v>
      </c>
      <c r="G20" s="19" t="s">
        <v>7</v>
      </c>
      <c r="H20" s="11"/>
      <c r="I20" s="13"/>
      <c r="J20" s="18"/>
      <c r="K20" s="10">
        <v>25.833333333333336</v>
      </c>
      <c r="L20" s="10">
        <v>25.833333333333336</v>
      </c>
    </row>
    <row r="21" spans="1:12">
      <c r="A21">
        <v>1915</v>
      </c>
      <c r="B21" s="17">
        <v>32.5</v>
      </c>
      <c r="C21" s="17">
        <v>32.5</v>
      </c>
      <c r="D21" s="17">
        <v>15</v>
      </c>
      <c r="E21" s="12" t="s">
        <v>7</v>
      </c>
      <c r="F21" s="10">
        <v>17.5</v>
      </c>
      <c r="G21" s="19" t="s">
        <v>7</v>
      </c>
      <c r="H21" s="11"/>
      <c r="I21" s="13"/>
      <c r="J21" s="18"/>
      <c r="K21" s="10">
        <v>32.5</v>
      </c>
      <c r="L21" s="10">
        <v>32.5</v>
      </c>
    </row>
    <row r="22" spans="1:12">
      <c r="A22">
        <v>1916</v>
      </c>
      <c r="B22" s="17">
        <v>42.5</v>
      </c>
      <c r="C22" s="17">
        <v>42.5</v>
      </c>
      <c r="D22" s="17">
        <v>25</v>
      </c>
      <c r="E22" s="12" t="s">
        <v>7</v>
      </c>
      <c r="F22" s="10">
        <v>17.5</v>
      </c>
      <c r="G22" s="19" t="s">
        <v>7</v>
      </c>
      <c r="H22" s="11"/>
      <c r="I22" s="13"/>
      <c r="J22" s="18"/>
      <c r="K22" s="10">
        <v>42.5</v>
      </c>
      <c r="L22" s="10">
        <v>42.5</v>
      </c>
    </row>
    <row r="23" spans="1:12">
      <c r="A23">
        <v>1917</v>
      </c>
      <c r="B23" s="17">
        <v>42.5</v>
      </c>
      <c r="C23" s="17">
        <v>42.5</v>
      </c>
      <c r="D23" s="17">
        <v>25</v>
      </c>
      <c r="E23" s="12" t="s">
        <v>7</v>
      </c>
      <c r="F23" s="10">
        <v>17.5</v>
      </c>
      <c r="G23" s="19" t="s">
        <v>7</v>
      </c>
      <c r="H23" s="11"/>
      <c r="I23" s="13"/>
      <c r="J23" s="18"/>
      <c r="K23" s="10">
        <v>47.5</v>
      </c>
      <c r="L23" s="10">
        <v>47.5</v>
      </c>
    </row>
    <row r="24" spans="1:12">
      <c r="A24">
        <v>1918</v>
      </c>
      <c r="B24" s="17">
        <v>52.5</v>
      </c>
      <c r="C24" s="17">
        <v>52.5</v>
      </c>
      <c r="D24" s="17">
        <v>30</v>
      </c>
      <c r="E24" s="12" t="s">
        <v>7</v>
      </c>
      <c r="F24" s="10">
        <v>22.5</v>
      </c>
      <c r="G24" s="12" t="s">
        <v>33</v>
      </c>
      <c r="H24" s="11"/>
      <c r="I24" s="13"/>
      <c r="J24" s="18"/>
      <c r="K24" s="10">
        <v>52.5</v>
      </c>
      <c r="L24" s="10">
        <v>52.5</v>
      </c>
    </row>
    <row r="25" spans="1:12">
      <c r="A25">
        <v>1919</v>
      </c>
      <c r="B25" s="17">
        <v>52.5</v>
      </c>
      <c r="C25" s="17">
        <v>52.5</v>
      </c>
      <c r="D25" s="17">
        <v>30</v>
      </c>
      <c r="E25" s="12" t="s">
        <v>7</v>
      </c>
      <c r="F25" s="10">
        <v>22.5</v>
      </c>
      <c r="G25" s="12" t="s">
        <v>7</v>
      </c>
      <c r="H25" s="11"/>
      <c r="I25" s="13"/>
      <c r="J25" s="18"/>
      <c r="K25" s="10">
        <v>60</v>
      </c>
      <c r="L25" s="10">
        <v>60</v>
      </c>
    </row>
    <row r="26" spans="1:12">
      <c r="A26">
        <v>1920</v>
      </c>
      <c r="B26" s="17">
        <v>60</v>
      </c>
      <c r="C26" s="17">
        <v>60</v>
      </c>
      <c r="D26" s="17">
        <v>30</v>
      </c>
      <c r="E26" s="12" t="s">
        <v>34</v>
      </c>
      <c r="F26" s="10">
        <v>30</v>
      </c>
      <c r="G26" s="12" t="s">
        <v>7</v>
      </c>
      <c r="H26" s="11"/>
      <c r="I26" s="13"/>
      <c r="J26" s="18"/>
      <c r="K26" s="10">
        <v>60</v>
      </c>
      <c r="L26" s="10">
        <v>60</v>
      </c>
    </row>
    <row r="27" spans="1:12">
      <c r="A27">
        <v>1921</v>
      </c>
      <c r="B27" s="17">
        <v>60</v>
      </c>
      <c r="C27" s="17">
        <v>60</v>
      </c>
      <c r="D27" s="17">
        <v>30</v>
      </c>
      <c r="E27" s="12" t="s">
        <v>7</v>
      </c>
      <c r="F27" s="10">
        <v>30</v>
      </c>
      <c r="G27" s="12" t="s">
        <v>7</v>
      </c>
      <c r="H27" s="11"/>
      <c r="I27" s="13"/>
      <c r="J27" s="18"/>
      <c r="K27" s="10">
        <v>60</v>
      </c>
      <c r="L27" s="10">
        <v>60</v>
      </c>
    </row>
    <row r="28" spans="1:12">
      <c r="A28">
        <v>1922</v>
      </c>
      <c r="B28" s="17">
        <v>55</v>
      </c>
      <c r="C28" s="17">
        <v>55</v>
      </c>
      <c r="D28" s="17">
        <v>25</v>
      </c>
      <c r="E28" s="12" t="s">
        <v>7</v>
      </c>
      <c r="F28" s="10">
        <v>30</v>
      </c>
      <c r="G28" s="12" t="s">
        <v>7</v>
      </c>
      <c r="H28" s="11"/>
      <c r="I28" s="13"/>
      <c r="J28" s="18"/>
      <c r="K28" s="10">
        <v>55</v>
      </c>
      <c r="L28" s="10">
        <v>55</v>
      </c>
    </row>
    <row r="29" spans="1:12">
      <c r="A29">
        <v>1923</v>
      </c>
      <c r="B29" s="17">
        <v>52.5</v>
      </c>
      <c r="C29" s="17">
        <v>52.5</v>
      </c>
      <c r="D29" s="17">
        <v>22.5</v>
      </c>
      <c r="E29" s="12" t="s">
        <v>7</v>
      </c>
      <c r="F29" s="10">
        <v>30</v>
      </c>
      <c r="G29" s="12" t="s">
        <v>7</v>
      </c>
      <c r="H29" s="11"/>
      <c r="I29" s="13"/>
      <c r="J29" s="18"/>
      <c r="K29" s="10">
        <v>52.5</v>
      </c>
      <c r="L29" s="10">
        <v>52.5</v>
      </c>
    </row>
    <row r="30" spans="1:12">
      <c r="A30">
        <v>1924</v>
      </c>
      <c r="B30" s="17">
        <v>52.5</v>
      </c>
      <c r="C30" s="17">
        <v>52.5</v>
      </c>
      <c r="D30" s="17">
        <v>22.5</v>
      </c>
      <c r="E30" s="12" t="s">
        <v>7</v>
      </c>
      <c r="F30" s="10">
        <v>30</v>
      </c>
      <c r="G30" s="12" t="s">
        <v>7</v>
      </c>
      <c r="H30" s="11"/>
      <c r="I30" s="13"/>
      <c r="J30" s="18"/>
      <c r="K30" s="10">
        <v>52.5</v>
      </c>
      <c r="L30" s="10">
        <v>52.5</v>
      </c>
    </row>
    <row r="31" spans="1:12">
      <c r="A31">
        <v>1925</v>
      </c>
      <c r="B31" s="17">
        <v>50</v>
      </c>
      <c r="C31" s="17">
        <v>50</v>
      </c>
      <c r="D31" s="17">
        <v>20</v>
      </c>
      <c r="E31" s="12" t="s">
        <v>7</v>
      </c>
      <c r="F31" s="10">
        <v>30</v>
      </c>
      <c r="G31" s="12" t="s">
        <v>7</v>
      </c>
      <c r="H31" s="11"/>
      <c r="I31" s="13"/>
      <c r="J31" s="18"/>
      <c r="K31" s="10">
        <v>50</v>
      </c>
      <c r="L31" s="10">
        <v>50</v>
      </c>
    </row>
    <row r="32" spans="1:12">
      <c r="A32">
        <v>1926</v>
      </c>
      <c r="B32" s="17">
        <v>50</v>
      </c>
      <c r="C32" s="17">
        <v>50</v>
      </c>
      <c r="D32" s="10">
        <v>20</v>
      </c>
      <c r="E32" s="12" t="s">
        <v>29</v>
      </c>
      <c r="F32" s="10">
        <v>30</v>
      </c>
      <c r="G32" s="12" t="s">
        <v>31</v>
      </c>
      <c r="H32" s="11"/>
      <c r="I32" s="13"/>
      <c r="J32" s="18"/>
      <c r="K32" s="10">
        <v>50</v>
      </c>
      <c r="L32" s="10">
        <v>50</v>
      </c>
    </row>
    <row r="33" spans="1:12">
      <c r="A33">
        <v>1927</v>
      </c>
      <c r="B33" s="17">
        <v>50</v>
      </c>
      <c r="C33" s="17">
        <v>50</v>
      </c>
      <c r="D33" s="10">
        <v>20</v>
      </c>
      <c r="E33" s="12" t="s">
        <v>7</v>
      </c>
      <c r="F33" s="10">
        <v>30</v>
      </c>
      <c r="G33" s="12" t="s">
        <v>7</v>
      </c>
      <c r="H33" s="11"/>
      <c r="I33" s="13"/>
      <c r="J33" s="18"/>
      <c r="K33" s="10">
        <v>50</v>
      </c>
      <c r="L33" s="10">
        <v>50</v>
      </c>
    </row>
    <row r="34" spans="1:12">
      <c r="A34">
        <v>1928</v>
      </c>
      <c r="B34" s="17">
        <v>50</v>
      </c>
      <c r="C34" s="17">
        <v>50</v>
      </c>
      <c r="D34" s="10">
        <v>20</v>
      </c>
      <c r="E34" s="12" t="s">
        <v>7</v>
      </c>
      <c r="F34" s="10">
        <v>30</v>
      </c>
      <c r="G34" s="12" t="s">
        <v>7</v>
      </c>
      <c r="H34" s="11"/>
      <c r="I34" s="13"/>
      <c r="J34" s="18"/>
      <c r="K34" s="10">
        <v>50</v>
      </c>
      <c r="L34" s="10">
        <v>50</v>
      </c>
    </row>
    <row r="35" spans="1:12">
      <c r="A35">
        <v>1929</v>
      </c>
      <c r="B35" s="17">
        <v>57.5</v>
      </c>
      <c r="C35" s="17">
        <v>57.5</v>
      </c>
      <c r="D35" s="10">
        <v>20</v>
      </c>
      <c r="E35" s="12" t="s">
        <v>7</v>
      </c>
      <c r="F35" s="10">
        <v>37.5</v>
      </c>
      <c r="G35" s="12" t="s">
        <v>7</v>
      </c>
      <c r="H35" s="11"/>
      <c r="I35" s="13"/>
      <c r="J35" s="18"/>
      <c r="K35" s="10">
        <v>57.5</v>
      </c>
      <c r="L35" s="10">
        <v>57.5</v>
      </c>
    </row>
    <row r="36" spans="1:12">
      <c r="A36">
        <v>1930</v>
      </c>
      <c r="B36" s="17">
        <v>63.75</v>
      </c>
      <c r="C36" s="17">
        <v>63.75</v>
      </c>
      <c r="D36" s="10">
        <v>22.5</v>
      </c>
      <c r="E36" s="12" t="s">
        <v>7</v>
      </c>
      <c r="F36" s="10">
        <v>41.25</v>
      </c>
      <c r="G36" s="12" t="s">
        <v>7</v>
      </c>
      <c r="H36" s="11"/>
      <c r="I36" s="13"/>
      <c r="J36" s="18"/>
      <c r="K36" s="10">
        <v>63.75</v>
      </c>
      <c r="L36" s="10">
        <v>63.75</v>
      </c>
    </row>
    <row r="37" spans="1:12">
      <c r="A37">
        <v>1931</v>
      </c>
      <c r="B37" s="17">
        <v>66.25</v>
      </c>
      <c r="C37" s="17">
        <v>66.25</v>
      </c>
      <c r="D37" s="10">
        <v>25</v>
      </c>
      <c r="E37" s="12" t="s">
        <v>7</v>
      </c>
      <c r="F37" s="10">
        <v>41.25</v>
      </c>
      <c r="G37" s="12" t="s">
        <v>7</v>
      </c>
      <c r="H37" s="11"/>
      <c r="I37" s="13"/>
      <c r="J37" s="18"/>
      <c r="K37" s="10">
        <v>66.25</v>
      </c>
      <c r="L37" s="10">
        <v>66.25</v>
      </c>
    </row>
    <row r="38" spans="1:12">
      <c r="A38">
        <v>1932</v>
      </c>
      <c r="B38" s="17">
        <v>66.25</v>
      </c>
      <c r="C38" s="17">
        <v>66.25</v>
      </c>
      <c r="D38" s="10">
        <v>25</v>
      </c>
      <c r="E38" s="12" t="s">
        <v>7</v>
      </c>
      <c r="F38" s="10">
        <v>41.25</v>
      </c>
      <c r="G38" s="12" t="s">
        <v>7</v>
      </c>
      <c r="H38" s="11"/>
      <c r="I38" s="13"/>
      <c r="J38" s="18"/>
      <c r="K38" s="10">
        <v>66.25</v>
      </c>
      <c r="L38" s="10">
        <v>66.25</v>
      </c>
    </row>
    <row r="39" spans="1:12">
      <c r="A39">
        <v>1933</v>
      </c>
      <c r="B39" s="17">
        <v>66.25</v>
      </c>
      <c r="C39" s="17">
        <v>66.25</v>
      </c>
      <c r="D39" s="10">
        <v>25</v>
      </c>
      <c r="E39" s="12" t="s">
        <v>7</v>
      </c>
      <c r="F39" s="10">
        <v>41.25</v>
      </c>
      <c r="G39" s="12" t="s">
        <v>7</v>
      </c>
      <c r="H39" s="11"/>
      <c r="I39" s="13"/>
      <c r="J39" s="18"/>
      <c r="K39" s="10">
        <v>66.25</v>
      </c>
      <c r="L39" s="10">
        <v>66.25</v>
      </c>
    </row>
    <row r="40" spans="1:12">
      <c r="A40">
        <v>1934</v>
      </c>
      <c r="B40" s="17">
        <v>63.75</v>
      </c>
      <c r="C40" s="17">
        <v>63.75</v>
      </c>
      <c r="D40" s="10">
        <v>22.5</v>
      </c>
      <c r="E40" s="12" t="s">
        <v>7</v>
      </c>
      <c r="F40" s="10">
        <v>41.25</v>
      </c>
      <c r="G40" s="12" t="s">
        <v>7</v>
      </c>
      <c r="H40" s="11"/>
      <c r="I40" s="13"/>
      <c r="J40" s="18"/>
      <c r="K40" s="10">
        <v>63.75</v>
      </c>
      <c r="L40" s="10">
        <v>63.75</v>
      </c>
    </row>
    <row r="41" spans="1:12">
      <c r="A41">
        <v>1935</v>
      </c>
      <c r="B41" s="17">
        <v>63.75</v>
      </c>
      <c r="C41" s="17">
        <v>63.75</v>
      </c>
      <c r="D41" s="10">
        <v>22.5</v>
      </c>
      <c r="E41" s="12" t="s">
        <v>7</v>
      </c>
      <c r="F41" s="10">
        <v>41.25</v>
      </c>
      <c r="G41" s="12" t="s">
        <v>32</v>
      </c>
      <c r="H41" s="11"/>
      <c r="I41" s="13"/>
      <c r="J41" s="18"/>
      <c r="K41" s="10">
        <v>63.75</v>
      </c>
      <c r="L41" s="10">
        <v>63.75</v>
      </c>
    </row>
    <row r="42" spans="1:12">
      <c r="A42">
        <v>1936</v>
      </c>
      <c r="B42" s="17">
        <v>65</v>
      </c>
      <c r="C42" s="17">
        <v>65</v>
      </c>
      <c r="D42" s="10">
        <v>23.75</v>
      </c>
      <c r="E42" s="12" t="s">
        <v>30</v>
      </c>
      <c r="F42" s="10">
        <v>41.25</v>
      </c>
      <c r="G42" s="12" t="s">
        <v>7</v>
      </c>
      <c r="H42" s="11"/>
      <c r="I42" s="13"/>
      <c r="J42" s="18"/>
      <c r="K42" s="10">
        <v>65</v>
      </c>
      <c r="L42" s="10">
        <v>65</v>
      </c>
    </row>
    <row r="43" spans="1:12">
      <c r="A43">
        <v>1937</v>
      </c>
      <c r="B43" s="17">
        <v>66.25</v>
      </c>
      <c r="C43" s="17">
        <v>66.25</v>
      </c>
      <c r="D43" s="10">
        <v>25</v>
      </c>
      <c r="E43" s="12" t="s">
        <v>7</v>
      </c>
      <c r="F43" s="10">
        <v>41.25</v>
      </c>
      <c r="G43" s="12" t="s">
        <v>28</v>
      </c>
      <c r="H43" s="11"/>
      <c r="I43" s="13"/>
      <c r="J43" s="18"/>
      <c r="K43" s="10">
        <v>66.25</v>
      </c>
      <c r="L43" s="10">
        <v>66.25</v>
      </c>
    </row>
    <row r="44" spans="1:12">
      <c r="A44">
        <v>1938</v>
      </c>
      <c r="B44" s="17">
        <v>75</v>
      </c>
      <c r="C44" s="17">
        <v>75</v>
      </c>
      <c r="D44" s="10">
        <v>27.5</v>
      </c>
      <c r="E44" s="12" t="s">
        <v>7</v>
      </c>
      <c r="F44" s="10">
        <v>47.5</v>
      </c>
      <c r="G44" s="12" t="s">
        <v>7</v>
      </c>
      <c r="H44" s="11"/>
      <c r="I44" s="13"/>
      <c r="J44" s="18"/>
      <c r="K44" s="10">
        <v>75</v>
      </c>
      <c r="L44" s="10">
        <v>75</v>
      </c>
    </row>
    <row r="45" spans="1:12">
      <c r="A45">
        <v>1939</v>
      </c>
      <c r="B45" s="17">
        <v>82.5</v>
      </c>
      <c r="C45" s="17">
        <v>82.5</v>
      </c>
      <c r="D45" s="10">
        <v>35</v>
      </c>
      <c r="E45" s="12" t="s">
        <v>27</v>
      </c>
      <c r="F45" s="10">
        <v>47.5</v>
      </c>
      <c r="G45" s="12" t="s">
        <v>7</v>
      </c>
      <c r="H45" s="11"/>
      <c r="I45" s="13"/>
      <c r="J45" s="18"/>
      <c r="K45" s="10">
        <v>82.5</v>
      </c>
      <c r="L45" s="10">
        <v>82.5</v>
      </c>
    </row>
    <row r="46" spans="1:12">
      <c r="A46">
        <v>1940</v>
      </c>
      <c r="B46" s="17">
        <v>90</v>
      </c>
      <c r="C46" s="17">
        <v>90</v>
      </c>
      <c r="D46" s="10">
        <v>42.5</v>
      </c>
      <c r="E46" s="12" t="s">
        <v>7</v>
      </c>
      <c r="F46" s="10">
        <v>47.5</v>
      </c>
      <c r="G46" s="12" t="s">
        <v>23</v>
      </c>
      <c r="H46" s="11"/>
      <c r="I46" s="13"/>
      <c r="J46" s="18"/>
      <c r="K46" s="10">
        <v>90</v>
      </c>
      <c r="L46" s="10">
        <v>90</v>
      </c>
    </row>
    <row r="47" spans="1:12">
      <c r="A47">
        <v>1941</v>
      </c>
      <c r="B47" s="17">
        <v>97.5</v>
      </c>
      <c r="C47" s="17">
        <v>97.5</v>
      </c>
      <c r="D47" s="10">
        <v>50</v>
      </c>
      <c r="E47" s="12" t="s">
        <v>22</v>
      </c>
      <c r="F47" s="10">
        <v>47.5</v>
      </c>
      <c r="G47" s="12" t="s">
        <v>7</v>
      </c>
      <c r="H47" s="11"/>
      <c r="I47" s="13"/>
      <c r="J47" s="18"/>
      <c r="K47" s="10">
        <v>97.5</v>
      </c>
      <c r="L47" s="10">
        <v>97.5</v>
      </c>
    </row>
    <row r="48" spans="1:12">
      <c r="A48">
        <v>1942</v>
      </c>
      <c r="B48" s="17">
        <v>97.5</v>
      </c>
      <c r="C48" s="17">
        <v>97.5</v>
      </c>
      <c r="D48" s="10">
        <v>50</v>
      </c>
      <c r="E48" s="12" t="s">
        <v>7</v>
      </c>
      <c r="F48" s="10">
        <v>47.5</v>
      </c>
      <c r="G48" s="12" t="s">
        <v>7</v>
      </c>
      <c r="H48" s="11"/>
      <c r="I48" s="13"/>
      <c r="J48" s="18"/>
      <c r="K48" s="10">
        <v>97.5</v>
      </c>
      <c r="L48" s="10">
        <v>97.5</v>
      </c>
    </row>
    <row r="49" spans="1:12">
      <c r="A49">
        <v>1943</v>
      </c>
      <c r="B49" s="17">
        <v>97.5</v>
      </c>
      <c r="C49" s="17">
        <v>97.5</v>
      </c>
      <c r="D49" s="10">
        <v>50</v>
      </c>
      <c r="E49" s="12" t="s">
        <v>7</v>
      </c>
      <c r="F49" s="10">
        <v>47.5</v>
      </c>
      <c r="G49" s="12" t="s">
        <v>7</v>
      </c>
      <c r="H49" s="11"/>
      <c r="I49" s="13"/>
      <c r="J49" s="18"/>
      <c r="K49" s="10">
        <v>97.5</v>
      </c>
      <c r="L49" s="10">
        <v>97.5</v>
      </c>
    </row>
    <row r="50" spans="1:12">
      <c r="A50">
        <v>1944</v>
      </c>
      <c r="B50" s="17">
        <v>97.5</v>
      </c>
      <c r="C50" s="17">
        <v>97.5</v>
      </c>
      <c r="D50" s="10">
        <v>50</v>
      </c>
      <c r="E50" s="12" t="s">
        <v>7</v>
      </c>
      <c r="F50" s="10">
        <v>47.5</v>
      </c>
      <c r="G50" s="12" t="s">
        <v>7</v>
      </c>
      <c r="H50" s="11"/>
      <c r="I50" s="13"/>
      <c r="J50" s="18"/>
      <c r="K50" s="10">
        <v>97.5</v>
      </c>
      <c r="L50" s="10">
        <v>97.5</v>
      </c>
    </row>
    <row r="51" spans="1:12">
      <c r="A51">
        <v>1945</v>
      </c>
      <c r="B51" s="17">
        <v>97.5</v>
      </c>
      <c r="C51" s="17">
        <v>97.5</v>
      </c>
      <c r="D51" s="10">
        <v>50</v>
      </c>
      <c r="E51" s="12" t="s">
        <v>7</v>
      </c>
      <c r="F51" s="10">
        <v>47.5</v>
      </c>
      <c r="G51" s="12" t="s">
        <v>7</v>
      </c>
      <c r="H51" s="11"/>
      <c r="I51" s="13"/>
      <c r="J51" s="18"/>
      <c r="K51" s="10">
        <v>97.5</v>
      </c>
      <c r="L51" s="10">
        <v>97.5</v>
      </c>
    </row>
    <row r="52" spans="1:12">
      <c r="A52">
        <v>1946</v>
      </c>
      <c r="B52" s="17">
        <v>97.5</v>
      </c>
      <c r="C52" s="17">
        <v>97.5</v>
      </c>
      <c r="D52" s="10">
        <v>45</v>
      </c>
      <c r="E52" s="12" t="s">
        <v>7</v>
      </c>
      <c r="F52" s="10">
        <v>52.5</v>
      </c>
      <c r="G52" s="12" t="s">
        <v>7</v>
      </c>
      <c r="H52" s="11"/>
      <c r="I52" s="13"/>
      <c r="J52" s="18"/>
      <c r="K52" s="10">
        <v>97.5</v>
      </c>
      <c r="L52" s="10">
        <v>97.5</v>
      </c>
    </row>
    <row r="53" spans="1:12">
      <c r="A53">
        <v>1947</v>
      </c>
      <c r="B53" s="17">
        <v>97.5</v>
      </c>
      <c r="C53" s="17">
        <v>97.5</v>
      </c>
      <c r="D53" s="10">
        <v>45</v>
      </c>
      <c r="E53" s="12" t="s">
        <v>7</v>
      </c>
      <c r="F53" s="10">
        <v>52.5</v>
      </c>
      <c r="G53" s="12" t="s">
        <v>7</v>
      </c>
      <c r="H53" s="11"/>
      <c r="I53" s="13"/>
      <c r="J53" s="18"/>
      <c r="K53" s="10">
        <v>97.5</v>
      </c>
      <c r="L53" s="10">
        <v>97.5</v>
      </c>
    </row>
    <row r="54" spans="1:12">
      <c r="A54">
        <v>1948</v>
      </c>
      <c r="B54" s="17">
        <v>97.5</v>
      </c>
      <c r="C54" s="17">
        <v>97.5</v>
      </c>
      <c r="D54" s="10">
        <v>45</v>
      </c>
      <c r="E54" s="12" t="s">
        <v>7</v>
      </c>
      <c r="F54" s="10">
        <v>52.5</v>
      </c>
      <c r="G54" s="12" t="s">
        <v>7</v>
      </c>
      <c r="H54" s="11"/>
      <c r="I54" s="13"/>
      <c r="J54" s="18"/>
      <c r="K54" s="10">
        <v>97.5</v>
      </c>
      <c r="L54" s="10">
        <v>97.5</v>
      </c>
    </row>
    <row r="55" spans="1:12">
      <c r="A55">
        <v>1949</v>
      </c>
      <c r="B55" s="17">
        <v>97.5</v>
      </c>
      <c r="C55" s="17">
        <v>97.5</v>
      </c>
      <c r="D55" s="10">
        <v>45</v>
      </c>
      <c r="E55" s="12" t="s">
        <v>7</v>
      </c>
      <c r="F55" s="10">
        <v>52.5</v>
      </c>
      <c r="G55" s="12" t="s">
        <v>7</v>
      </c>
      <c r="H55" s="11"/>
      <c r="I55" s="13"/>
      <c r="J55" s="18"/>
      <c r="K55" s="10">
        <v>97.5</v>
      </c>
      <c r="L55" s="10">
        <v>97.5</v>
      </c>
    </row>
    <row r="56" spans="1:12">
      <c r="A56">
        <v>1950</v>
      </c>
      <c r="B56" s="17">
        <v>97.5</v>
      </c>
      <c r="C56" s="17">
        <v>97.5</v>
      </c>
      <c r="D56" s="10">
        <v>45</v>
      </c>
      <c r="E56" s="12" t="s">
        <v>7</v>
      </c>
      <c r="F56" s="10">
        <v>52.5</v>
      </c>
      <c r="G56" s="12" t="s">
        <v>24</v>
      </c>
      <c r="H56" s="11"/>
      <c r="I56" s="13"/>
      <c r="J56" s="18"/>
      <c r="K56" s="10">
        <v>97.5</v>
      </c>
      <c r="L56" s="10">
        <v>97.5</v>
      </c>
    </row>
    <row r="57" spans="1:12">
      <c r="A57">
        <v>1951</v>
      </c>
      <c r="B57" s="17">
        <v>97.5</v>
      </c>
      <c r="C57" s="17">
        <v>97.5</v>
      </c>
      <c r="D57" s="10">
        <v>47.5</v>
      </c>
      <c r="E57" s="12" t="s">
        <v>26</v>
      </c>
      <c r="F57" s="10">
        <v>50</v>
      </c>
      <c r="G57" s="12" t="s">
        <v>7</v>
      </c>
      <c r="H57" s="11"/>
      <c r="I57" s="13"/>
      <c r="J57" s="18"/>
      <c r="K57" s="10">
        <v>97.5</v>
      </c>
      <c r="L57" s="10">
        <v>97.5</v>
      </c>
    </row>
    <row r="58" spans="1:12">
      <c r="A58">
        <v>1952</v>
      </c>
      <c r="B58" s="17">
        <v>97.5</v>
      </c>
      <c r="C58" s="17">
        <v>97.5</v>
      </c>
      <c r="D58" s="10">
        <v>47.5</v>
      </c>
      <c r="E58" s="12" t="s">
        <v>25</v>
      </c>
      <c r="F58" s="10">
        <v>50</v>
      </c>
      <c r="G58" s="12" t="s">
        <v>7</v>
      </c>
      <c r="H58" s="11"/>
      <c r="I58" s="13"/>
      <c r="J58" s="18"/>
      <c r="K58" s="10">
        <v>97.5</v>
      </c>
      <c r="L58" s="10">
        <v>97.5</v>
      </c>
    </row>
    <row r="59" spans="1:12">
      <c r="A59">
        <v>1953</v>
      </c>
      <c r="B59" s="17">
        <v>95</v>
      </c>
      <c r="C59" s="17">
        <v>95</v>
      </c>
      <c r="D59" s="10">
        <v>45</v>
      </c>
      <c r="E59" s="12" t="s">
        <v>7</v>
      </c>
      <c r="F59" s="10">
        <v>50</v>
      </c>
      <c r="G59" s="12" t="s">
        <v>7</v>
      </c>
      <c r="H59" s="11"/>
      <c r="I59" s="13"/>
      <c r="J59" s="18"/>
      <c r="K59" s="10">
        <v>95</v>
      </c>
      <c r="L59" s="10">
        <v>95</v>
      </c>
    </row>
    <row r="60" spans="1:12">
      <c r="A60">
        <v>1954</v>
      </c>
      <c r="B60" s="17">
        <v>95</v>
      </c>
      <c r="C60" s="17">
        <v>95</v>
      </c>
      <c r="D60" s="10">
        <v>45</v>
      </c>
      <c r="E60" s="12" t="s">
        <v>7</v>
      </c>
      <c r="F60" s="10">
        <v>50</v>
      </c>
      <c r="G60" s="12" t="s">
        <v>7</v>
      </c>
      <c r="H60" s="11"/>
      <c r="I60" s="13"/>
      <c r="J60" s="18"/>
      <c r="K60" s="10">
        <v>95</v>
      </c>
      <c r="L60" s="10">
        <v>95</v>
      </c>
    </row>
    <row r="61" spans="1:12">
      <c r="A61">
        <v>1955</v>
      </c>
      <c r="B61" s="17">
        <v>92.5</v>
      </c>
      <c r="C61" s="17">
        <v>92.5</v>
      </c>
      <c r="D61" s="10">
        <v>42.5</v>
      </c>
      <c r="E61" s="12" t="s">
        <v>7</v>
      </c>
      <c r="F61" s="10">
        <v>50</v>
      </c>
      <c r="G61" s="12" t="s">
        <v>7</v>
      </c>
      <c r="H61" s="11"/>
      <c r="I61" s="13"/>
      <c r="J61" s="18"/>
      <c r="K61" s="10">
        <v>92.5</v>
      </c>
      <c r="L61" s="10">
        <v>92.5</v>
      </c>
    </row>
    <row r="62" spans="1:12">
      <c r="A62">
        <v>1956</v>
      </c>
      <c r="B62" s="17">
        <v>92.5</v>
      </c>
      <c r="C62" s="17">
        <v>92.5</v>
      </c>
      <c r="D62" s="10">
        <v>42.5</v>
      </c>
      <c r="E62" s="12" t="s">
        <v>7</v>
      </c>
      <c r="F62" s="10">
        <v>50</v>
      </c>
      <c r="G62" s="12" t="s">
        <v>7</v>
      </c>
      <c r="H62" s="11"/>
      <c r="I62" s="13"/>
      <c r="J62" s="18"/>
      <c r="K62" s="10">
        <v>92.5</v>
      </c>
      <c r="L62" s="10">
        <v>92.5</v>
      </c>
    </row>
    <row r="63" spans="1:12">
      <c r="A63">
        <v>1957</v>
      </c>
      <c r="B63" s="17">
        <v>92.5</v>
      </c>
      <c r="C63" s="17">
        <v>92.5</v>
      </c>
      <c r="D63" s="10">
        <v>42.5</v>
      </c>
      <c r="E63" s="12" t="s">
        <v>7</v>
      </c>
      <c r="F63" s="10">
        <v>50</v>
      </c>
      <c r="G63" s="12" t="s">
        <v>7</v>
      </c>
      <c r="H63" s="11"/>
      <c r="I63" s="13"/>
      <c r="J63" s="18"/>
      <c r="K63" s="10">
        <v>92.5</v>
      </c>
      <c r="L63" s="10">
        <v>92.5</v>
      </c>
    </row>
    <row r="64" spans="1:12">
      <c r="A64">
        <v>1958</v>
      </c>
      <c r="B64" s="17">
        <v>92.5</v>
      </c>
      <c r="C64" s="17">
        <v>92.5</v>
      </c>
      <c r="D64" s="10">
        <v>42.5</v>
      </c>
      <c r="E64" s="12" t="s">
        <v>7</v>
      </c>
      <c r="F64" s="10">
        <v>50</v>
      </c>
      <c r="G64" s="12" t="s">
        <v>7</v>
      </c>
      <c r="H64" s="11"/>
      <c r="I64" s="13"/>
      <c r="J64" s="18"/>
      <c r="K64" s="10">
        <v>92.5</v>
      </c>
      <c r="L64" s="10">
        <v>92.5</v>
      </c>
    </row>
    <row r="65" spans="1:12">
      <c r="A65">
        <v>1959</v>
      </c>
      <c r="B65" s="17">
        <v>88.75</v>
      </c>
      <c r="C65" s="17">
        <v>88.75</v>
      </c>
      <c r="D65" s="17">
        <v>38.75</v>
      </c>
      <c r="E65" s="12" t="s">
        <v>15</v>
      </c>
      <c r="F65" s="10">
        <v>50</v>
      </c>
      <c r="G65" s="12" t="s">
        <v>13</v>
      </c>
      <c r="H65" s="11"/>
      <c r="I65" s="13"/>
      <c r="J65" s="18"/>
      <c r="K65" s="10">
        <v>88.75</v>
      </c>
      <c r="L65" s="10">
        <v>88.75</v>
      </c>
    </row>
    <row r="66" spans="1:12">
      <c r="A66">
        <v>1960</v>
      </c>
      <c r="B66" s="17">
        <v>88.75</v>
      </c>
      <c r="C66" s="17">
        <v>88.75</v>
      </c>
      <c r="D66" s="17">
        <v>38.75</v>
      </c>
      <c r="E66" s="12" t="s">
        <v>7</v>
      </c>
      <c r="F66" s="10">
        <v>50</v>
      </c>
      <c r="G66" s="12" t="s">
        <v>7</v>
      </c>
      <c r="H66" s="11"/>
      <c r="I66" s="13"/>
      <c r="J66" s="18"/>
      <c r="K66" s="10">
        <v>88.75</v>
      </c>
      <c r="L66" s="10">
        <v>88.75</v>
      </c>
    </row>
    <row r="67" spans="1:12">
      <c r="A67">
        <v>1961</v>
      </c>
      <c r="B67" s="17">
        <v>88.75</v>
      </c>
      <c r="C67" s="17">
        <v>88.75</v>
      </c>
      <c r="D67" s="17">
        <v>38.75</v>
      </c>
      <c r="E67" s="12" t="s">
        <v>7</v>
      </c>
      <c r="F67" s="10">
        <v>50</v>
      </c>
      <c r="G67" s="12" t="s">
        <v>7</v>
      </c>
      <c r="H67" s="11"/>
      <c r="I67" s="13"/>
      <c r="J67" s="18"/>
      <c r="K67" s="10">
        <v>88.75</v>
      </c>
      <c r="L67" s="10">
        <v>88.75</v>
      </c>
    </row>
    <row r="68" spans="1:12">
      <c r="A68">
        <v>1962</v>
      </c>
      <c r="B68" s="17">
        <v>88.75</v>
      </c>
      <c r="C68" s="17">
        <v>88.75</v>
      </c>
      <c r="D68" s="17">
        <v>38.75</v>
      </c>
      <c r="E68" s="12" t="s">
        <v>7</v>
      </c>
      <c r="F68" s="10">
        <v>50</v>
      </c>
      <c r="G68" s="12" t="s">
        <v>7</v>
      </c>
      <c r="H68" s="11"/>
      <c r="I68" s="13"/>
      <c r="J68" s="18"/>
      <c r="K68" s="10">
        <v>88.75</v>
      </c>
      <c r="L68" s="10">
        <v>88.75</v>
      </c>
    </row>
    <row r="69" spans="1:12">
      <c r="A69">
        <v>1963</v>
      </c>
      <c r="B69" s="17">
        <v>88.75</v>
      </c>
      <c r="C69" s="17">
        <v>88.75</v>
      </c>
      <c r="D69" s="17">
        <v>38.75</v>
      </c>
      <c r="E69" s="12" t="s">
        <v>7</v>
      </c>
      <c r="F69" s="10">
        <v>50</v>
      </c>
      <c r="G69" s="12" t="s">
        <v>7</v>
      </c>
      <c r="H69" s="11"/>
      <c r="I69" s="13"/>
      <c r="J69" s="18"/>
      <c r="K69" s="10">
        <v>88.75</v>
      </c>
      <c r="L69" s="10">
        <v>88.75</v>
      </c>
    </row>
    <row r="70" spans="1:12">
      <c r="A70">
        <v>1964</v>
      </c>
      <c r="B70" s="17">
        <v>88.75</v>
      </c>
      <c r="C70" s="17">
        <v>88.75</v>
      </c>
      <c r="D70" s="17">
        <v>38.75</v>
      </c>
      <c r="E70" s="12" t="s">
        <v>7</v>
      </c>
      <c r="F70" s="10">
        <v>50</v>
      </c>
      <c r="G70" s="12" t="s">
        <v>7</v>
      </c>
      <c r="H70" s="11"/>
      <c r="I70" s="13"/>
      <c r="J70" s="18"/>
      <c r="K70" s="10">
        <v>88.75</v>
      </c>
      <c r="L70" s="10">
        <v>88.75</v>
      </c>
    </row>
    <row r="71" spans="1:12">
      <c r="A71">
        <v>1965</v>
      </c>
      <c r="B71" s="17">
        <v>91.25</v>
      </c>
      <c r="C71" s="17">
        <v>91.25</v>
      </c>
      <c r="D71" s="17">
        <v>41.25</v>
      </c>
      <c r="E71" s="12" t="s">
        <v>7</v>
      </c>
      <c r="F71" s="10">
        <v>50</v>
      </c>
      <c r="G71" s="12" t="s">
        <v>7</v>
      </c>
      <c r="H71" s="11"/>
      <c r="I71" s="13"/>
      <c r="J71" s="21" t="s">
        <v>14</v>
      </c>
      <c r="K71" s="10">
        <v>96.25</v>
      </c>
      <c r="L71" s="10">
        <v>96.25</v>
      </c>
    </row>
    <row r="72" spans="1:12">
      <c r="A72">
        <v>1966</v>
      </c>
      <c r="B72" s="17">
        <v>91.25</v>
      </c>
      <c r="C72" s="17">
        <v>91.25</v>
      </c>
      <c r="D72" s="17">
        <v>41.25</v>
      </c>
      <c r="E72" s="12" t="s">
        <v>7</v>
      </c>
      <c r="F72" s="10">
        <v>50</v>
      </c>
      <c r="G72" s="12" t="s">
        <v>7</v>
      </c>
      <c r="H72" s="11"/>
      <c r="I72" s="13"/>
      <c r="J72" s="18"/>
      <c r="K72" s="10">
        <v>91.25</v>
      </c>
      <c r="L72" s="10">
        <v>91.25</v>
      </c>
    </row>
    <row r="73" spans="1:12">
      <c r="A73">
        <v>1967</v>
      </c>
      <c r="B73" s="17">
        <v>91.25</v>
      </c>
      <c r="C73" s="17">
        <v>91.25</v>
      </c>
      <c r="D73" s="17">
        <v>41.25</v>
      </c>
      <c r="E73" s="12" t="s">
        <v>7</v>
      </c>
      <c r="F73" s="10">
        <v>50</v>
      </c>
      <c r="G73" s="12" t="s">
        <v>7</v>
      </c>
      <c r="H73" s="11"/>
      <c r="I73" s="13"/>
      <c r="J73" s="18"/>
      <c r="K73" s="10">
        <v>91.25</v>
      </c>
      <c r="L73" s="10">
        <v>91.25</v>
      </c>
    </row>
    <row r="74" spans="1:12">
      <c r="A74">
        <v>1968</v>
      </c>
      <c r="B74" s="17">
        <v>91.25</v>
      </c>
      <c r="C74" s="17">
        <v>91.25</v>
      </c>
      <c r="D74" s="17">
        <v>41.25</v>
      </c>
      <c r="E74" s="12" t="s">
        <v>7</v>
      </c>
      <c r="F74" s="10">
        <v>50</v>
      </c>
      <c r="G74" s="12" t="s">
        <v>7</v>
      </c>
      <c r="H74" s="11"/>
      <c r="I74" s="13"/>
      <c r="J74" s="18"/>
      <c r="K74" s="10">
        <v>91.25</v>
      </c>
      <c r="L74" s="10">
        <v>91.25</v>
      </c>
    </row>
    <row r="75" spans="1:12">
      <c r="A75">
        <v>1969</v>
      </c>
      <c r="B75" s="17">
        <v>91.25</v>
      </c>
      <c r="C75" s="17">
        <v>91.25</v>
      </c>
      <c r="D75" s="17">
        <v>41.25</v>
      </c>
      <c r="E75" s="12" t="s">
        <v>7</v>
      </c>
      <c r="F75" s="10">
        <v>50</v>
      </c>
      <c r="G75" s="12" t="s">
        <v>8</v>
      </c>
      <c r="H75" s="11"/>
      <c r="I75" s="13"/>
      <c r="J75" s="18"/>
      <c r="K75" s="10">
        <v>91.25</v>
      </c>
      <c r="L75" s="10">
        <v>91.25</v>
      </c>
    </row>
    <row r="76" spans="1:12">
      <c r="A76">
        <v>1970</v>
      </c>
      <c r="B76" s="17">
        <v>91.25</v>
      </c>
      <c r="C76" s="17">
        <v>91.25</v>
      </c>
      <c r="D76" s="17">
        <v>41.25</v>
      </c>
      <c r="E76" s="12" t="s">
        <v>20</v>
      </c>
      <c r="F76" s="10">
        <v>50</v>
      </c>
      <c r="G76" s="12" t="s">
        <v>7</v>
      </c>
      <c r="H76" s="11"/>
      <c r="I76" s="13"/>
      <c r="J76" s="18"/>
      <c r="K76" s="10">
        <v>91.25</v>
      </c>
      <c r="L76" s="10">
        <v>91.25</v>
      </c>
    </row>
    <row r="77" spans="1:12">
      <c r="A77">
        <v>1971</v>
      </c>
      <c r="B77" s="20">
        <v>82.9375</v>
      </c>
      <c r="C77" s="17">
        <v>88.75</v>
      </c>
      <c r="D77" s="17">
        <v>38.75</v>
      </c>
      <c r="E77" s="12" t="s">
        <v>7</v>
      </c>
      <c r="F77" s="10">
        <v>50</v>
      </c>
      <c r="G77" s="12" t="s">
        <v>7</v>
      </c>
      <c r="H77" s="11"/>
      <c r="I77" s="13"/>
      <c r="J77" s="18"/>
      <c r="K77" s="10">
        <v>73.75</v>
      </c>
      <c r="L77" s="10">
        <v>88.75</v>
      </c>
    </row>
    <row r="78" spans="1:12">
      <c r="A78">
        <v>1972</v>
      </c>
      <c r="B78" s="20">
        <v>82.9375</v>
      </c>
      <c r="C78" s="17">
        <v>88.75</v>
      </c>
      <c r="D78" s="17">
        <v>38.75</v>
      </c>
      <c r="E78" s="12" t="s">
        <v>7</v>
      </c>
      <c r="F78" s="10">
        <v>50</v>
      </c>
      <c r="G78" s="12" t="s">
        <v>7</v>
      </c>
      <c r="H78" s="11"/>
      <c r="I78" s="13"/>
      <c r="J78" s="18" t="s">
        <v>19</v>
      </c>
      <c r="K78" s="10">
        <v>73.75</v>
      </c>
      <c r="L78" s="10">
        <v>88.75</v>
      </c>
    </row>
    <row r="79" spans="1:12">
      <c r="A79">
        <v>1973</v>
      </c>
      <c r="B79" s="17">
        <v>75</v>
      </c>
      <c r="C79" s="17">
        <v>90</v>
      </c>
      <c r="D79" s="17">
        <v>75</v>
      </c>
      <c r="E79" s="12" t="s">
        <v>8</v>
      </c>
      <c r="F79" s="11"/>
      <c r="G79" s="19"/>
      <c r="H79" s="10">
        <v>15</v>
      </c>
      <c r="I79" s="12" t="s">
        <v>8</v>
      </c>
      <c r="J79" s="18"/>
      <c r="K79" s="10">
        <v>75</v>
      </c>
      <c r="L79" s="10">
        <v>90</v>
      </c>
    </row>
    <row r="80" spans="1:12">
      <c r="A80">
        <v>1974</v>
      </c>
      <c r="B80" s="17">
        <v>83</v>
      </c>
      <c r="C80" s="17">
        <v>98</v>
      </c>
      <c r="D80" s="17">
        <v>83</v>
      </c>
      <c r="E80" s="13" t="s">
        <v>7</v>
      </c>
      <c r="F80" s="11"/>
      <c r="G80" s="19"/>
      <c r="H80" s="10">
        <v>15</v>
      </c>
      <c r="I80" s="13" t="s">
        <v>7</v>
      </c>
      <c r="J80" s="18"/>
      <c r="K80" s="10">
        <v>83</v>
      </c>
      <c r="L80" s="10">
        <v>98</v>
      </c>
    </row>
    <row r="81" spans="1:12">
      <c r="A81">
        <v>1975</v>
      </c>
      <c r="B81" s="17">
        <v>83</v>
      </c>
      <c r="C81" s="17">
        <v>98</v>
      </c>
      <c r="D81" s="17">
        <v>83</v>
      </c>
      <c r="E81" s="13" t="s">
        <v>7</v>
      </c>
      <c r="F81" s="11"/>
      <c r="G81" s="19"/>
      <c r="H81" s="10">
        <v>15</v>
      </c>
      <c r="I81" s="13" t="s">
        <v>7</v>
      </c>
      <c r="J81" s="18"/>
      <c r="K81" s="10">
        <v>83</v>
      </c>
      <c r="L81" s="10">
        <v>98</v>
      </c>
    </row>
    <row r="82" spans="1:12">
      <c r="A82">
        <v>1976</v>
      </c>
      <c r="B82" s="17">
        <v>83</v>
      </c>
      <c r="C82" s="17">
        <v>98</v>
      </c>
      <c r="D82" s="17">
        <v>83</v>
      </c>
      <c r="E82" s="12" t="s">
        <v>35</v>
      </c>
      <c r="F82" s="11"/>
      <c r="G82" s="19"/>
      <c r="H82" s="10">
        <v>15</v>
      </c>
      <c r="I82" s="12" t="s">
        <v>35</v>
      </c>
      <c r="J82" s="18"/>
      <c r="K82" s="10">
        <v>83</v>
      </c>
      <c r="L82" s="10">
        <v>98</v>
      </c>
    </row>
    <row r="83" spans="1:12">
      <c r="A83">
        <v>1977</v>
      </c>
      <c r="B83" s="17">
        <v>83</v>
      </c>
      <c r="C83" s="17">
        <v>98</v>
      </c>
      <c r="D83" s="17">
        <v>83</v>
      </c>
      <c r="E83" s="12" t="s">
        <v>7</v>
      </c>
      <c r="F83" s="11"/>
      <c r="G83" s="19"/>
      <c r="H83" s="10">
        <v>15</v>
      </c>
      <c r="I83" s="13" t="s">
        <v>7</v>
      </c>
      <c r="J83" s="18"/>
      <c r="K83" s="10">
        <v>83</v>
      </c>
      <c r="L83" s="10">
        <v>98</v>
      </c>
    </row>
    <row r="84" spans="1:12">
      <c r="A84">
        <v>1978</v>
      </c>
      <c r="B84" s="17">
        <v>83</v>
      </c>
      <c r="C84" s="17">
        <v>98</v>
      </c>
      <c r="D84" s="17">
        <v>83</v>
      </c>
      <c r="E84" s="12" t="s">
        <v>7</v>
      </c>
      <c r="F84" s="11"/>
      <c r="G84" s="19"/>
      <c r="H84" s="10">
        <v>15</v>
      </c>
      <c r="I84" s="13" t="s">
        <v>7</v>
      </c>
      <c r="J84" s="18"/>
      <c r="K84" s="10">
        <v>83</v>
      </c>
      <c r="L84" s="10">
        <v>98</v>
      </c>
    </row>
    <row r="85" spans="1:12">
      <c r="A85">
        <v>1979</v>
      </c>
      <c r="B85" s="17">
        <v>60</v>
      </c>
      <c r="C85" s="17">
        <v>75</v>
      </c>
      <c r="D85" s="17">
        <v>60</v>
      </c>
      <c r="E85" s="12" t="s">
        <v>18</v>
      </c>
      <c r="F85" s="11"/>
      <c r="G85" s="19"/>
      <c r="H85" s="10">
        <v>15</v>
      </c>
      <c r="I85" s="12" t="s">
        <v>18</v>
      </c>
      <c r="J85" s="18"/>
      <c r="K85" s="10">
        <v>60</v>
      </c>
      <c r="L85" s="10">
        <v>75</v>
      </c>
    </row>
    <row r="86" spans="1:12">
      <c r="A86">
        <v>1980</v>
      </c>
      <c r="B86" s="17">
        <v>60</v>
      </c>
      <c r="C86" s="17">
        <v>75</v>
      </c>
      <c r="D86" s="17">
        <v>60</v>
      </c>
      <c r="E86" s="12" t="s">
        <v>7</v>
      </c>
      <c r="F86" s="11"/>
      <c r="G86" s="19"/>
      <c r="H86" s="10">
        <v>15</v>
      </c>
      <c r="I86" s="13" t="s">
        <v>7</v>
      </c>
      <c r="J86" s="18"/>
      <c r="K86" s="10">
        <v>60</v>
      </c>
      <c r="L86" s="10">
        <v>75</v>
      </c>
    </row>
    <row r="87" spans="1:12">
      <c r="A87">
        <v>1981</v>
      </c>
      <c r="B87" s="17">
        <v>60</v>
      </c>
      <c r="C87" s="17">
        <v>75</v>
      </c>
      <c r="D87" s="17">
        <v>60</v>
      </c>
      <c r="E87" s="12" t="s">
        <v>37</v>
      </c>
      <c r="F87" s="11"/>
      <c r="G87" s="19"/>
      <c r="H87" s="10">
        <v>15</v>
      </c>
      <c r="I87" s="12" t="s">
        <v>37</v>
      </c>
      <c r="J87" s="18"/>
      <c r="K87" s="10">
        <v>60</v>
      </c>
      <c r="L87" s="10">
        <v>75</v>
      </c>
    </row>
    <row r="88" spans="1:12">
      <c r="A88">
        <v>1982</v>
      </c>
      <c r="B88" s="17">
        <v>60</v>
      </c>
      <c r="C88" s="17">
        <v>75</v>
      </c>
      <c r="D88" s="17">
        <v>60</v>
      </c>
      <c r="E88" s="12" t="s">
        <v>7</v>
      </c>
      <c r="F88" s="11"/>
      <c r="G88" s="19"/>
      <c r="H88" s="10">
        <v>15</v>
      </c>
      <c r="I88" s="13" t="s">
        <v>7</v>
      </c>
      <c r="J88" s="18"/>
      <c r="K88" s="10">
        <v>60</v>
      </c>
      <c r="L88" s="10">
        <v>75</v>
      </c>
    </row>
    <row r="89" spans="1:12">
      <c r="A89">
        <v>1983</v>
      </c>
      <c r="B89" s="17">
        <v>60</v>
      </c>
      <c r="C89" s="17">
        <v>75</v>
      </c>
      <c r="D89" s="17">
        <v>60</v>
      </c>
      <c r="E89" s="12" t="s">
        <v>7</v>
      </c>
      <c r="F89" s="11"/>
      <c r="G89" s="19"/>
      <c r="H89" s="10">
        <v>15</v>
      </c>
      <c r="I89" s="13" t="s">
        <v>7</v>
      </c>
      <c r="J89" s="18"/>
      <c r="K89" s="10">
        <v>60</v>
      </c>
      <c r="L89" s="10">
        <v>75</v>
      </c>
    </row>
    <row r="90" spans="1:12">
      <c r="A90">
        <v>1984</v>
      </c>
      <c r="B90" s="17">
        <v>60</v>
      </c>
      <c r="C90" s="17">
        <v>60</v>
      </c>
      <c r="D90" s="17">
        <v>60</v>
      </c>
      <c r="E90" s="12" t="s">
        <v>36</v>
      </c>
      <c r="F90" s="11"/>
      <c r="G90" s="19"/>
      <c r="H90" s="11"/>
      <c r="I90" s="13"/>
      <c r="J90" s="18"/>
      <c r="K90" s="10">
        <v>60</v>
      </c>
      <c r="L90" s="10">
        <v>60</v>
      </c>
    </row>
    <row r="91" spans="1:12">
      <c r="A91">
        <v>1985</v>
      </c>
      <c r="B91" s="17">
        <v>60</v>
      </c>
      <c r="C91" s="17">
        <v>60</v>
      </c>
      <c r="D91" s="17">
        <v>60</v>
      </c>
      <c r="E91" s="12" t="s">
        <v>7</v>
      </c>
      <c r="F91" s="11"/>
      <c r="G91" s="19"/>
      <c r="H91" s="11"/>
      <c r="I91" s="13"/>
      <c r="J91" s="18"/>
      <c r="K91" s="10">
        <v>60</v>
      </c>
      <c r="L91" s="10">
        <v>60</v>
      </c>
    </row>
    <row r="92" spans="1:12">
      <c r="A92">
        <v>1986</v>
      </c>
      <c r="B92" s="17">
        <v>60</v>
      </c>
      <c r="C92" s="17">
        <v>60</v>
      </c>
      <c r="D92" s="17">
        <v>60</v>
      </c>
      <c r="E92" s="12" t="s">
        <v>7</v>
      </c>
      <c r="F92" s="11"/>
      <c r="G92" s="19"/>
      <c r="H92" s="11"/>
      <c r="I92" s="13"/>
      <c r="J92" s="18"/>
      <c r="K92" s="10">
        <v>60</v>
      </c>
      <c r="L92" s="10">
        <v>60</v>
      </c>
    </row>
    <row r="93" spans="1:12">
      <c r="A93">
        <v>1987</v>
      </c>
      <c r="B93" s="17">
        <v>60</v>
      </c>
      <c r="C93" s="17">
        <v>60</v>
      </c>
      <c r="D93" s="17">
        <v>60</v>
      </c>
      <c r="E93" s="12" t="s">
        <v>7</v>
      </c>
      <c r="F93" s="11"/>
      <c r="G93" s="19"/>
      <c r="H93" s="11"/>
      <c r="I93" s="13"/>
      <c r="J93" s="18"/>
      <c r="K93" s="10">
        <v>60</v>
      </c>
      <c r="L93" s="10">
        <v>60</v>
      </c>
    </row>
    <row r="94" spans="1:12">
      <c r="A94">
        <v>1988</v>
      </c>
      <c r="B94" s="17">
        <v>40</v>
      </c>
      <c r="C94" s="17">
        <v>40</v>
      </c>
      <c r="D94" s="17">
        <v>40</v>
      </c>
      <c r="E94" s="12" t="s">
        <v>7</v>
      </c>
      <c r="F94" s="11"/>
      <c r="G94" s="19"/>
      <c r="H94" s="11"/>
      <c r="I94" s="13"/>
      <c r="J94" s="18"/>
      <c r="K94" s="10">
        <v>40</v>
      </c>
      <c r="L94" s="10">
        <v>40</v>
      </c>
    </row>
    <row r="95" spans="1:12">
      <c r="A95">
        <v>1989</v>
      </c>
      <c r="B95" s="17">
        <v>40</v>
      </c>
      <c r="C95" s="17">
        <v>40</v>
      </c>
      <c r="D95" s="17">
        <v>40</v>
      </c>
      <c r="E95" s="12" t="s">
        <v>7</v>
      </c>
      <c r="F95" s="11"/>
      <c r="G95" s="19"/>
      <c r="H95" s="11"/>
      <c r="I95" s="13"/>
      <c r="J95" s="18"/>
      <c r="K95" s="10">
        <v>40</v>
      </c>
      <c r="L95" s="10">
        <v>40</v>
      </c>
    </row>
    <row r="96" spans="1:12">
      <c r="A96">
        <v>1990</v>
      </c>
      <c r="B96" s="17">
        <v>40</v>
      </c>
      <c r="C96" s="17">
        <v>40</v>
      </c>
      <c r="D96" s="17">
        <v>40</v>
      </c>
      <c r="E96" s="12" t="s">
        <v>7</v>
      </c>
      <c r="F96" s="11"/>
      <c r="G96" s="19"/>
      <c r="H96" s="11"/>
      <c r="I96" s="13"/>
      <c r="J96" s="18"/>
      <c r="K96" s="10">
        <v>40</v>
      </c>
      <c r="L96" s="10">
        <v>40</v>
      </c>
    </row>
    <row r="97" spans="1:12">
      <c r="A97">
        <v>1991</v>
      </c>
      <c r="B97" s="17">
        <v>40</v>
      </c>
      <c r="C97" s="17">
        <v>40</v>
      </c>
      <c r="D97" s="17">
        <v>40</v>
      </c>
      <c r="E97" s="12" t="s">
        <v>7</v>
      </c>
      <c r="F97" s="11"/>
      <c r="G97" s="19"/>
      <c r="H97" s="11"/>
      <c r="I97" s="13"/>
      <c r="J97" s="18"/>
      <c r="K97" s="10">
        <v>40</v>
      </c>
      <c r="L97" s="10">
        <v>40</v>
      </c>
    </row>
    <row r="98" spans="1:12">
      <c r="A98">
        <v>1992</v>
      </c>
      <c r="B98" s="17">
        <v>40</v>
      </c>
      <c r="C98" s="17">
        <v>40</v>
      </c>
      <c r="D98" s="17">
        <v>40</v>
      </c>
      <c r="E98" s="12" t="s">
        <v>7</v>
      </c>
      <c r="F98" s="11"/>
      <c r="G98" s="19"/>
      <c r="H98" s="11"/>
      <c r="I98" s="13"/>
      <c r="J98" s="18"/>
      <c r="K98" s="10">
        <v>40</v>
      </c>
      <c r="L98" s="10">
        <v>40</v>
      </c>
    </row>
    <row r="99" spans="1:12">
      <c r="A99">
        <v>1993</v>
      </c>
      <c r="B99" s="17">
        <v>40</v>
      </c>
      <c r="C99" s="17">
        <v>40</v>
      </c>
      <c r="D99" s="17">
        <v>40</v>
      </c>
      <c r="E99" s="12" t="s">
        <v>7</v>
      </c>
      <c r="F99" s="11"/>
      <c r="G99" s="19"/>
      <c r="H99" s="11"/>
      <c r="I99" s="13"/>
      <c r="J99" s="18"/>
      <c r="K99" s="10">
        <v>40</v>
      </c>
      <c r="L99" s="10">
        <v>40</v>
      </c>
    </row>
    <row r="100" spans="1:12">
      <c r="A100">
        <v>1994</v>
      </c>
      <c r="B100" s="17">
        <v>40</v>
      </c>
      <c r="C100" s="17">
        <v>40</v>
      </c>
      <c r="D100" s="17">
        <v>40</v>
      </c>
      <c r="E100" s="12" t="s">
        <v>7</v>
      </c>
      <c r="F100" s="11"/>
      <c r="G100" s="19"/>
      <c r="H100" s="11"/>
      <c r="I100" s="13"/>
      <c r="J100" s="18"/>
      <c r="K100" s="10">
        <v>40</v>
      </c>
      <c r="L100" s="10">
        <v>40</v>
      </c>
    </row>
    <row r="101" spans="1:12">
      <c r="A101">
        <v>1995</v>
      </c>
      <c r="B101" s="17">
        <v>40</v>
      </c>
      <c r="C101" s="17">
        <v>40</v>
      </c>
      <c r="D101" s="17">
        <v>40</v>
      </c>
      <c r="E101" s="12" t="s">
        <v>7</v>
      </c>
      <c r="F101" s="11"/>
      <c r="G101" s="19"/>
      <c r="H101" s="11"/>
      <c r="I101" s="13"/>
      <c r="J101" s="18"/>
      <c r="K101" s="10">
        <v>40</v>
      </c>
      <c r="L101" s="10">
        <v>40</v>
      </c>
    </row>
    <row r="102" spans="1:12">
      <c r="A102">
        <v>1996</v>
      </c>
      <c r="B102" s="17">
        <v>40</v>
      </c>
      <c r="C102" s="17">
        <v>40</v>
      </c>
      <c r="D102" s="17">
        <v>40</v>
      </c>
      <c r="E102" s="12" t="s">
        <v>7</v>
      </c>
      <c r="F102" s="11"/>
      <c r="G102" s="19"/>
      <c r="H102" s="11"/>
      <c r="I102" s="13"/>
      <c r="J102" s="18"/>
      <c r="K102" s="10">
        <v>40</v>
      </c>
      <c r="L102" s="10">
        <v>40</v>
      </c>
    </row>
    <row r="103" spans="1:12">
      <c r="A103">
        <v>1997</v>
      </c>
      <c r="B103" s="17">
        <v>40</v>
      </c>
      <c r="C103" s="17">
        <v>40</v>
      </c>
      <c r="D103" s="17">
        <v>40</v>
      </c>
      <c r="E103" s="12" t="s">
        <v>7</v>
      </c>
      <c r="F103" s="11"/>
      <c r="G103" s="19"/>
      <c r="H103" s="11"/>
      <c r="I103" s="13"/>
      <c r="J103" s="18"/>
      <c r="K103" s="10">
        <v>40</v>
      </c>
      <c r="L103" s="10">
        <v>40</v>
      </c>
    </row>
    <row r="104" spans="1:12">
      <c r="A104">
        <v>1998</v>
      </c>
      <c r="B104" s="17">
        <v>40</v>
      </c>
      <c r="C104" s="17">
        <v>40</v>
      </c>
      <c r="D104" s="17">
        <v>40</v>
      </c>
      <c r="E104" s="12" t="s">
        <v>7</v>
      </c>
      <c r="F104" s="11"/>
      <c r="G104" s="19"/>
      <c r="H104" s="11"/>
      <c r="I104" s="13"/>
      <c r="J104" s="18"/>
      <c r="K104" s="10">
        <v>40</v>
      </c>
      <c r="L104" s="10">
        <v>40</v>
      </c>
    </row>
    <row r="105" spans="1:12">
      <c r="A105">
        <v>1999</v>
      </c>
      <c r="B105" s="17">
        <v>40</v>
      </c>
      <c r="C105" s="17">
        <v>40</v>
      </c>
      <c r="D105" s="17">
        <v>40</v>
      </c>
      <c r="E105" s="12" t="s">
        <v>7</v>
      </c>
      <c r="F105" s="11"/>
      <c r="G105" s="19"/>
      <c r="H105" s="11"/>
      <c r="I105" s="13"/>
      <c r="J105" s="18"/>
      <c r="K105" s="10">
        <v>40</v>
      </c>
      <c r="L105" s="10">
        <v>40</v>
      </c>
    </row>
    <row r="106" spans="1:12">
      <c r="A106">
        <v>2000</v>
      </c>
      <c r="B106" s="17">
        <v>40</v>
      </c>
      <c r="C106" s="17">
        <v>40</v>
      </c>
      <c r="D106" s="17">
        <v>40</v>
      </c>
      <c r="E106" s="12" t="s">
        <v>7</v>
      </c>
      <c r="F106" s="11"/>
      <c r="G106" s="19"/>
      <c r="H106" s="11"/>
      <c r="I106" s="13"/>
      <c r="J106" s="18"/>
      <c r="K106" s="10">
        <v>40</v>
      </c>
      <c r="L106" s="10">
        <v>40</v>
      </c>
    </row>
    <row r="107" spans="1:12">
      <c r="A107">
        <v>2001</v>
      </c>
      <c r="B107" s="17">
        <v>40</v>
      </c>
      <c r="C107" s="17">
        <v>40</v>
      </c>
      <c r="D107" s="17">
        <v>40</v>
      </c>
      <c r="E107" s="12" t="s">
        <v>38</v>
      </c>
      <c r="F107" s="11"/>
      <c r="G107" s="19"/>
      <c r="H107" s="11"/>
      <c r="I107" s="13"/>
      <c r="J107" s="18"/>
      <c r="K107" s="10">
        <v>40</v>
      </c>
      <c r="L107" s="10">
        <v>40</v>
      </c>
    </row>
    <row r="108" spans="1:12">
      <c r="A108">
        <v>2002</v>
      </c>
      <c r="B108" s="17">
        <v>40</v>
      </c>
      <c r="C108" s="17">
        <v>40</v>
      </c>
      <c r="D108" s="17">
        <v>40</v>
      </c>
      <c r="E108" s="12" t="s">
        <v>7</v>
      </c>
      <c r="F108" s="11"/>
      <c r="G108" s="19"/>
      <c r="H108" s="11"/>
      <c r="I108" s="13"/>
      <c r="J108" s="18"/>
      <c r="K108" s="10">
        <v>40</v>
      </c>
      <c r="L108" s="10">
        <v>40</v>
      </c>
    </row>
    <row r="109" spans="1:12">
      <c r="A109">
        <v>2003</v>
      </c>
      <c r="B109" s="17">
        <v>40</v>
      </c>
      <c r="C109" s="17">
        <v>40</v>
      </c>
      <c r="D109" s="17">
        <v>40</v>
      </c>
      <c r="E109" s="12" t="s">
        <v>7</v>
      </c>
      <c r="F109" s="11"/>
      <c r="G109" s="19"/>
      <c r="H109" s="11"/>
      <c r="I109" s="13"/>
      <c r="J109" s="18"/>
      <c r="K109" s="10">
        <v>40</v>
      </c>
      <c r="L109" s="10">
        <v>40</v>
      </c>
    </row>
    <row r="110" spans="1:12">
      <c r="A110">
        <v>2004</v>
      </c>
      <c r="B110" s="17">
        <v>40</v>
      </c>
      <c r="C110" s="17">
        <v>40</v>
      </c>
      <c r="D110" s="17">
        <v>40</v>
      </c>
      <c r="E110" s="12" t="s">
        <v>7</v>
      </c>
      <c r="F110" s="11"/>
      <c r="G110" s="19"/>
      <c r="H110" s="11"/>
      <c r="I110" s="13"/>
      <c r="J110" s="18"/>
      <c r="K110" s="10"/>
      <c r="L110" s="10"/>
    </row>
    <row r="111" spans="1:12">
      <c r="A111">
        <v>2005</v>
      </c>
      <c r="B111" s="17">
        <v>40</v>
      </c>
      <c r="C111" s="17">
        <v>40</v>
      </c>
      <c r="D111" s="17">
        <v>40</v>
      </c>
      <c r="E111" s="12" t="s">
        <v>7</v>
      </c>
      <c r="F111" s="11"/>
      <c r="G111" s="19"/>
      <c r="H111" s="11"/>
      <c r="I111" s="13"/>
      <c r="J111" s="18"/>
      <c r="K111" s="10"/>
      <c r="L111" s="10"/>
    </row>
    <row r="112" spans="1:12">
      <c r="A112">
        <v>2006</v>
      </c>
      <c r="B112" s="17">
        <v>40</v>
      </c>
      <c r="C112" s="17">
        <v>40</v>
      </c>
      <c r="D112" s="17">
        <v>40</v>
      </c>
      <c r="E112" s="12" t="s">
        <v>7</v>
      </c>
      <c r="F112" s="11"/>
      <c r="G112" s="19"/>
      <c r="H112" s="11"/>
      <c r="I112" s="13"/>
      <c r="J112" s="18"/>
      <c r="K112" s="10"/>
      <c r="L112" s="10"/>
    </row>
    <row r="113" spans="1:12">
      <c r="A113">
        <v>2007</v>
      </c>
      <c r="B113" s="17">
        <v>40</v>
      </c>
      <c r="C113" s="17">
        <v>40</v>
      </c>
      <c r="D113" s="17">
        <v>40</v>
      </c>
      <c r="E113" s="12" t="s">
        <v>7</v>
      </c>
      <c r="F113" s="11"/>
      <c r="G113" s="19"/>
      <c r="H113" s="11"/>
      <c r="I113" s="13"/>
      <c r="J113" s="18"/>
      <c r="K113" s="10"/>
      <c r="L113" s="10"/>
    </row>
    <row r="114" spans="1:12">
      <c r="A114">
        <v>2008</v>
      </c>
      <c r="B114" s="17">
        <v>40</v>
      </c>
      <c r="C114" s="17">
        <v>40</v>
      </c>
      <c r="D114" s="17">
        <v>40</v>
      </c>
      <c r="E114" s="12" t="s">
        <v>7</v>
      </c>
      <c r="F114" s="11"/>
      <c r="G114" s="19"/>
      <c r="H114" s="11"/>
      <c r="I114" s="13"/>
      <c r="J114" s="18"/>
      <c r="K114" s="10"/>
      <c r="L114" s="10"/>
    </row>
    <row r="115" spans="1:12">
      <c r="A115">
        <v>2009</v>
      </c>
      <c r="B115" s="17">
        <v>40</v>
      </c>
      <c r="C115" s="17">
        <v>40</v>
      </c>
      <c r="D115" s="17">
        <v>40</v>
      </c>
      <c r="E115" s="12" t="s">
        <v>7</v>
      </c>
      <c r="F115" s="11"/>
      <c r="G115" s="19"/>
      <c r="H115" s="11"/>
      <c r="I115" s="13" t="s">
        <v>11</v>
      </c>
      <c r="J115" s="18"/>
      <c r="K115" s="10"/>
      <c r="L115" s="10"/>
    </row>
    <row r="116" spans="1:12">
      <c r="A116">
        <v>2010</v>
      </c>
      <c r="B116" s="17">
        <v>50</v>
      </c>
      <c r="C116" s="17">
        <v>50</v>
      </c>
      <c r="D116" s="17">
        <v>50</v>
      </c>
      <c r="E116" s="12" t="s">
        <v>7</v>
      </c>
      <c r="F116" s="11"/>
      <c r="G116" s="19"/>
      <c r="H116" s="11"/>
      <c r="I116" s="13" t="s">
        <v>7</v>
      </c>
      <c r="J116" s="18"/>
      <c r="K116" s="10"/>
      <c r="L116" s="10"/>
    </row>
    <row r="117" spans="1:12">
      <c r="A117">
        <v>2011</v>
      </c>
      <c r="B117" s="17">
        <v>50</v>
      </c>
      <c r="C117" s="17">
        <v>50</v>
      </c>
      <c r="D117" s="17">
        <v>50</v>
      </c>
      <c r="E117" s="12" t="s">
        <v>7</v>
      </c>
      <c r="F117" s="11"/>
      <c r="G117" s="19"/>
      <c r="H117" s="11"/>
      <c r="I117" s="13" t="s">
        <v>7</v>
      </c>
      <c r="J117" s="18"/>
      <c r="K117" s="10"/>
      <c r="L117" s="10"/>
    </row>
  </sheetData>
  <phoneticPr fontId="2" type="noConversion"/>
  <pageMargins left="0.78740157499999996" right="0.78740157499999996" top="0.984251969" bottom="0.984251969" header="0.4921259845" footer="0.4921259845"/>
  <pageSetup paperSize="9" orientation="portrait"/>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
  <sheetViews>
    <sheetView workbookViewId="0"/>
  </sheetViews>
  <sheetFormatPr baseColWidth="10" defaultRowHeight="12" x14ac:dyDescent="0"/>
  <cols>
    <col min="6" max="6" width="50.83203125" customWidth="1"/>
  </cols>
  <sheetData>
    <row r="1" spans="1:7">
      <c r="A1" s="2" t="s">
        <v>62</v>
      </c>
    </row>
    <row r="3" spans="1:7">
      <c r="A3" t="s">
        <v>63</v>
      </c>
    </row>
    <row r="4" spans="1:7">
      <c r="A4" s="14" t="s">
        <v>64</v>
      </c>
    </row>
    <row r="5" spans="1:7">
      <c r="A5" s="14" t="s">
        <v>65</v>
      </c>
    </row>
    <row r="6" spans="1:7">
      <c r="A6" t="s">
        <v>6</v>
      </c>
    </row>
    <row r="7" spans="1:7">
      <c r="A7" t="s">
        <v>66</v>
      </c>
      <c r="B7" s="24"/>
      <c r="C7" t="s">
        <v>67</v>
      </c>
    </row>
    <row r="8" spans="1:7">
      <c r="A8" t="s">
        <v>68</v>
      </c>
      <c r="B8" s="14" t="s">
        <v>69</v>
      </c>
    </row>
    <row r="9" spans="1:7">
      <c r="A9" t="s">
        <v>70</v>
      </c>
      <c r="B9" s="14" t="s">
        <v>71</v>
      </c>
    </row>
    <row r="10" spans="1:7">
      <c r="A10" s="14" t="s">
        <v>72</v>
      </c>
      <c r="B10" s="14" t="s">
        <v>73</v>
      </c>
    </row>
    <row r="13" spans="1:7" ht="36">
      <c r="A13" s="7"/>
      <c r="B13" s="25" t="s">
        <v>74</v>
      </c>
      <c r="C13" s="8" t="s">
        <v>75</v>
      </c>
      <c r="D13" s="8" t="s">
        <v>76</v>
      </c>
      <c r="E13" s="8" t="s">
        <v>77</v>
      </c>
      <c r="F13" s="8" t="s">
        <v>5</v>
      </c>
      <c r="G13" s="9" t="s">
        <v>6</v>
      </c>
    </row>
    <row r="14" spans="1:7">
      <c r="A14">
        <v>1894</v>
      </c>
      <c r="B14" s="10">
        <v>8</v>
      </c>
      <c r="C14" s="10">
        <v>8</v>
      </c>
      <c r="D14" s="11"/>
      <c r="E14" s="11"/>
      <c r="F14" s="12" t="s">
        <v>78</v>
      </c>
      <c r="G14" s="13"/>
    </row>
    <row r="15" spans="1:7">
      <c r="A15">
        <v>1895</v>
      </c>
      <c r="B15" s="10">
        <v>8</v>
      </c>
      <c r="C15" s="10">
        <v>8</v>
      </c>
      <c r="D15" s="11"/>
      <c r="E15" s="11"/>
      <c r="F15" s="26" t="s">
        <v>7</v>
      </c>
      <c r="G15" s="13"/>
    </row>
    <row r="16" spans="1:7">
      <c r="A16">
        <v>1896</v>
      </c>
      <c r="B16" s="10">
        <v>8</v>
      </c>
      <c r="C16" s="10">
        <v>8</v>
      </c>
      <c r="D16" s="11"/>
      <c r="E16" s="11"/>
      <c r="F16" s="26" t="s">
        <v>7</v>
      </c>
      <c r="G16" s="13"/>
    </row>
    <row r="17" spans="1:7">
      <c r="A17">
        <v>1897</v>
      </c>
      <c r="B17" s="10">
        <v>8</v>
      </c>
      <c r="C17" s="10">
        <v>8</v>
      </c>
      <c r="D17" s="11"/>
      <c r="E17" s="11"/>
      <c r="F17" s="26" t="s">
        <v>7</v>
      </c>
      <c r="G17" s="13"/>
    </row>
    <row r="18" spans="1:7">
      <c r="A18">
        <v>1898</v>
      </c>
      <c r="B18" s="10">
        <v>8</v>
      </c>
      <c r="C18" s="10">
        <v>8</v>
      </c>
      <c r="D18" s="11"/>
      <c r="E18" s="11"/>
      <c r="F18" s="26" t="s">
        <v>7</v>
      </c>
      <c r="G18" s="13"/>
    </row>
    <row r="19" spans="1:7">
      <c r="A19">
        <v>1899</v>
      </c>
      <c r="B19" s="10">
        <v>8</v>
      </c>
      <c r="C19" s="10">
        <v>8</v>
      </c>
      <c r="D19" s="11"/>
      <c r="E19" s="11"/>
      <c r="F19" s="26" t="s">
        <v>7</v>
      </c>
      <c r="G19" s="13"/>
    </row>
    <row r="20" spans="1:7">
      <c r="A20">
        <v>1900</v>
      </c>
      <c r="B20" s="10">
        <v>8</v>
      </c>
      <c r="C20" s="10">
        <v>8</v>
      </c>
      <c r="D20" s="11"/>
      <c r="E20" s="11"/>
      <c r="F20" s="26" t="s">
        <v>7</v>
      </c>
      <c r="G20" s="13"/>
    </row>
    <row r="21" spans="1:7">
      <c r="A21">
        <v>1901</v>
      </c>
      <c r="B21" s="10">
        <v>8</v>
      </c>
      <c r="C21" s="10">
        <v>8</v>
      </c>
      <c r="D21" s="11"/>
      <c r="E21" s="11"/>
      <c r="F21" s="26" t="s">
        <v>7</v>
      </c>
      <c r="G21" s="13"/>
    </row>
    <row r="22" spans="1:7">
      <c r="A22">
        <v>1902</v>
      </c>
      <c r="B22" s="10">
        <v>8</v>
      </c>
      <c r="C22" s="10">
        <v>8</v>
      </c>
      <c r="D22" s="11"/>
      <c r="E22" s="11"/>
      <c r="F22" s="26" t="s">
        <v>7</v>
      </c>
      <c r="G22" s="13"/>
    </row>
    <row r="23" spans="1:7">
      <c r="A23">
        <v>1903</v>
      </c>
      <c r="B23" s="10">
        <v>8</v>
      </c>
      <c r="C23" s="10">
        <v>8</v>
      </c>
      <c r="D23" s="11"/>
      <c r="E23" s="11"/>
      <c r="F23" s="26" t="s">
        <v>7</v>
      </c>
      <c r="G23" s="13"/>
    </row>
    <row r="24" spans="1:7">
      <c r="A24">
        <v>1904</v>
      </c>
      <c r="B24" s="10">
        <v>8</v>
      </c>
      <c r="C24" s="10">
        <v>8</v>
      </c>
      <c r="D24" s="11"/>
      <c r="E24" s="11"/>
      <c r="F24" s="26" t="s">
        <v>7</v>
      </c>
      <c r="G24" s="13"/>
    </row>
    <row r="25" spans="1:7">
      <c r="A25">
        <v>1905</v>
      </c>
      <c r="B25" s="10">
        <v>8</v>
      </c>
      <c r="C25" s="10">
        <v>8</v>
      </c>
      <c r="D25" s="11"/>
      <c r="E25" s="11"/>
      <c r="F25" s="26" t="s">
        <v>7</v>
      </c>
      <c r="G25" s="13"/>
    </row>
    <row r="26" spans="1:7">
      <c r="A26">
        <v>1906</v>
      </c>
      <c r="B26" s="10">
        <v>8</v>
      </c>
      <c r="C26" s="10">
        <v>8</v>
      </c>
      <c r="D26" s="11"/>
      <c r="E26" s="11"/>
      <c r="F26" s="26" t="s">
        <v>7</v>
      </c>
      <c r="G26" s="13"/>
    </row>
    <row r="27" spans="1:7">
      <c r="A27">
        <v>1907</v>
      </c>
      <c r="B27" s="10">
        <v>15</v>
      </c>
      <c r="C27" s="10">
        <v>15</v>
      </c>
      <c r="D27" s="11"/>
      <c r="E27" s="11"/>
      <c r="F27" s="26" t="s">
        <v>7</v>
      </c>
      <c r="G27" s="13"/>
    </row>
    <row r="28" spans="1:7">
      <c r="A28">
        <v>1908</v>
      </c>
      <c r="B28" s="10">
        <v>15</v>
      </c>
      <c r="C28" s="10">
        <v>15</v>
      </c>
      <c r="D28" s="11"/>
      <c r="E28" s="11"/>
      <c r="F28" s="26" t="s">
        <v>7</v>
      </c>
      <c r="G28" s="13"/>
    </row>
    <row r="29" spans="1:7">
      <c r="A29">
        <v>1909</v>
      </c>
      <c r="B29" s="10">
        <v>15</v>
      </c>
      <c r="C29" s="10">
        <v>15</v>
      </c>
      <c r="D29" s="11"/>
      <c r="E29" s="11"/>
      <c r="F29" s="26" t="s">
        <v>7</v>
      </c>
    </row>
    <row r="30" spans="1:7">
      <c r="A30">
        <v>1910</v>
      </c>
      <c r="B30" s="10">
        <v>15</v>
      </c>
      <c r="C30" s="10">
        <v>15</v>
      </c>
      <c r="D30" s="11"/>
      <c r="E30" s="11"/>
      <c r="F30" s="26" t="s">
        <v>7</v>
      </c>
    </row>
    <row r="31" spans="1:7">
      <c r="A31">
        <v>1911</v>
      </c>
      <c r="B31" s="10">
        <v>15</v>
      </c>
      <c r="C31" s="10">
        <v>15</v>
      </c>
      <c r="D31" s="11"/>
      <c r="E31" s="11"/>
      <c r="F31" s="26" t="s">
        <v>7</v>
      </c>
    </row>
    <row r="32" spans="1:7">
      <c r="A32">
        <v>1912</v>
      </c>
      <c r="B32" s="10">
        <v>15</v>
      </c>
      <c r="C32" s="10">
        <v>15</v>
      </c>
      <c r="D32" s="11"/>
      <c r="E32" s="11"/>
      <c r="F32" s="26" t="s">
        <v>7</v>
      </c>
    </row>
    <row r="33" spans="1:6">
      <c r="A33">
        <v>1913</v>
      </c>
      <c r="B33" s="10">
        <v>15</v>
      </c>
      <c r="C33" s="10">
        <v>15</v>
      </c>
      <c r="D33" s="11"/>
      <c r="E33" s="11"/>
      <c r="F33" s="26" t="s">
        <v>7</v>
      </c>
    </row>
    <row r="34" spans="1:6">
      <c r="A34">
        <v>1914</v>
      </c>
      <c r="B34" s="10">
        <v>20</v>
      </c>
      <c r="C34" s="10">
        <v>20</v>
      </c>
      <c r="D34" s="11"/>
      <c r="E34" s="11"/>
      <c r="F34" s="12" t="s">
        <v>79</v>
      </c>
    </row>
    <row r="35" spans="1:6">
      <c r="A35">
        <v>1915</v>
      </c>
      <c r="B35" s="10">
        <v>20</v>
      </c>
      <c r="C35" s="10">
        <v>20</v>
      </c>
      <c r="D35" s="11"/>
      <c r="E35" s="11"/>
      <c r="F35" s="26" t="s">
        <v>7</v>
      </c>
    </row>
    <row r="36" spans="1:6">
      <c r="A36">
        <v>1916</v>
      </c>
      <c r="B36" s="10">
        <v>20</v>
      </c>
      <c r="C36" s="10">
        <v>20</v>
      </c>
      <c r="D36" s="11"/>
      <c r="E36" s="11"/>
      <c r="F36" s="26" t="s">
        <v>7</v>
      </c>
    </row>
    <row r="37" spans="1:6">
      <c r="A37">
        <v>1917</v>
      </c>
      <c r="B37" s="10">
        <v>20</v>
      </c>
      <c r="C37" s="10">
        <v>20</v>
      </c>
      <c r="D37" s="11"/>
      <c r="E37" s="11"/>
      <c r="F37" s="26" t="s">
        <v>7</v>
      </c>
    </row>
    <row r="38" spans="1:6">
      <c r="A38">
        <v>1918</v>
      </c>
      <c r="B38" s="10">
        <v>20</v>
      </c>
      <c r="C38" s="10">
        <v>20</v>
      </c>
      <c r="D38" s="11"/>
      <c r="E38" s="11"/>
      <c r="F38" s="26" t="s">
        <v>7</v>
      </c>
    </row>
    <row r="39" spans="1:6">
      <c r="A39">
        <v>1919</v>
      </c>
      <c r="B39" s="10">
        <v>40</v>
      </c>
      <c r="C39" s="10">
        <v>40</v>
      </c>
      <c r="D39" s="11"/>
      <c r="E39" s="11"/>
      <c r="F39" s="26" t="s">
        <v>7</v>
      </c>
    </row>
    <row r="40" spans="1:6">
      <c r="A40">
        <v>1920</v>
      </c>
      <c r="B40" s="10">
        <v>40</v>
      </c>
      <c r="C40" s="10">
        <v>40</v>
      </c>
      <c r="D40" s="11"/>
      <c r="E40" s="11"/>
      <c r="F40" s="26" t="s">
        <v>7</v>
      </c>
    </row>
    <row r="41" spans="1:6">
      <c r="A41">
        <v>1921</v>
      </c>
      <c r="B41" s="10">
        <v>40</v>
      </c>
      <c r="C41" s="10">
        <v>40</v>
      </c>
      <c r="D41" s="11"/>
      <c r="E41" s="11"/>
      <c r="F41" s="26" t="s">
        <v>7</v>
      </c>
    </row>
    <row r="42" spans="1:6">
      <c r="A42">
        <v>1922</v>
      </c>
      <c r="B42" s="10">
        <v>40</v>
      </c>
      <c r="C42" s="10">
        <v>40</v>
      </c>
      <c r="D42" s="11"/>
      <c r="E42" s="11"/>
      <c r="F42" s="26" t="s">
        <v>7</v>
      </c>
    </row>
    <row r="43" spans="1:6">
      <c r="A43">
        <v>1923</v>
      </c>
      <c r="B43" s="10">
        <v>40</v>
      </c>
      <c r="C43" s="10">
        <v>40</v>
      </c>
      <c r="D43" s="11"/>
      <c r="E43" s="11"/>
      <c r="F43" s="26" t="s">
        <v>7</v>
      </c>
    </row>
    <row r="44" spans="1:6">
      <c r="A44">
        <v>1924</v>
      </c>
      <c r="B44" s="10">
        <v>40</v>
      </c>
      <c r="C44" s="10">
        <v>40</v>
      </c>
      <c r="D44" s="11"/>
      <c r="E44" s="11"/>
      <c r="F44" s="26" t="s">
        <v>7</v>
      </c>
    </row>
    <row r="45" spans="1:6">
      <c r="A45">
        <v>1925</v>
      </c>
      <c r="B45" s="10">
        <v>40</v>
      </c>
      <c r="C45" s="10">
        <v>40</v>
      </c>
      <c r="D45" s="11"/>
      <c r="E45" s="11"/>
      <c r="F45" s="26" t="s">
        <v>7</v>
      </c>
    </row>
    <row r="46" spans="1:6">
      <c r="A46">
        <v>1926</v>
      </c>
      <c r="B46" s="10">
        <v>40</v>
      </c>
      <c r="C46" s="10">
        <v>40</v>
      </c>
      <c r="D46" s="11"/>
      <c r="E46" s="11"/>
      <c r="F46" s="26" t="s">
        <v>7</v>
      </c>
    </row>
    <row r="47" spans="1:6">
      <c r="A47">
        <v>1927</v>
      </c>
      <c r="B47" s="10">
        <v>40</v>
      </c>
      <c r="C47" s="10">
        <v>40</v>
      </c>
      <c r="D47" s="11"/>
      <c r="E47" s="11"/>
      <c r="F47" s="26" t="s">
        <v>7</v>
      </c>
    </row>
    <row r="48" spans="1:6">
      <c r="A48">
        <v>1928</v>
      </c>
      <c r="B48" s="10">
        <v>40</v>
      </c>
      <c r="C48" s="10">
        <v>40</v>
      </c>
      <c r="D48" s="11"/>
      <c r="E48" s="11"/>
      <c r="F48" s="26" t="s">
        <v>7</v>
      </c>
    </row>
    <row r="49" spans="1:6">
      <c r="A49">
        <v>1929</v>
      </c>
      <c r="B49" s="10">
        <v>40</v>
      </c>
      <c r="C49" s="10">
        <v>40</v>
      </c>
      <c r="D49" s="11"/>
      <c r="E49" s="11"/>
      <c r="F49" s="26" t="s">
        <v>7</v>
      </c>
    </row>
    <row r="50" spans="1:6">
      <c r="A50">
        <v>1930</v>
      </c>
      <c r="B50" s="10">
        <v>50</v>
      </c>
      <c r="C50" s="10">
        <v>50</v>
      </c>
      <c r="D50" s="11"/>
      <c r="E50" s="11"/>
      <c r="F50" s="26" t="s">
        <v>7</v>
      </c>
    </row>
    <row r="51" spans="1:6">
      <c r="A51">
        <v>1931</v>
      </c>
      <c r="B51" s="10">
        <v>50</v>
      </c>
      <c r="C51" s="10">
        <v>50</v>
      </c>
      <c r="D51" s="11"/>
      <c r="E51" s="11"/>
      <c r="F51" s="26" t="s">
        <v>7</v>
      </c>
    </row>
    <row r="52" spans="1:6">
      <c r="A52">
        <v>1932</v>
      </c>
      <c r="B52" s="10">
        <v>50</v>
      </c>
      <c r="C52" s="10">
        <v>50</v>
      </c>
      <c r="D52" s="11"/>
      <c r="E52" s="11"/>
      <c r="F52" s="26" t="s">
        <v>7</v>
      </c>
    </row>
    <row r="53" spans="1:6">
      <c r="A53">
        <v>1933</v>
      </c>
      <c r="B53" s="10">
        <v>50</v>
      </c>
      <c r="C53" s="10">
        <v>50</v>
      </c>
      <c r="D53" s="11"/>
      <c r="E53" s="11"/>
      <c r="F53" s="26" t="s">
        <v>7</v>
      </c>
    </row>
    <row r="54" spans="1:6">
      <c r="A54">
        <v>1934</v>
      </c>
      <c r="B54" s="10">
        <v>50</v>
      </c>
      <c r="C54" s="10">
        <v>50</v>
      </c>
      <c r="D54" s="11"/>
      <c r="E54" s="11"/>
      <c r="F54" s="26" t="s">
        <v>7</v>
      </c>
    </row>
    <row r="55" spans="1:6">
      <c r="A55">
        <v>1935</v>
      </c>
      <c r="B55" s="10">
        <v>50</v>
      </c>
      <c r="C55" s="10">
        <v>50</v>
      </c>
      <c r="D55" s="11"/>
      <c r="E55" s="11"/>
      <c r="F55" s="26" t="s">
        <v>7</v>
      </c>
    </row>
    <row r="56" spans="1:6">
      <c r="A56">
        <v>1936</v>
      </c>
      <c r="B56" s="10">
        <v>50</v>
      </c>
      <c r="C56" s="10">
        <v>50</v>
      </c>
      <c r="D56" s="11"/>
      <c r="E56" s="11"/>
      <c r="F56" s="26" t="s">
        <v>7</v>
      </c>
    </row>
    <row r="57" spans="1:6">
      <c r="A57">
        <v>1937</v>
      </c>
      <c r="B57" s="10">
        <v>50</v>
      </c>
      <c r="C57" s="10">
        <v>50</v>
      </c>
      <c r="D57" s="11"/>
      <c r="E57" s="11"/>
      <c r="F57" s="26" t="s">
        <v>7</v>
      </c>
    </row>
    <row r="58" spans="1:6">
      <c r="A58">
        <v>1938</v>
      </c>
      <c r="B58" s="10">
        <v>50</v>
      </c>
      <c r="C58" s="10">
        <v>50</v>
      </c>
      <c r="D58" s="11"/>
      <c r="E58" s="11"/>
      <c r="F58" s="26" t="s">
        <v>7</v>
      </c>
    </row>
    <row r="59" spans="1:6">
      <c r="A59">
        <v>1939</v>
      </c>
      <c r="B59" s="10">
        <v>55</v>
      </c>
      <c r="C59" s="10">
        <v>55</v>
      </c>
      <c r="D59" s="11"/>
      <c r="E59" s="11"/>
      <c r="F59" s="26" t="s">
        <v>7</v>
      </c>
    </row>
    <row r="60" spans="1:6">
      <c r="A60">
        <v>1940</v>
      </c>
      <c r="B60" s="10">
        <v>65</v>
      </c>
      <c r="C60" s="10">
        <v>65</v>
      </c>
      <c r="D60" s="11"/>
      <c r="E60" s="11"/>
      <c r="F60" s="12" t="s">
        <v>80</v>
      </c>
    </row>
    <row r="61" spans="1:6">
      <c r="A61">
        <v>1941</v>
      </c>
      <c r="B61" s="10">
        <v>65</v>
      </c>
      <c r="C61" s="10">
        <v>65</v>
      </c>
      <c r="D61" s="11"/>
      <c r="E61" s="11"/>
      <c r="F61" s="26" t="s">
        <v>7</v>
      </c>
    </row>
    <row r="62" spans="1:6">
      <c r="A62">
        <v>1942</v>
      </c>
      <c r="B62" s="10">
        <v>65</v>
      </c>
      <c r="C62" s="10">
        <v>65</v>
      </c>
      <c r="D62" s="11"/>
      <c r="E62" s="11"/>
      <c r="F62" s="26" t="s">
        <v>7</v>
      </c>
    </row>
    <row r="63" spans="1:6">
      <c r="A63">
        <v>1943</v>
      </c>
      <c r="B63" s="10">
        <v>65</v>
      </c>
      <c r="C63" s="10">
        <v>65</v>
      </c>
      <c r="D63" s="11"/>
      <c r="E63" s="11"/>
      <c r="F63" s="26" t="s">
        <v>7</v>
      </c>
    </row>
    <row r="64" spans="1:6">
      <c r="A64">
        <v>1944</v>
      </c>
      <c r="B64" s="10">
        <v>65</v>
      </c>
      <c r="C64" s="10">
        <v>65</v>
      </c>
      <c r="D64" s="11"/>
      <c r="E64" s="11"/>
      <c r="F64" s="26" t="s">
        <v>7</v>
      </c>
    </row>
    <row r="65" spans="1:7">
      <c r="A65">
        <v>1945</v>
      </c>
      <c r="B65" s="10">
        <v>65</v>
      </c>
      <c r="C65" s="10">
        <v>65</v>
      </c>
      <c r="D65" s="11"/>
      <c r="E65" s="11"/>
      <c r="F65" s="26" t="s">
        <v>7</v>
      </c>
    </row>
    <row r="66" spans="1:7">
      <c r="A66">
        <v>1946</v>
      </c>
      <c r="B66" s="10">
        <v>75</v>
      </c>
      <c r="C66" s="10">
        <v>75</v>
      </c>
      <c r="D66" s="11"/>
      <c r="E66" s="11"/>
      <c r="F66" s="10" t="s">
        <v>81</v>
      </c>
    </row>
    <row r="67" spans="1:7">
      <c r="A67">
        <v>1947</v>
      </c>
      <c r="B67" s="10">
        <v>75</v>
      </c>
      <c r="C67" s="10">
        <v>75</v>
      </c>
      <c r="D67" s="11"/>
      <c r="E67" s="11"/>
      <c r="F67" s="10" t="s">
        <v>7</v>
      </c>
    </row>
    <row r="68" spans="1:7">
      <c r="A68">
        <v>1948</v>
      </c>
      <c r="B68" s="10">
        <v>75</v>
      </c>
      <c r="C68" s="10">
        <v>75</v>
      </c>
      <c r="D68" s="11"/>
      <c r="E68" s="11"/>
      <c r="F68" s="10" t="s">
        <v>7</v>
      </c>
    </row>
    <row r="69" spans="1:7">
      <c r="A69">
        <v>1949</v>
      </c>
      <c r="B69" s="10">
        <v>80</v>
      </c>
      <c r="C69" s="10">
        <v>80</v>
      </c>
      <c r="D69" s="11"/>
      <c r="E69" s="11"/>
      <c r="F69" s="10" t="s">
        <v>7</v>
      </c>
    </row>
    <row r="70" spans="1:7">
      <c r="A70">
        <v>1950</v>
      </c>
      <c r="B70" s="10">
        <v>80</v>
      </c>
      <c r="C70" s="10">
        <v>80</v>
      </c>
      <c r="D70" s="11"/>
      <c r="E70" s="11"/>
      <c r="F70" s="10" t="s">
        <v>7</v>
      </c>
    </row>
    <row r="71" spans="1:7">
      <c r="A71">
        <v>1951</v>
      </c>
      <c r="B71" s="10">
        <v>80</v>
      </c>
      <c r="C71" s="10">
        <v>80</v>
      </c>
      <c r="D71" s="11"/>
      <c r="E71" s="11"/>
      <c r="F71" s="10" t="s">
        <v>7</v>
      </c>
    </row>
    <row r="72" spans="1:7">
      <c r="A72">
        <v>1952</v>
      </c>
      <c r="B72" s="10">
        <v>80</v>
      </c>
      <c r="C72" s="10">
        <v>80</v>
      </c>
      <c r="D72" s="11"/>
      <c r="E72" s="11"/>
      <c r="F72" s="10" t="s">
        <v>7</v>
      </c>
    </row>
    <row r="73" spans="1:7">
      <c r="A73">
        <v>1953</v>
      </c>
      <c r="B73" s="10">
        <v>80</v>
      </c>
      <c r="C73" s="10">
        <v>80</v>
      </c>
      <c r="D73" s="11"/>
      <c r="E73" s="11"/>
      <c r="F73" s="10" t="s">
        <v>7</v>
      </c>
    </row>
    <row r="74" spans="1:7">
      <c r="A74">
        <v>1954</v>
      </c>
      <c r="B74" s="10">
        <v>80</v>
      </c>
      <c r="C74" s="10">
        <v>80</v>
      </c>
      <c r="D74" s="11"/>
      <c r="E74" s="11"/>
      <c r="F74" s="10" t="s">
        <v>7</v>
      </c>
    </row>
    <row r="75" spans="1:7">
      <c r="A75">
        <v>1955</v>
      </c>
      <c r="B75" s="10">
        <v>80</v>
      </c>
      <c r="C75" s="10">
        <v>80</v>
      </c>
      <c r="D75" s="11"/>
      <c r="E75" s="11"/>
      <c r="F75" s="10" t="s">
        <v>7</v>
      </c>
    </row>
    <row r="76" spans="1:7">
      <c r="A76">
        <v>1956</v>
      </c>
      <c r="B76" s="10">
        <v>80</v>
      </c>
      <c r="C76" s="10">
        <v>80</v>
      </c>
      <c r="D76" s="11"/>
      <c r="E76" s="11"/>
      <c r="F76" s="10" t="s">
        <v>7</v>
      </c>
    </row>
    <row r="77" spans="1:7">
      <c r="A77">
        <v>1957</v>
      </c>
      <c r="B77" s="10">
        <v>80</v>
      </c>
      <c r="C77" s="10">
        <v>80</v>
      </c>
      <c r="D77" s="11"/>
      <c r="E77" s="11"/>
      <c r="F77" s="10" t="s">
        <v>7</v>
      </c>
      <c r="G77" s="13"/>
    </row>
    <row r="78" spans="1:7">
      <c r="A78">
        <v>1958</v>
      </c>
      <c r="B78" s="10">
        <v>80</v>
      </c>
      <c r="C78" s="10">
        <v>80</v>
      </c>
      <c r="D78" s="11"/>
      <c r="E78" s="11"/>
      <c r="F78" s="10" t="s">
        <v>7</v>
      </c>
      <c r="G78" s="13"/>
    </row>
    <row r="79" spans="1:7">
      <c r="A79">
        <v>1959</v>
      </c>
      <c r="B79" s="10">
        <v>80</v>
      </c>
      <c r="C79" s="10">
        <v>80</v>
      </c>
      <c r="D79" s="11"/>
      <c r="E79" s="11"/>
      <c r="F79" s="10" t="s">
        <v>7</v>
      </c>
      <c r="G79" s="13"/>
    </row>
    <row r="80" spans="1:7">
      <c r="A80">
        <v>1960</v>
      </c>
      <c r="B80" s="10">
        <v>80</v>
      </c>
      <c r="C80" s="10">
        <v>80</v>
      </c>
      <c r="D80" s="11"/>
      <c r="E80" s="11"/>
      <c r="F80" s="10" t="s">
        <v>7</v>
      </c>
      <c r="G80" s="13"/>
    </row>
    <row r="81" spans="1:7">
      <c r="A81">
        <v>1961</v>
      </c>
      <c r="B81" s="10">
        <v>80</v>
      </c>
      <c r="C81" s="10">
        <v>80</v>
      </c>
      <c r="D81" s="11"/>
      <c r="E81" s="11"/>
      <c r="F81" s="10" t="s">
        <v>7</v>
      </c>
      <c r="G81" s="13"/>
    </row>
    <row r="82" spans="1:7">
      <c r="A82">
        <v>1962</v>
      </c>
      <c r="B82" s="10">
        <v>80</v>
      </c>
      <c r="C82" s="10">
        <v>80</v>
      </c>
      <c r="D82" s="11"/>
      <c r="E82" s="11"/>
      <c r="F82" s="10" t="s">
        <v>7</v>
      </c>
      <c r="G82" s="13"/>
    </row>
    <row r="83" spans="1:7">
      <c r="A83">
        <v>1963</v>
      </c>
      <c r="B83" s="10">
        <v>80</v>
      </c>
      <c r="C83" s="10">
        <v>80</v>
      </c>
      <c r="D83" s="11"/>
      <c r="E83" s="11"/>
      <c r="F83" s="10" t="s">
        <v>7</v>
      </c>
      <c r="G83" s="13"/>
    </row>
    <row r="84" spans="1:7">
      <c r="A84">
        <v>1964</v>
      </c>
      <c r="B84" s="10">
        <v>80</v>
      </c>
      <c r="C84" s="10">
        <v>80</v>
      </c>
      <c r="D84" s="11"/>
      <c r="E84" s="11"/>
      <c r="F84" s="10" t="s">
        <v>7</v>
      </c>
      <c r="G84" s="13"/>
    </row>
    <row r="85" spans="1:7">
      <c r="A85">
        <v>1965</v>
      </c>
      <c r="B85" s="10">
        <v>80</v>
      </c>
      <c r="C85" s="10">
        <v>80</v>
      </c>
      <c r="D85" s="11"/>
      <c r="E85" s="11"/>
      <c r="F85" s="10" t="s">
        <v>7</v>
      </c>
      <c r="G85" s="13"/>
    </row>
    <row r="86" spans="1:7">
      <c r="A86">
        <v>1966</v>
      </c>
      <c r="B86" s="10">
        <v>80</v>
      </c>
      <c r="C86" s="10">
        <v>80</v>
      </c>
      <c r="D86" s="11"/>
      <c r="E86" s="11"/>
      <c r="F86" s="10" t="s">
        <v>7</v>
      </c>
      <c r="G86" s="13"/>
    </row>
    <row r="87" spans="1:7">
      <c r="A87">
        <v>1967</v>
      </c>
      <c r="B87" s="10">
        <v>80</v>
      </c>
      <c r="C87" s="10">
        <v>80</v>
      </c>
      <c r="D87" s="11"/>
      <c r="E87" s="11"/>
      <c r="F87" s="10" t="s">
        <v>7</v>
      </c>
      <c r="G87" s="13"/>
    </row>
    <row r="88" spans="1:7">
      <c r="A88">
        <v>1968</v>
      </c>
      <c r="B88" s="10">
        <v>80</v>
      </c>
      <c r="C88" s="10">
        <v>80</v>
      </c>
      <c r="D88" s="11"/>
      <c r="E88" s="11"/>
      <c r="F88" s="10" t="s">
        <v>7</v>
      </c>
      <c r="G88" s="13"/>
    </row>
    <row r="89" spans="1:7">
      <c r="A89">
        <v>1969</v>
      </c>
      <c r="B89" s="10">
        <v>85</v>
      </c>
      <c r="C89" s="10">
        <v>85</v>
      </c>
      <c r="D89" s="11"/>
      <c r="E89" s="11"/>
      <c r="F89" s="10" t="s">
        <v>7</v>
      </c>
      <c r="G89" s="13" t="s">
        <v>82</v>
      </c>
    </row>
    <row r="90" spans="1:7">
      <c r="A90">
        <v>1970</v>
      </c>
      <c r="B90" s="10">
        <v>85</v>
      </c>
      <c r="C90" s="10">
        <v>85</v>
      </c>
      <c r="D90" s="11"/>
      <c r="E90" s="11"/>
      <c r="F90" s="12" t="s">
        <v>8</v>
      </c>
      <c r="G90" s="13" t="s">
        <v>82</v>
      </c>
    </row>
    <row r="91" spans="1:7">
      <c r="A91">
        <v>1971</v>
      </c>
      <c r="B91" s="10">
        <v>85</v>
      </c>
      <c r="C91" s="10">
        <v>85</v>
      </c>
      <c r="D91" s="11"/>
      <c r="E91" s="11"/>
      <c r="F91" s="26" t="s">
        <v>7</v>
      </c>
      <c r="G91" s="13" t="s">
        <v>82</v>
      </c>
    </row>
    <row r="92" spans="1:7">
      <c r="A92">
        <v>1972</v>
      </c>
      <c r="B92" s="10">
        <v>75</v>
      </c>
      <c r="C92" s="10">
        <v>75</v>
      </c>
      <c r="D92" s="11"/>
      <c r="E92" s="11"/>
      <c r="F92" s="26" t="s">
        <v>7</v>
      </c>
      <c r="G92" s="13"/>
    </row>
    <row r="93" spans="1:7">
      <c r="A93">
        <v>1973</v>
      </c>
      <c r="B93" s="10">
        <v>75</v>
      </c>
      <c r="C93" s="10">
        <v>75</v>
      </c>
      <c r="D93" s="11"/>
      <c r="E93" s="11"/>
      <c r="F93" s="26" t="s">
        <v>7</v>
      </c>
    </row>
    <row r="94" spans="1:7">
      <c r="A94">
        <v>1974</v>
      </c>
      <c r="B94" s="10">
        <v>75</v>
      </c>
      <c r="C94" s="10">
        <v>75</v>
      </c>
      <c r="D94" s="11"/>
      <c r="E94" s="11"/>
      <c r="F94" s="26" t="s">
        <v>7</v>
      </c>
    </row>
    <row r="95" spans="1:7">
      <c r="A95">
        <v>1975</v>
      </c>
      <c r="B95" s="10">
        <v>75</v>
      </c>
      <c r="C95" s="11"/>
      <c r="D95" s="10">
        <v>75</v>
      </c>
      <c r="E95" s="11"/>
      <c r="F95" s="26" t="s">
        <v>83</v>
      </c>
    </row>
    <row r="96" spans="1:7">
      <c r="A96">
        <v>1976</v>
      </c>
      <c r="B96" s="10">
        <v>75</v>
      </c>
      <c r="C96" s="11"/>
      <c r="D96" s="10">
        <v>75</v>
      </c>
      <c r="E96" s="11"/>
      <c r="F96" s="26" t="s">
        <v>7</v>
      </c>
    </row>
    <row r="97" spans="1:6">
      <c r="A97">
        <v>1977</v>
      </c>
      <c r="B97" s="10">
        <v>75</v>
      </c>
      <c r="C97" s="11"/>
      <c r="D97" s="10">
        <v>75</v>
      </c>
      <c r="E97" s="11"/>
      <c r="F97" s="26" t="s">
        <v>7</v>
      </c>
    </row>
    <row r="98" spans="1:6">
      <c r="A98">
        <v>1978</v>
      </c>
      <c r="B98" s="10">
        <v>75</v>
      </c>
      <c r="C98" s="11"/>
      <c r="D98" s="10">
        <v>75</v>
      </c>
      <c r="E98" s="11"/>
      <c r="F98" s="26" t="s">
        <v>7</v>
      </c>
    </row>
    <row r="99" spans="1:6">
      <c r="A99">
        <v>1979</v>
      </c>
      <c r="B99" s="10">
        <v>75</v>
      </c>
      <c r="C99" s="11"/>
      <c r="D99" s="10">
        <v>75</v>
      </c>
      <c r="E99" s="11"/>
      <c r="F99" s="26" t="s">
        <v>7</v>
      </c>
    </row>
    <row r="100" spans="1:6">
      <c r="A100">
        <v>1980</v>
      </c>
      <c r="B100" s="10">
        <v>75</v>
      </c>
      <c r="C100" s="11"/>
      <c r="D100" s="10">
        <v>75</v>
      </c>
      <c r="E100" s="11"/>
      <c r="F100" s="26" t="s">
        <v>7</v>
      </c>
    </row>
    <row r="101" spans="1:6">
      <c r="A101">
        <v>1981</v>
      </c>
      <c r="B101" s="10">
        <v>75</v>
      </c>
      <c r="C101" s="11"/>
      <c r="D101" s="10">
        <v>75</v>
      </c>
      <c r="E101" s="11"/>
      <c r="F101" s="26" t="s">
        <v>7</v>
      </c>
    </row>
    <row r="102" spans="1:6">
      <c r="A102">
        <v>1982</v>
      </c>
      <c r="B102" s="10">
        <v>75</v>
      </c>
      <c r="C102" s="11"/>
      <c r="D102" s="10">
        <v>75</v>
      </c>
      <c r="E102" s="11"/>
      <c r="F102" s="26" t="s">
        <v>7</v>
      </c>
    </row>
    <row r="103" spans="1:6">
      <c r="A103">
        <v>1983</v>
      </c>
      <c r="B103" s="10">
        <v>75</v>
      </c>
      <c r="C103" s="11"/>
      <c r="D103" s="10">
        <v>75</v>
      </c>
      <c r="E103" s="11"/>
      <c r="F103" s="26" t="s">
        <v>7</v>
      </c>
    </row>
    <row r="104" spans="1:6">
      <c r="A104">
        <v>1984</v>
      </c>
      <c r="B104" s="10">
        <v>60</v>
      </c>
      <c r="C104" s="11"/>
      <c r="D104" s="10">
        <v>60</v>
      </c>
      <c r="E104" s="11"/>
      <c r="F104" s="26" t="s">
        <v>7</v>
      </c>
    </row>
    <row r="105" spans="1:6">
      <c r="A105">
        <v>1985</v>
      </c>
      <c r="B105" s="10">
        <v>60</v>
      </c>
      <c r="C105" s="11"/>
      <c r="D105" s="10">
        <v>60</v>
      </c>
      <c r="E105" s="11"/>
      <c r="F105" s="26" t="s">
        <v>7</v>
      </c>
    </row>
    <row r="106" spans="1:6">
      <c r="A106">
        <v>1986</v>
      </c>
      <c r="B106" s="10">
        <v>60</v>
      </c>
      <c r="C106" s="11"/>
      <c r="D106" s="11"/>
      <c r="E106" s="10">
        <v>60</v>
      </c>
      <c r="F106" s="26" t="s">
        <v>84</v>
      </c>
    </row>
    <row r="107" spans="1:6">
      <c r="A107">
        <v>1987</v>
      </c>
      <c r="B107" s="10">
        <v>60</v>
      </c>
      <c r="C107" s="11"/>
      <c r="D107" s="11"/>
      <c r="E107" s="10">
        <v>60</v>
      </c>
      <c r="F107" s="26" t="s">
        <v>7</v>
      </c>
    </row>
    <row r="108" spans="1:6">
      <c r="A108">
        <v>1988</v>
      </c>
      <c r="B108" s="10">
        <v>40</v>
      </c>
      <c r="C108" s="11"/>
      <c r="D108" s="11"/>
      <c r="E108" s="10">
        <v>40</v>
      </c>
      <c r="F108" s="26" t="s">
        <v>7</v>
      </c>
    </row>
    <row r="109" spans="1:6">
      <c r="A109">
        <v>1989</v>
      </c>
      <c r="B109" s="10">
        <v>40</v>
      </c>
      <c r="C109" s="11"/>
      <c r="D109" s="11"/>
      <c r="E109" s="10">
        <v>40</v>
      </c>
      <c r="F109" s="26" t="s">
        <v>7</v>
      </c>
    </row>
    <row r="110" spans="1:6">
      <c r="A110">
        <v>1990</v>
      </c>
      <c r="B110" s="10">
        <v>40</v>
      </c>
      <c r="C110" s="11"/>
      <c r="D110" s="11"/>
      <c r="E110" s="10">
        <v>40</v>
      </c>
      <c r="F110" s="26" t="s">
        <v>7</v>
      </c>
    </row>
    <row r="111" spans="1:6">
      <c r="A111">
        <v>1991</v>
      </c>
      <c r="B111" s="10">
        <v>40</v>
      </c>
      <c r="C111" s="11"/>
      <c r="D111" s="11"/>
      <c r="E111" s="10">
        <v>40</v>
      </c>
      <c r="F111" s="26" t="s">
        <v>7</v>
      </c>
    </row>
    <row r="112" spans="1:6">
      <c r="A112">
        <v>1992</v>
      </c>
      <c r="B112" s="10">
        <v>40</v>
      </c>
      <c r="C112" s="11"/>
      <c r="D112" s="11"/>
      <c r="E112" s="10">
        <v>40</v>
      </c>
      <c r="F112" s="26" t="s">
        <v>7</v>
      </c>
    </row>
    <row r="113" spans="1:6">
      <c r="A113">
        <v>1993</v>
      </c>
      <c r="B113" s="10">
        <v>40</v>
      </c>
      <c r="C113" s="11"/>
      <c r="D113" s="11"/>
      <c r="E113" s="10">
        <v>40</v>
      </c>
      <c r="F113" s="26" t="s">
        <v>7</v>
      </c>
    </row>
    <row r="114" spans="1:6">
      <c r="A114">
        <v>1994</v>
      </c>
      <c r="B114" s="10">
        <v>40</v>
      </c>
      <c r="C114" s="11"/>
      <c r="D114" s="11"/>
      <c r="E114" s="10">
        <v>40</v>
      </c>
      <c r="F114" s="26" t="s">
        <v>7</v>
      </c>
    </row>
    <row r="115" spans="1:6">
      <c r="A115">
        <v>1995</v>
      </c>
      <c r="B115" s="10">
        <v>40</v>
      </c>
      <c r="C115" s="11"/>
      <c r="D115" s="11"/>
      <c r="E115" s="10">
        <v>40</v>
      </c>
      <c r="F115" s="26" t="s">
        <v>7</v>
      </c>
    </row>
    <row r="116" spans="1:6">
      <c r="A116">
        <v>1996</v>
      </c>
      <c r="B116" s="10">
        <v>40</v>
      </c>
      <c r="C116" s="11"/>
      <c r="D116" s="11"/>
      <c r="E116" s="10">
        <v>40</v>
      </c>
      <c r="F116" s="26" t="s">
        <v>7</v>
      </c>
    </row>
    <row r="117" spans="1:6">
      <c r="A117">
        <v>1997</v>
      </c>
      <c r="B117" s="10">
        <v>40</v>
      </c>
      <c r="C117" s="11"/>
      <c r="D117" s="11"/>
      <c r="E117" s="10">
        <v>40</v>
      </c>
      <c r="F117" s="26" t="s">
        <v>7</v>
      </c>
    </row>
    <row r="118" spans="1:6">
      <c r="A118">
        <v>1998</v>
      </c>
      <c r="B118" s="10">
        <v>40</v>
      </c>
      <c r="C118" s="11"/>
      <c r="D118" s="11"/>
      <c r="E118" s="10">
        <v>40</v>
      </c>
      <c r="F118" s="26" t="s">
        <v>7</v>
      </c>
    </row>
    <row r="119" spans="1:6">
      <c r="A119">
        <v>1999</v>
      </c>
      <c r="B119" s="10">
        <v>40</v>
      </c>
      <c r="C119" s="11"/>
      <c r="D119" s="11"/>
      <c r="E119" s="10">
        <v>40</v>
      </c>
      <c r="F119" s="26" t="s">
        <v>7</v>
      </c>
    </row>
    <row r="120" spans="1:6">
      <c r="A120">
        <v>2000</v>
      </c>
      <c r="B120" s="10">
        <v>40</v>
      </c>
      <c r="C120" s="11"/>
      <c r="D120" s="11"/>
      <c r="E120" s="10">
        <v>40</v>
      </c>
      <c r="F120" s="26" t="s">
        <v>7</v>
      </c>
    </row>
    <row r="121" spans="1:6">
      <c r="A121">
        <v>2001</v>
      </c>
      <c r="B121" s="10">
        <v>40</v>
      </c>
      <c r="C121" s="11"/>
      <c r="D121" s="11"/>
      <c r="E121" s="10">
        <v>40</v>
      </c>
      <c r="F121" s="26" t="s">
        <v>83</v>
      </c>
    </row>
    <row r="122" spans="1:6">
      <c r="A122">
        <v>2002</v>
      </c>
      <c r="B122" s="10">
        <v>40</v>
      </c>
      <c r="C122" s="11"/>
      <c r="D122" s="11"/>
      <c r="E122" s="10">
        <v>40</v>
      </c>
      <c r="F122" s="26" t="s">
        <v>7</v>
      </c>
    </row>
    <row r="123" spans="1:6">
      <c r="A123">
        <v>2003</v>
      </c>
      <c r="B123" s="10">
        <v>40</v>
      </c>
      <c r="C123" s="11"/>
      <c r="D123" s="11"/>
      <c r="E123" s="10">
        <v>40</v>
      </c>
      <c r="F123" s="26" t="s">
        <v>7</v>
      </c>
    </row>
    <row r="124" spans="1:6">
      <c r="A124">
        <v>2004</v>
      </c>
      <c r="B124" s="10">
        <v>40</v>
      </c>
      <c r="C124" s="11"/>
      <c r="D124" s="11"/>
      <c r="E124" s="10">
        <v>40</v>
      </c>
      <c r="F124" s="26" t="s">
        <v>7</v>
      </c>
    </row>
    <row r="125" spans="1:6">
      <c r="A125">
        <v>2005</v>
      </c>
      <c r="B125" s="10">
        <v>40</v>
      </c>
      <c r="C125" s="11"/>
      <c r="D125" s="11"/>
      <c r="E125" s="10">
        <v>40</v>
      </c>
      <c r="F125" s="26" t="s">
        <v>7</v>
      </c>
    </row>
    <row r="126" spans="1:6">
      <c r="A126">
        <v>2006</v>
      </c>
      <c r="B126" s="10">
        <v>40</v>
      </c>
      <c r="C126" s="11"/>
      <c r="D126" s="11"/>
      <c r="E126" s="10">
        <v>40</v>
      </c>
      <c r="F126" s="26" t="s">
        <v>7</v>
      </c>
    </row>
    <row r="127" spans="1:6">
      <c r="A127">
        <v>2007</v>
      </c>
      <c r="B127" s="10">
        <v>40</v>
      </c>
      <c r="C127" s="11"/>
      <c r="D127" s="11"/>
      <c r="E127" s="10">
        <v>40</v>
      </c>
      <c r="F127" s="26" t="s">
        <v>7</v>
      </c>
    </row>
    <row r="128" spans="1:6">
      <c r="A128">
        <v>2008</v>
      </c>
      <c r="B128" s="10">
        <v>40</v>
      </c>
      <c r="C128" s="11"/>
      <c r="D128" s="11"/>
      <c r="E128" s="10">
        <v>40</v>
      </c>
      <c r="F128" s="26" t="s">
        <v>7</v>
      </c>
    </row>
    <row r="129" spans="1:6">
      <c r="A129">
        <v>2009</v>
      </c>
      <c r="B129" s="10">
        <v>40</v>
      </c>
      <c r="C129" s="11"/>
      <c r="D129" s="11"/>
      <c r="E129" s="10">
        <v>40</v>
      </c>
      <c r="F129" s="26" t="s">
        <v>7</v>
      </c>
    </row>
    <row r="130" spans="1:6">
      <c r="A130">
        <v>2010</v>
      </c>
      <c r="B130" s="10">
        <v>40</v>
      </c>
      <c r="C130" s="11"/>
      <c r="D130" s="11"/>
      <c r="E130" s="10">
        <v>40</v>
      </c>
      <c r="F130" s="26" t="s">
        <v>7</v>
      </c>
    </row>
    <row r="131" spans="1:6">
      <c r="A131">
        <v>2011</v>
      </c>
      <c r="B131" s="10">
        <v>40</v>
      </c>
      <c r="C131" s="11"/>
      <c r="D131" s="11"/>
      <c r="E131" s="10">
        <v>40</v>
      </c>
      <c r="F131" s="26" t="s">
        <v>7</v>
      </c>
    </row>
  </sheetData>
  <phoneticPr fontId="2" type="noConversion"/>
  <pageMargins left="0.78740157499999996" right="0.78740157499999996" top="0.984251969" bottom="0.984251969" header="0.4921259845" footer="0.4921259845"/>
  <pageSetup paperSize="9" orientation="portrait" verticalDpi="300"/>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zoomScale="125" workbookViewId="0"/>
  </sheetViews>
  <sheetFormatPr baseColWidth="10" defaultColWidth="10.83203125" defaultRowHeight="12" x14ac:dyDescent="0"/>
  <cols>
    <col min="1" max="1" width="7.5" style="48" customWidth="1"/>
    <col min="2" max="16384" width="10.83203125" style="48"/>
  </cols>
  <sheetData>
    <row r="1" spans="1:1">
      <c r="A1" s="49" t="s">
        <v>139</v>
      </c>
    </row>
    <row r="3" spans="1:1">
      <c r="A3" s="48" t="s">
        <v>103</v>
      </c>
    </row>
    <row r="4" spans="1:1">
      <c r="A4" s="48" t="s">
        <v>104</v>
      </c>
    </row>
    <row r="5" spans="1:1">
      <c r="A5" s="49" t="s">
        <v>105</v>
      </c>
    </row>
    <row r="7" spans="1:1">
      <c r="A7" s="48" t="s">
        <v>106</v>
      </c>
    </row>
    <row r="8" spans="1:1">
      <c r="A8" s="50" t="s">
        <v>107</v>
      </c>
    </row>
    <row r="9" spans="1:1">
      <c r="A9" s="48" t="s">
        <v>108</v>
      </c>
    </row>
    <row r="11" spans="1:1">
      <c r="A11" s="49" t="s">
        <v>109</v>
      </c>
    </row>
    <row r="12" spans="1:1">
      <c r="A12" s="48" t="s">
        <v>110</v>
      </c>
    </row>
    <row r="13" spans="1:1">
      <c r="A13" s="48" t="s">
        <v>111</v>
      </c>
    </row>
    <row r="14" spans="1:1">
      <c r="A14" s="48" t="s">
        <v>112</v>
      </c>
    </row>
    <row r="15" spans="1:1">
      <c r="A15" s="48" t="s">
        <v>113</v>
      </c>
    </row>
    <row r="16" spans="1:1">
      <c r="A16" s="49" t="s">
        <v>114</v>
      </c>
    </row>
    <row r="17" spans="1:6">
      <c r="A17" s="48" t="s">
        <v>115</v>
      </c>
    </row>
    <row r="18" spans="1:6">
      <c r="A18" s="48" t="s">
        <v>116</v>
      </c>
    </row>
    <row r="19" spans="1:6">
      <c r="A19" s="48" t="s">
        <v>117</v>
      </c>
    </row>
    <row r="21" spans="1:6" ht="15" customHeight="1">
      <c r="A21" s="51" t="s">
        <v>118</v>
      </c>
    </row>
    <row r="22" spans="1:6" ht="65" customHeight="1">
      <c r="B22" s="52" t="s">
        <v>119</v>
      </c>
      <c r="C22" s="52" t="s">
        <v>120</v>
      </c>
      <c r="D22" s="52" t="s">
        <v>121</v>
      </c>
      <c r="E22" s="52" t="s">
        <v>122</v>
      </c>
      <c r="F22" s="48" t="s">
        <v>123</v>
      </c>
    </row>
    <row r="23" spans="1:6">
      <c r="A23" s="48" t="s">
        <v>124</v>
      </c>
    </row>
    <row r="24" spans="1:6">
      <c r="A24" s="48">
        <v>1950</v>
      </c>
      <c r="B24" s="53" t="s">
        <v>125</v>
      </c>
      <c r="C24" s="54">
        <v>18</v>
      </c>
      <c r="D24" s="54">
        <v>55.000000000000007</v>
      </c>
      <c r="F24" s="48" t="s">
        <v>126</v>
      </c>
    </row>
    <row r="25" spans="1:6">
      <c r="A25" s="48">
        <v>1951</v>
      </c>
      <c r="B25" s="53" t="s">
        <v>125</v>
      </c>
      <c r="C25" s="54">
        <v>18</v>
      </c>
      <c r="D25" s="54">
        <v>55.000000000000007</v>
      </c>
      <c r="F25" s="48" t="s">
        <v>127</v>
      </c>
    </row>
    <row r="26" spans="1:6">
      <c r="A26" s="48">
        <v>1952</v>
      </c>
      <c r="B26" s="53" t="s">
        <v>125</v>
      </c>
      <c r="C26" s="54">
        <v>18</v>
      </c>
      <c r="D26" s="54">
        <v>55.000000000000007</v>
      </c>
    </row>
    <row r="27" spans="1:6">
      <c r="A27" s="48">
        <v>1953</v>
      </c>
      <c r="B27" s="53" t="s">
        <v>125</v>
      </c>
      <c r="C27" s="54">
        <v>18</v>
      </c>
      <c r="D27" s="54">
        <v>65</v>
      </c>
    </row>
    <row r="28" spans="1:6">
      <c r="A28" s="48">
        <v>1954</v>
      </c>
      <c r="B28" s="54">
        <v>5</v>
      </c>
      <c r="C28" s="54">
        <v>18</v>
      </c>
      <c r="D28" s="54">
        <v>65</v>
      </c>
      <c r="F28" s="48" t="s">
        <v>128</v>
      </c>
    </row>
    <row r="29" spans="1:6">
      <c r="A29" s="48">
        <v>1955</v>
      </c>
      <c r="B29" s="54">
        <v>5</v>
      </c>
      <c r="C29" s="54">
        <v>15</v>
      </c>
      <c r="D29" s="54">
        <v>65</v>
      </c>
    </row>
    <row r="30" spans="1:6">
      <c r="A30" s="48">
        <v>1956</v>
      </c>
      <c r="B30" s="54">
        <v>5.5</v>
      </c>
      <c r="C30" s="54">
        <v>15</v>
      </c>
      <c r="D30" s="54">
        <v>65</v>
      </c>
    </row>
    <row r="31" spans="1:6">
      <c r="A31" s="48">
        <v>1957</v>
      </c>
      <c r="B31" s="54">
        <v>6</v>
      </c>
      <c r="C31" s="54">
        <v>15</v>
      </c>
      <c r="D31" s="54">
        <v>70</v>
      </c>
      <c r="F31" s="55" t="s">
        <v>129</v>
      </c>
    </row>
    <row r="32" spans="1:6">
      <c r="A32" s="48">
        <v>1958</v>
      </c>
      <c r="B32" s="54">
        <v>7.5</v>
      </c>
      <c r="C32" s="54">
        <v>18.5</v>
      </c>
      <c r="D32" s="54">
        <v>70</v>
      </c>
      <c r="F32" s="55" t="s">
        <v>130</v>
      </c>
    </row>
    <row r="33" spans="1:6">
      <c r="A33" s="48">
        <v>1959</v>
      </c>
      <c r="B33" s="54">
        <v>8</v>
      </c>
      <c r="C33" s="54">
        <v>20</v>
      </c>
      <c r="D33" s="54">
        <v>70</v>
      </c>
      <c r="F33" s="55" t="s">
        <v>131</v>
      </c>
    </row>
    <row r="34" spans="1:6">
      <c r="A34" s="48">
        <v>1960</v>
      </c>
      <c r="B34" s="54">
        <v>8</v>
      </c>
      <c r="C34" s="54">
        <v>20</v>
      </c>
      <c r="D34" s="54">
        <v>70</v>
      </c>
      <c r="F34" s="55"/>
    </row>
    <row r="35" spans="1:6">
      <c r="A35" s="48">
        <v>1961</v>
      </c>
      <c r="B35" s="54">
        <v>8</v>
      </c>
      <c r="C35" s="54">
        <v>20</v>
      </c>
      <c r="D35" s="54">
        <v>70</v>
      </c>
      <c r="F35" s="55"/>
    </row>
    <row r="36" spans="1:6">
      <c r="A36" s="48">
        <v>1962</v>
      </c>
      <c r="B36" s="54">
        <v>4</v>
      </c>
      <c r="C36" s="54">
        <v>14</v>
      </c>
      <c r="D36" s="54">
        <v>75</v>
      </c>
      <c r="F36" s="48" t="s">
        <v>132</v>
      </c>
    </row>
    <row r="37" spans="1:6">
      <c r="A37" s="48">
        <v>1963</v>
      </c>
      <c r="B37" s="54">
        <v>4</v>
      </c>
      <c r="C37" s="54">
        <v>14</v>
      </c>
      <c r="D37" s="54">
        <v>75</v>
      </c>
    </row>
    <row r="38" spans="1:6">
      <c r="A38" s="48">
        <v>1964</v>
      </c>
      <c r="B38" s="54">
        <v>4</v>
      </c>
      <c r="C38" s="54">
        <v>14</v>
      </c>
      <c r="D38" s="54">
        <v>75</v>
      </c>
    </row>
    <row r="39" spans="1:6">
      <c r="A39" s="48">
        <v>1965</v>
      </c>
      <c r="B39" s="54">
        <v>4</v>
      </c>
      <c r="C39" s="54">
        <v>14</v>
      </c>
      <c r="D39" s="54">
        <v>75</v>
      </c>
      <c r="F39" s="48" t="s">
        <v>133</v>
      </c>
    </row>
    <row r="40" spans="1:6">
      <c r="A40" s="48">
        <v>1966</v>
      </c>
      <c r="B40" s="54">
        <v>4</v>
      </c>
      <c r="C40" s="54">
        <v>14</v>
      </c>
      <c r="D40" s="54">
        <v>75</v>
      </c>
    </row>
    <row r="41" spans="1:6">
      <c r="A41" s="48">
        <v>1967</v>
      </c>
      <c r="B41" s="54">
        <v>4</v>
      </c>
      <c r="C41" s="54">
        <v>14</v>
      </c>
      <c r="D41" s="54">
        <v>75</v>
      </c>
    </row>
    <row r="42" spans="1:6">
      <c r="A42" s="48">
        <v>1968</v>
      </c>
      <c r="B42" s="54">
        <v>4</v>
      </c>
      <c r="C42" s="54">
        <v>14</v>
      </c>
      <c r="D42" s="54">
        <v>75</v>
      </c>
    </row>
    <row r="43" spans="1:6">
      <c r="A43" s="48">
        <v>1969</v>
      </c>
      <c r="B43" s="54">
        <v>4</v>
      </c>
      <c r="C43" s="54">
        <v>14</v>
      </c>
      <c r="D43" s="54">
        <v>75</v>
      </c>
    </row>
    <row r="44" spans="1:6">
      <c r="A44" s="48">
        <v>1970</v>
      </c>
      <c r="B44" s="54">
        <v>4</v>
      </c>
      <c r="C44" s="54">
        <v>14</v>
      </c>
      <c r="D44" s="54">
        <v>75</v>
      </c>
    </row>
    <row r="45" spans="1:6">
      <c r="A45" s="48">
        <v>1971</v>
      </c>
      <c r="B45" s="54">
        <v>4</v>
      </c>
      <c r="C45" s="54">
        <v>14</v>
      </c>
      <c r="D45" s="54">
        <v>75</v>
      </c>
    </row>
    <row r="46" spans="1:6">
      <c r="A46" s="48">
        <v>1972</v>
      </c>
      <c r="B46" s="54">
        <v>4</v>
      </c>
      <c r="C46" s="54">
        <v>14</v>
      </c>
      <c r="D46" s="54">
        <v>75</v>
      </c>
    </row>
    <row r="47" spans="1:6">
      <c r="A47" s="48">
        <v>1973</v>
      </c>
      <c r="B47" s="54">
        <v>4</v>
      </c>
      <c r="C47" s="54">
        <v>14</v>
      </c>
      <c r="D47" s="54">
        <v>75</v>
      </c>
    </row>
    <row r="48" spans="1:6">
      <c r="A48" s="48">
        <v>1974</v>
      </c>
      <c r="B48" s="54">
        <v>4</v>
      </c>
      <c r="C48" s="54">
        <v>14</v>
      </c>
      <c r="D48" s="54">
        <v>75</v>
      </c>
      <c r="E48" s="48">
        <v>80</v>
      </c>
      <c r="F48" s="48" t="s">
        <v>134</v>
      </c>
    </row>
    <row r="49" spans="1:6">
      <c r="A49" s="48">
        <v>1975</v>
      </c>
      <c r="B49" s="54">
        <v>4</v>
      </c>
      <c r="C49" s="54">
        <v>14</v>
      </c>
      <c r="D49" s="54">
        <v>75</v>
      </c>
      <c r="E49" s="48">
        <v>80</v>
      </c>
      <c r="F49" s="48" t="s">
        <v>135</v>
      </c>
    </row>
    <row r="50" spans="1:6">
      <c r="A50" s="48">
        <v>1976</v>
      </c>
      <c r="B50" s="54">
        <v>4</v>
      </c>
      <c r="C50" s="54">
        <v>14</v>
      </c>
      <c r="D50" s="54">
        <v>75</v>
      </c>
      <c r="E50" s="48">
        <v>80</v>
      </c>
      <c r="F50" s="48" t="s">
        <v>136</v>
      </c>
    </row>
    <row r="51" spans="1:6">
      <c r="A51" s="48">
        <v>1977</v>
      </c>
      <c r="B51" s="54">
        <v>4</v>
      </c>
      <c r="C51" s="54">
        <v>14</v>
      </c>
      <c r="D51" s="54">
        <v>75</v>
      </c>
      <c r="E51" s="48">
        <v>80</v>
      </c>
      <c r="F51" s="48" t="s">
        <v>137</v>
      </c>
    </row>
    <row r="52" spans="1:6">
      <c r="A52" s="48">
        <v>1978</v>
      </c>
      <c r="B52" s="54">
        <v>4</v>
      </c>
      <c r="C52" s="54">
        <v>14</v>
      </c>
      <c r="D52" s="54">
        <v>75</v>
      </c>
      <c r="E52" s="48">
        <v>80</v>
      </c>
      <c r="F52" s="48" t="s">
        <v>138</v>
      </c>
    </row>
    <row r="53" spans="1:6">
      <c r="A53" s="48">
        <v>1979</v>
      </c>
      <c r="B53" s="54">
        <v>4</v>
      </c>
      <c r="C53" s="54">
        <v>14</v>
      </c>
      <c r="D53" s="54">
        <v>75</v>
      </c>
      <c r="E53" s="48">
        <v>80</v>
      </c>
    </row>
    <row r="54" spans="1:6">
      <c r="A54" s="48">
        <v>1980</v>
      </c>
      <c r="B54" s="54">
        <v>4</v>
      </c>
      <c r="C54" s="54">
        <v>14</v>
      </c>
      <c r="D54" s="54">
        <v>75</v>
      </c>
      <c r="E54" s="48">
        <v>80</v>
      </c>
    </row>
    <row r="55" spans="1:6">
      <c r="A55" s="48">
        <v>1981</v>
      </c>
      <c r="B55" s="54">
        <v>4</v>
      </c>
      <c r="C55" s="54">
        <v>14</v>
      </c>
      <c r="D55" s="54">
        <v>75</v>
      </c>
      <c r="E55" s="48">
        <v>80</v>
      </c>
    </row>
    <row r="56" spans="1:6">
      <c r="A56" s="48">
        <v>1982</v>
      </c>
      <c r="B56" s="54">
        <v>4</v>
      </c>
      <c r="C56" s="54">
        <v>14</v>
      </c>
      <c r="D56" s="54">
        <v>75</v>
      </c>
      <c r="E56" s="48">
        <v>80</v>
      </c>
    </row>
    <row r="57" spans="1:6">
      <c r="A57" s="48">
        <v>1983</v>
      </c>
      <c r="B57" s="54">
        <v>4</v>
      </c>
      <c r="C57" s="54">
        <v>14</v>
      </c>
      <c r="D57" s="54">
        <v>75</v>
      </c>
      <c r="E57" s="48">
        <v>80</v>
      </c>
    </row>
    <row r="58" spans="1:6">
      <c r="A58" s="48">
        <v>1984</v>
      </c>
      <c r="B58" s="54">
        <v>4</v>
      </c>
      <c r="C58" s="54">
        <v>14</v>
      </c>
      <c r="D58" s="54">
        <v>70</v>
      </c>
      <c r="E58" s="48">
        <v>78</v>
      </c>
    </row>
    <row r="59" spans="1:6">
      <c r="A59" s="48">
        <v>1985</v>
      </c>
      <c r="B59" s="54">
        <v>4</v>
      </c>
      <c r="C59" s="54">
        <v>14</v>
      </c>
      <c r="D59" s="54">
        <v>70</v>
      </c>
      <c r="E59" s="48">
        <v>78</v>
      </c>
    </row>
    <row r="60" spans="1:6">
      <c r="A60" s="48">
        <v>1986</v>
      </c>
      <c r="B60" s="54">
        <v>4</v>
      </c>
      <c r="C60" s="54">
        <v>14</v>
      </c>
      <c r="D60" s="54">
        <v>70</v>
      </c>
      <c r="E60" s="48">
        <v>78</v>
      </c>
    </row>
    <row r="61" spans="1:6">
      <c r="A61" s="48">
        <v>1987</v>
      </c>
      <c r="B61" s="54">
        <v>4</v>
      </c>
      <c r="C61" s="54">
        <v>14</v>
      </c>
      <c r="D61" s="54">
        <v>60</v>
      </c>
      <c r="E61" s="56">
        <f t="shared" ref="E61:E85" si="0">D61+C61+B61</f>
        <v>78</v>
      </c>
    </row>
    <row r="62" spans="1:6">
      <c r="A62" s="48">
        <v>1988</v>
      </c>
      <c r="B62" s="54">
        <v>4</v>
      </c>
      <c r="C62" s="54">
        <v>12</v>
      </c>
      <c r="D62" s="54">
        <v>60</v>
      </c>
      <c r="E62" s="56">
        <f t="shared" si="0"/>
        <v>76</v>
      </c>
    </row>
    <row r="63" spans="1:6">
      <c r="A63" s="48">
        <v>1989</v>
      </c>
      <c r="B63" s="54">
        <v>4</v>
      </c>
      <c r="C63" s="54">
        <v>11</v>
      </c>
      <c r="D63" s="54">
        <v>60</v>
      </c>
      <c r="E63" s="56">
        <f t="shared" si="0"/>
        <v>75</v>
      </c>
    </row>
    <row r="64" spans="1:6">
      <c r="A64" s="48">
        <v>1990</v>
      </c>
      <c r="B64" s="54">
        <v>4</v>
      </c>
      <c r="C64" s="54">
        <v>11</v>
      </c>
      <c r="D64" s="54">
        <v>50</v>
      </c>
      <c r="E64" s="56">
        <f t="shared" si="0"/>
        <v>65</v>
      </c>
    </row>
    <row r="65" spans="1:5">
      <c r="A65" s="48">
        <v>1991</v>
      </c>
      <c r="B65" s="54">
        <v>4</v>
      </c>
      <c r="C65" s="54">
        <v>11</v>
      </c>
      <c r="D65" s="54">
        <v>50</v>
      </c>
      <c r="E65" s="56">
        <f t="shared" si="0"/>
        <v>65</v>
      </c>
    </row>
    <row r="66" spans="1:5">
      <c r="A66" s="48">
        <v>1992</v>
      </c>
      <c r="B66" s="54">
        <v>4</v>
      </c>
      <c r="C66" s="54">
        <v>11</v>
      </c>
      <c r="D66" s="54">
        <v>50</v>
      </c>
      <c r="E66" s="56">
        <f t="shared" si="0"/>
        <v>65</v>
      </c>
    </row>
    <row r="67" spans="1:5">
      <c r="A67" s="48">
        <v>1993</v>
      </c>
      <c r="B67" s="54">
        <v>4</v>
      </c>
      <c r="C67" s="54">
        <v>11</v>
      </c>
      <c r="D67" s="54">
        <v>50</v>
      </c>
      <c r="E67" s="56">
        <f t="shared" si="0"/>
        <v>65</v>
      </c>
    </row>
    <row r="68" spans="1:5">
      <c r="A68" s="48">
        <v>1994</v>
      </c>
      <c r="B68" s="54">
        <v>4</v>
      </c>
      <c r="C68" s="54">
        <v>11</v>
      </c>
      <c r="D68" s="54">
        <v>50</v>
      </c>
      <c r="E68" s="56">
        <f t="shared" si="0"/>
        <v>65</v>
      </c>
    </row>
    <row r="69" spans="1:5">
      <c r="A69" s="48">
        <v>1995</v>
      </c>
      <c r="B69" s="54">
        <v>4</v>
      </c>
      <c r="C69" s="54">
        <v>11</v>
      </c>
      <c r="D69" s="54">
        <v>50</v>
      </c>
      <c r="E69" s="56">
        <f t="shared" si="0"/>
        <v>65</v>
      </c>
    </row>
    <row r="70" spans="1:5">
      <c r="A70" s="48">
        <v>1996</v>
      </c>
      <c r="B70" s="54">
        <v>4</v>
      </c>
      <c r="C70" s="54">
        <v>11</v>
      </c>
      <c r="D70" s="54">
        <v>50</v>
      </c>
      <c r="E70" s="56">
        <f t="shared" si="0"/>
        <v>65</v>
      </c>
    </row>
    <row r="71" spans="1:5">
      <c r="A71" s="48">
        <v>1997</v>
      </c>
      <c r="B71" s="54">
        <v>3</v>
      </c>
      <c r="C71" s="54">
        <v>12</v>
      </c>
      <c r="D71" s="54">
        <v>50</v>
      </c>
      <c r="E71" s="56">
        <f t="shared" si="0"/>
        <v>65</v>
      </c>
    </row>
    <row r="72" spans="1:5">
      <c r="A72" s="48">
        <v>1998</v>
      </c>
      <c r="B72" s="54">
        <v>3</v>
      </c>
      <c r="C72" s="54">
        <v>12</v>
      </c>
      <c r="D72" s="54">
        <v>50</v>
      </c>
      <c r="E72" s="56">
        <f t="shared" si="0"/>
        <v>65</v>
      </c>
    </row>
    <row r="73" spans="1:5">
      <c r="A73" s="48">
        <v>1999</v>
      </c>
      <c r="B73" s="54">
        <v>3</v>
      </c>
      <c r="C73" s="54">
        <v>10</v>
      </c>
      <c r="D73" s="54">
        <v>37</v>
      </c>
      <c r="E73" s="56">
        <f t="shared" si="0"/>
        <v>50</v>
      </c>
    </row>
    <row r="74" spans="1:5">
      <c r="A74" s="48">
        <v>2000</v>
      </c>
      <c r="B74" s="54">
        <v>3</v>
      </c>
      <c r="C74" s="54">
        <v>10</v>
      </c>
      <c r="D74" s="54">
        <v>37</v>
      </c>
      <c r="E74" s="56">
        <f t="shared" si="0"/>
        <v>50</v>
      </c>
    </row>
    <row r="75" spans="1:5">
      <c r="A75" s="48">
        <v>2001</v>
      </c>
      <c r="B75" s="54">
        <v>3</v>
      </c>
      <c r="C75" s="54">
        <v>10</v>
      </c>
      <c r="D75" s="54">
        <v>37</v>
      </c>
      <c r="E75" s="56">
        <f t="shared" si="0"/>
        <v>50</v>
      </c>
    </row>
    <row r="76" spans="1:5">
      <c r="A76" s="48">
        <v>2002</v>
      </c>
      <c r="B76" s="54">
        <v>3</v>
      </c>
      <c r="C76" s="54">
        <v>10</v>
      </c>
      <c r="D76" s="54">
        <v>37</v>
      </c>
      <c r="E76" s="56">
        <f t="shared" si="0"/>
        <v>50</v>
      </c>
    </row>
    <row r="77" spans="1:5">
      <c r="A77" s="48">
        <v>2003</v>
      </c>
      <c r="B77" s="54">
        <v>3</v>
      </c>
      <c r="C77" s="54">
        <v>10</v>
      </c>
      <c r="D77" s="54">
        <v>37</v>
      </c>
      <c r="E77" s="56">
        <f t="shared" si="0"/>
        <v>50</v>
      </c>
    </row>
    <row r="78" spans="1:5">
      <c r="A78" s="48">
        <v>2004</v>
      </c>
      <c r="B78" s="54">
        <v>3</v>
      </c>
      <c r="C78" s="54">
        <v>10</v>
      </c>
      <c r="D78" s="54">
        <v>37</v>
      </c>
      <c r="E78" s="56">
        <f t="shared" si="0"/>
        <v>50</v>
      </c>
    </row>
    <row r="79" spans="1:5">
      <c r="A79" s="48">
        <v>2005</v>
      </c>
      <c r="B79" s="54">
        <v>3</v>
      </c>
      <c r="C79" s="54">
        <v>10</v>
      </c>
      <c r="D79" s="54">
        <v>37</v>
      </c>
      <c r="E79" s="56">
        <f t="shared" si="0"/>
        <v>50</v>
      </c>
    </row>
    <row r="80" spans="1:5">
      <c r="A80" s="48">
        <v>2006</v>
      </c>
      <c r="B80" s="54">
        <v>3</v>
      </c>
      <c r="C80" s="54">
        <v>10</v>
      </c>
      <c r="D80" s="54">
        <v>37</v>
      </c>
      <c r="E80" s="56">
        <f t="shared" si="0"/>
        <v>50</v>
      </c>
    </row>
    <row r="81" spans="1:5">
      <c r="A81" s="48">
        <v>2007</v>
      </c>
      <c r="B81" s="54">
        <v>3</v>
      </c>
      <c r="C81" s="54">
        <v>10</v>
      </c>
      <c r="D81" s="54">
        <v>37</v>
      </c>
      <c r="E81" s="56">
        <f t="shared" si="0"/>
        <v>50</v>
      </c>
    </row>
    <row r="82" spans="1:5">
      <c r="A82" s="48">
        <v>2008</v>
      </c>
      <c r="B82" s="54">
        <v>4</v>
      </c>
      <c r="C82" s="54">
        <v>6</v>
      </c>
      <c r="D82" s="54">
        <v>40</v>
      </c>
      <c r="E82" s="56">
        <f t="shared" si="0"/>
        <v>50</v>
      </c>
    </row>
    <row r="83" spans="1:5">
      <c r="A83" s="48">
        <v>2009</v>
      </c>
      <c r="B83" s="54">
        <v>4</v>
      </c>
      <c r="C83" s="54">
        <v>6</v>
      </c>
      <c r="D83" s="54">
        <v>40</v>
      </c>
      <c r="E83" s="56">
        <f t="shared" si="0"/>
        <v>50</v>
      </c>
    </row>
    <row r="84" spans="1:5">
      <c r="A84" s="48">
        <v>2010</v>
      </c>
      <c r="B84" s="54">
        <v>4</v>
      </c>
      <c r="C84" s="54">
        <v>6</v>
      </c>
      <c r="D84" s="54">
        <v>40</v>
      </c>
      <c r="E84" s="56">
        <f t="shared" si="0"/>
        <v>50</v>
      </c>
    </row>
    <row r="85" spans="1:5">
      <c r="A85" s="48">
        <v>2011</v>
      </c>
      <c r="B85" s="54">
        <v>4</v>
      </c>
      <c r="C85" s="54">
        <v>6</v>
      </c>
      <c r="D85" s="54">
        <v>40</v>
      </c>
      <c r="E85" s="56">
        <f t="shared" si="0"/>
        <v>50</v>
      </c>
    </row>
  </sheetData>
  <hyperlinks>
    <hyperlink ref="A8" r:id="rId1"/>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workbookViewId="0"/>
  </sheetViews>
  <sheetFormatPr baseColWidth="10" defaultRowHeight="14" x14ac:dyDescent="0"/>
  <cols>
    <col min="1" max="1" width="14.83203125" style="58" customWidth="1"/>
    <col min="2" max="2" width="11.33203125" style="58" customWidth="1"/>
    <col min="3" max="3" width="41.83203125" style="58" customWidth="1"/>
    <col min="4" max="16384" width="10.83203125" style="58"/>
  </cols>
  <sheetData>
    <row r="1" spans="1:3">
      <c r="A1" s="49" t="s">
        <v>139</v>
      </c>
    </row>
    <row r="3" spans="1:3">
      <c r="A3" s="57" t="s">
        <v>140</v>
      </c>
    </row>
    <row r="5" spans="1:3">
      <c r="A5" s="58" t="s">
        <v>141</v>
      </c>
    </row>
    <row r="6" spans="1:3">
      <c r="A6" s="58" t="s">
        <v>142</v>
      </c>
    </row>
    <row r="7" spans="1:3">
      <c r="A7" s="58" t="s">
        <v>143</v>
      </c>
    </row>
    <row r="8" spans="1:3">
      <c r="A8" s="58" t="s">
        <v>144</v>
      </c>
    </row>
    <row r="9" spans="1:3">
      <c r="A9" s="58" t="s">
        <v>145</v>
      </c>
    </row>
    <row r="11" spans="1:3">
      <c r="A11" s="57" t="s">
        <v>146</v>
      </c>
      <c r="C11" s="58" t="s">
        <v>147</v>
      </c>
    </row>
    <row r="12" spans="1:3">
      <c r="A12" s="57"/>
    </row>
    <row r="13" spans="1:3">
      <c r="A13" s="59" t="s">
        <v>148</v>
      </c>
      <c r="C13" s="58" t="s">
        <v>149</v>
      </c>
    </row>
    <row r="15" spans="1:3">
      <c r="A15" s="59">
        <v>1958</v>
      </c>
      <c r="C15" s="58" t="s">
        <v>150</v>
      </c>
    </row>
    <row r="18" spans="1:3" s="60" customFormat="1">
      <c r="A18" s="60" t="s">
        <v>151</v>
      </c>
    </row>
    <row r="19" spans="1:3" s="60" customFormat="1" ht="28">
      <c r="A19" s="60" t="s">
        <v>152</v>
      </c>
      <c r="B19" s="60" t="s">
        <v>153</v>
      </c>
    </row>
    <row r="20" spans="1:3" s="60" customFormat="1">
      <c r="A20" s="60" t="s">
        <v>154</v>
      </c>
      <c r="C20" s="61" t="s">
        <v>155</v>
      </c>
    </row>
    <row r="21" spans="1:3">
      <c r="A21" s="58">
        <v>0</v>
      </c>
      <c r="B21" s="58">
        <v>10</v>
      </c>
    </row>
    <row r="22" spans="1:3">
      <c r="A22" s="58">
        <v>2</v>
      </c>
      <c r="B22" s="58">
        <v>15</v>
      </c>
      <c r="C22" s="58" t="s">
        <v>156</v>
      </c>
    </row>
    <row r="23" spans="1:3">
      <c r="A23" s="58">
        <v>5</v>
      </c>
      <c r="B23" s="58">
        <v>20</v>
      </c>
      <c r="C23" s="58" t="s">
        <v>157</v>
      </c>
    </row>
    <row r="24" spans="1:3">
      <c r="A24" s="58">
        <v>9</v>
      </c>
      <c r="B24" s="58">
        <v>25</v>
      </c>
    </row>
    <row r="25" spans="1:3">
      <c r="A25" s="58">
        <v>15</v>
      </c>
      <c r="B25" s="58">
        <v>30</v>
      </c>
    </row>
    <row r="26" spans="1:3">
      <c r="A26" s="58">
        <v>23</v>
      </c>
      <c r="B26" s="58">
        <v>35</v>
      </c>
    </row>
    <row r="27" spans="1:3">
      <c r="A27" s="58">
        <v>33</v>
      </c>
      <c r="B27" s="58">
        <v>40</v>
      </c>
    </row>
    <row r="28" spans="1:3">
      <c r="A28" s="58">
        <v>48</v>
      </c>
      <c r="B28" s="58">
        <v>45</v>
      </c>
    </row>
    <row r="29" spans="1:3">
      <c r="A29" s="58">
        <v>70</v>
      </c>
      <c r="B29" s="58">
        <v>50</v>
      </c>
    </row>
    <row r="30" spans="1:3">
      <c r="A30" s="58">
        <v>100</v>
      </c>
      <c r="B30" s="58">
        <v>55</v>
      </c>
    </row>
    <row r="31" spans="1:3">
      <c r="A31" s="58">
        <v>140</v>
      </c>
      <c r="B31" s="58">
        <v>60</v>
      </c>
    </row>
    <row r="32" spans="1:3">
      <c r="A32" s="58">
        <v>180</v>
      </c>
      <c r="B32" s="58">
        <v>65</v>
      </c>
    </row>
    <row r="33" spans="1:3">
      <c r="A33" s="58">
        <v>250</v>
      </c>
      <c r="B33" s="58">
        <v>70</v>
      </c>
    </row>
    <row r="34" spans="1:3">
      <c r="A34" s="58">
        <v>500</v>
      </c>
      <c r="B34" s="58">
        <v>75</v>
      </c>
    </row>
    <row r="36" spans="1:3" s="60" customFormat="1">
      <c r="A36" s="60" t="s">
        <v>158</v>
      </c>
    </row>
    <row r="37" spans="1:3" s="60" customFormat="1" ht="28">
      <c r="A37" s="60" t="s">
        <v>152</v>
      </c>
      <c r="B37" s="60" t="s">
        <v>153</v>
      </c>
    </row>
    <row r="38" spans="1:3" s="60" customFormat="1">
      <c r="A38" s="60" t="s">
        <v>154</v>
      </c>
      <c r="C38" s="61" t="s">
        <v>155</v>
      </c>
    </row>
    <row r="39" spans="1:3">
      <c r="A39" s="58">
        <v>0</v>
      </c>
      <c r="B39" s="58">
        <v>10</v>
      </c>
    </row>
    <row r="40" spans="1:3">
      <c r="A40" s="58">
        <v>4</v>
      </c>
      <c r="B40" s="58">
        <v>15</v>
      </c>
      <c r="C40" s="58" t="s">
        <v>159</v>
      </c>
    </row>
    <row r="41" spans="1:3">
      <c r="A41" s="58">
        <v>8</v>
      </c>
      <c r="B41" s="58">
        <v>20</v>
      </c>
      <c r="C41" s="58" t="s">
        <v>160</v>
      </c>
    </row>
    <row r="42" spans="1:3">
      <c r="A42" s="58">
        <v>14</v>
      </c>
      <c r="B42" s="58">
        <v>25</v>
      </c>
    </row>
    <row r="43" spans="1:3">
      <c r="A43" s="58">
        <v>23</v>
      </c>
      <c r="B43" s="58">
        <v>30</v>
      </c>
    </row>
    <row r="44" spans="1:3">
      <c r="A44" s="58">
        <v>35</v>
      </c>
      <c r="B44" s="58">
        <v>35</v>
      </c>
    </row>
    <row r="45" spans="1:3">
      <c r="A45" s="58">
        <v>50</v>
      </c>
      <c r="B45" s="58">
        <v>40</v>
      </c>
    </row>
    <row r="46" spans="1:3">
      <c r="A46" s="58">
        <v>70</v>
      </c>
      <c r="B46" s="58">
        <v>45</v>
      </c>
    </row>
    <row r="47" spans="1:3">
      <c r="A47" s="58">
        <v>100</v>
      </c>
      <c r="B47" s="58">
        <v>50</v>
      </c>
    </row>
    <row r="48" spans="1:3">
      <c r="A48" s="58">
        <v>150</v>
      </c>
      <c r="B48" s="58">
        <v>55</v>
      </c>
    </row>
    <row r="49" spans="1:3">
      <c r="A49" s="58">
        <v>200</v>
      </c>
      <c r="B49" s="58">
        <v>60</v>
      </c>
    </row>
    <row r="50" spans="1:3">
      <c r="A50" s="58">
        <v>250</v>
      </c>
      <c r="B50" s="58">
        <v>65</v>
      </c>
    </row>
    <row r="51" spans="1:3">
      <c r="A51" s="58">
        <v>500</v>
      </c>
      <c r="B51" s="58">
        <v>70</v>
      </c>
    </row>
    <row r="53" spans="1:3">
      <c r="A53" s="60" t="s">
        <v>161</v>
      </c>
      <c r="B53" s="60"/>
    </row>
    <row r="54" spans="1:3" ht="28">
      <c r="A54" s="60" t="s">
        <v>152</v>
      </c>
      <c r="B54" s="60" t="s">
        <v>162</v>
      </c>
    </row>
    <row r="55" spans="1:3">
      <c r="A55" s="60" t="s">
        <v>154</v>
      </c>
      <c r="B55" s="60"/>
    </row>
    <row r="56" spans="1:3">
      <c r="A56" s="58">
        <v>1000</v>
      </c>
      <c r="B56" s="58">
        <v>70</v>
      </c>
      <c r="C56" s="58" t="s">
        <v>163</v>
      </c>
    </row>
    <row r="59" spans="1:3">
      <c r="A59" s="60" t="s">
        <v>164</v>
      </c>
      <c r="B59" s="60"/>
    </row>
    <row r="60" spans="1:3" ht="28">
      <c r="A60" s="60" t="s">
        <v>152</v>
      </c>
      <c r="B60" s="60" t="s">
        <v>153</v>
      </c>
    </row>
    <row r="61" spans="1:3">
      <c r="A61" s="60" t="s">
        <v>154</v>
      </c>
      <c r="B61" s="60"/>
    </row>
    <row r="62" spans="1:3">
      <c r="B62" s="58">
        <v>10</v>
      </c>
    </row>
    <row r="63" spans="1:3">
      <c r="B63" s="58">
        <v>15</v>
      </c>
    </row>
    <row r="64" spans="1:3">
      <c r="A64" s="58">
        <v>16</v>
      </c>
      <c r="B64" s="58">
        <v>20</v>
      </c>
    </row>
    <row r="65" spans="1:3">
      <c r="A65" s="58">
        <v>30</v>
      </c>
      <c r="B65" s="58">
        <v>25</v>
      </c>
    </row>
    <row r="66" spans="1:3">
      <c r="A66" s="58">
        <v>50</v>
      </c>
      <c r="B66" s="58">
        <v>30</v>
      </c>
    </row>
    <row r="67" spans="1:3">
      <c r="A67" s="58">
        <v>100</v>
      </c>
      <c r="B67" s="58">
        <v>40</v>
      </c>
    </row>
    <row r="68" spans="1:3">
      <c r="A68" s="58">
        <v>200</v>
      </c>
      <c r="B68" s="58">
        <v>50</v>
      </c>
    </row>
    <row r="69" spans="1:3">
      <c r="A69" s="58">
        <v>400</v>
      </c>
      <c r="B69" s="58">
        <v>60</v>
      </c>
    </row>
    <row r="70" spans="1:3">
      <c r="A70" s="58">
        <v>2000</v>
      </c>
      <c r="B70" s="58">
        <v>70</v>
      </c>
    </row>
    <row r="72" spans="1:3">
      <c r="A72" s="57" t="s">
        <v>165</v>
      </c>
    </row>
    <row r="73" spans="1:3" ht="28">
      <c r="A73" s="62" t="s">
        <v>152</v>
      </c>
      <c r="B73" s="62" t="s">
        <v>153</v>
      </c>
    </row>
    <row r="74" spans="1:3">
      <c r="A74" s="62" t="s">
        <v>154</v>
      </c>
      <c r="B74" s="62"/>
    </row>
    <row r="75" spans="1:3">
      <c r="A75" s="58">
        <v>0</v>
      </c>
      <c r="B75" s="58">
        <v>10</v>
      </c>
    </row>
    <row r="76" spans="1:3">
      <c r="A76" s="58">
        <v>10</v>
      </c>
      <c r="B76" s="58">
        <v>15</v>
      </c>
      <c r="C76" s="58" t="s">
        <v>166</v>
      </c>
    </row>
    <row r="77" spans="1:3">
      <c r="A77" s="58">
        <v>30</v>
      </c>
      <c r="B77" s="58">
        <v>20</v>
      </c>
    </row>
    <row r="78" spans="1:3">
      <c r="A78" s="58">
        <v>50</v>
      </c>
      <c r="B78" s="58">
        <v>30</v>
      </c>
    </row>
    <row r="79" spans="1:3">
      <c r="A79" s="58">
        <v>100</v>
      </c>
      <c r="B79" s="58">
        <v>40</v>
      </c>
    </row>
    <row r="80" spans="1:3">
      <c r="A80" s="58">
        <v>300</v>
      </c>
      <c r="B80" s="58">
        <v>50</v>
      </c>
    </row>
    <row r="83" spans="1:3">
      <c r="A83" s="57" t="s">
        <v>167</v>
      </c>
    </row>
    <row r="84" spans="1:3" ht="28">
      <c r="A84" s="62" t="s">
        <v>152</v>
      </c>
      <c r="B84" s="62" t="s">
        <v>153</v>
      </c>
    </row>
    <row r="85" spans="1:3">
      <c r="A85" s="62" t="s">
        <v>154</v>
      </c>
      <c r="B85" s="62"/>
    </row>
    <row r="86" spans="1:3">
      <c r="A86" s="58">
        <v>0</v>
      </c>
      <c r="B86" s="58">
        <v>10</v>
      </c>
    </row>
    <row r="87" spans="1:3">
      <c r="A87" s="58">
        <v>10</v>
      </c>
      <c r="B87" s="58">
        <v>15</v>
      </c>
      <c r="C87" s="58" t="s">
        <v>168</v>
      </c>
    </row>
    <row r="88" spans="1:3">
      <c r="A88" s="58">
        <v>30</v>
      </c>
      <c r="B88" s="58">
        <v>20</v>
      </c>
    </row>
    <row r="89" spans="1:3">
      <c r="A89" s="58">
        <v>50</v>
      </c>
      <c r="B89" s="58">
        <v>30</v>
      </c>
    </row>
    <row r="90" spans="1:3">
      <c r="A90" s="58">
        <v>100</v>
      </c>
      <c r="B90" s="58">
        <v>40</v>
      </c>
    </row>
    <row r="91" spans="1:3">
      <c r="A91" s="58">
        <v>200</v>
      </c>
      <c r="B91" s="58">
        <v>45</v>
      </c>
    </row>
    <row r="92" spans="1:3">
      <c r="A92" s="58">
        <v>300</v>
      </c>
      <c r="B92" s="58">
        <v>50</v>
      </c>
    </row>
    <row r="93" spans="1:3">
      <c r="A93" s="58">
        <v>600</v>
      </c>
      <c r="B93" s="58">
        <v>55</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workbookViewId="0">
      <selection activeCell="B5" sqref="B5:B115"/>
    </sheetView>
  </sheetViews>
  <sheetFormatPr baseColWidth="10" defaultRowHeight="14" x14ac:dyDescent="0"/>
  <cols>
    <col min="1" max="3" width="10.83203125" style="58"/>
    <col min="4" max="4" width="12.1640625" style="58" customWidth="1"/>
    <col min="5" max="16384" width="10.83203125" style="58"/>
  </cols>
  <sheetData>
    <row r="1" spans="1:5">
      <c r="A1" s="49" t="s">
        <v>139</v>
      </c>
    </row>
    <row r="4" spans="1:5">
      <c r="A4" s="58" t="s">
        <v>124</v>
      </c>
      <c r="B4" s="58" t="s">
        <v>169</v>
      </c>
    </row>
    <row r="5" spans="1:5">
      <c r="A5" s="58">
        <v>1905</v>
      </c>
      <c r="B5" s="58">
        <v>8.5</v>
      </c>
      <c r="D5" s="57" t="s">
        <v>146</v>
      </c>
      <c r="E5" s="58" t="s">
        <v>147</v>
      </c>
    </row>
    <row r="6" spans="1:5">
      <c r="A6" s="58">
        <v>1906</v>
      </c>
      <c r="B6" s="58">
        <v>8.5</v>
      </c>
      <c r="D6" s="57"/>
    </row>
    <row r="7" spans="1:5">
      <c r="A7" s="58">
        <v>1907</v>
      </c>
      <c r="B7" s="58">
        <v>8.5</v>
      </c>
      <c r="D7" s="59" t="s">
        <v>148</v>
      </c>
      <c r="E7" s="58" t="s">
        <v>170</v>
      </c>
    </row>
    <row r="8" spans="1:5">
      <c r="A8" s="58">
        <v>1908</v>
      </c>
      <c r="B8" s="58">
        <v>8.5</v>
      </c>
    </row>
    <row r="9" spans="1:5">
      <c r="A9" s="58">
        <v>1909</v>
      </c>
      <c r="B9" s="58">
        <v>8.5</v>
      </c>
      <c r="D9" s="59" t="s">
        <v>171</v>
      </c>
      <c r="E9" s="58" t="s">
        <v>172</v>
      </c>
    </row>
    <row r="10" spans="1:5">
      <c r="A10" s="58">
        <v>1910</v>
      </c>
      <c r="B10" s="58">
        <v>8.5</v>
      </c>
    </row>
    <row r="11" spans="1:5">
      <c r="A11" s="58">
        <v>1911</v>
      </c>
      <c r="B11" s="58">
        <v>8.5</v>
      </c>
    </row>
    <row r="12" spans="1:5">
      <c r="A12" s="58">
        <v>1912</v>
      </c>
      <c r="B12" s="58">
        <v>8.5</v>
      </c>
    </row>
    <row r="13" spans="1:5">
      <c r="A13" s="58">
        <v>1913</v>
      </c>
      <c r="B13" s="58">
        <v>8.5</v>
      </c>
    </row>
    <row r="14" spans="1:5">
      <c r="A14" s="58">
        <v>1914</v>
      </c>
      <c r="B14" s="58">
        <v>8.5</v>
      </c>
    </row>
    <row r="15" spans="1:5">
      <c r="A15" s="58">
        <v>1915</v>
      </c>
      <c r="B15" s="58">
        <v>9.5</v>
      </c>
    </row>
    <row r="16" spans="1:5">
      <c r="A16" s="58">
        <v>1916</v>
      </c>
      <c r="B16" s="58">
        <v>9.5</v>
      </c>
    </row>
    <row r="17" spans="1:2">
      <c r="A17" s="58">
        <v>1917</v>
      </c>
      <c r="B17" s="58">
        <v>9.5</v>
      </c>
    </row>
    <row r="18" spans="1:2">
      <c r="A18" s="58">
        <v>1918</v>
      </c>
      <c r="B18" s="58">
        <v>9.5</v>
      </c>
    </row>
    <row r="19" spans="1:2">
      <c r="A19" s="58">
        <v>1919</v>
      </c>
      <c r="B19" s="58">
        <v>9.5</v>
      </c>
    </row>
    <row r="20" spans="1:2">
      <c r="A20" s="58">
        <v>1920</v>
      </c>
      <c r="B20" s="58">
        <v>9.5</v>
      </c>
    </row>
    <row r="21" spans="1:2">
      <c r="A21" s="58">
        <v>1921</v>
      </c>
      <c r="B21" s="58">
        <v>9.5</v>
      </c>
    </row>
    <row r="22" spans="1:2">
      <c r="A22" s="58">
        <v>1922</v>
      </c>
      <c r="B22" s="58">
        <v>9.5</v>
      </c>
    </row>
    <row r="23" spans="1:2">
      <c r="A23" s="58">
        <v>1923</v>
      </c>
      <c r="B23" s="58">
        <v>9.5</v>
      </c>
    </row>
    <row r="24" spans="1:2">
      <c r="A24" s="58">
        <v>1924</v>
      </c>
      <c r="B24" s="58">
        <v>9.5</v>
      </c>
    </row>
    <row r="25" spans="1:2">
      <c r="A25" s="58">
        <v>1925</v>
      </c>
      <c r="B25" s="58">
        <v>9.5</v>
      </c>
    </row>
    <row r="26" spans="1:2">
      <c r="A26" s="58">
        <v>1926</v>
      </c>
      <c r="B26" s="58">
        <v>18</v>
      </c>
    </row>
    <row r="27" spans="1:2">
      <c r="A27" s="58">
        <v>1927</v>
      </c>
      <c r="B27" s="58">
        <v>18</v>
      </c>
    </row>
    <row r="28" spans="1:2">
      <c r="A28" s="58">
        <v>1928</v>
      </c>
      <c r="B28" s="58">
        <v>18</v>
      </c>
    </row>
    <row r="29" spans="1:2">
      <c r="A29" s="58">
        <v>1929</v>
      </c>
      <c r="B29" s="58">
        <v>18</v>
      </c>
    </row>
    <row r="30" spans="1:2">
      <c r="A30" s="58">
        <v>1930</v>
      </c>
      <c r="B30" s="58">
        <v>18</v>
      </c>
    </row>
    <row r="31" spans="1:2">
      <c r="A31" s="58">
        <v>1931</v>
      </c>
      <c r="B31" s="58">
        <v>18</v>
      </c>
    </row>
    <row r="32" spans="1:2">
      <c r="A32" s="58">
        <v>1932</v>
      </c>
      <c r="B32" s="58">
        <v>18</v>
      </c>
    </row>
    <row r="33" spans="1:3">
      <c r="A33" s="58">
        <v>1933</v>
      </c>
      <c r="B33" s="58">
        <v>18</v>
      </c>
    </row>
    <row r="34" spans="1:3">
      <c r="A34" s="58">
        <v>1934</v>
      </c>
      <c r="B34" s="58">
        <v>18</v>
      </c>
    </row>
    <row r="35" spans="1:3">
      <c r="A35" s="58">
        <v>1935</v>
      </c>
      <c r="B35" s="58">
        <v>18</v>
      </c>
    </row>
    <row r="36" spans="1:3">
      <c r="A36" s="58">
        <v>1936</v>
      </c>
      <c r="B36" s="58">
        <v>18</v>
      </c>
    </row>
    <row r="37" spans="1:3">
      <c r="A37" s="58">
        <v>1937</v>
      </c>
      <c r="B37" s="58">
        <f>B38*2</f>
        <v>76</v>
      </c>
    </row>
    <row r="38" spans="1:3">
      <c r="A38" s="58">
        <v>1938</v>
      </c>
      <c r="B38" s="58">
        <v>38</v>
      </c>
    </row>
    <row r="39" spans="1:3">
      <c r="A39" s="58">
        <v>1939</v>
      </c>
      <c r="B39" s="58">
        <v>38</v>
      </c>
    </row>
    <row r="40" spans="1:3">
      <c r="A40" s="58">
        <v>1940</v>
      </c>
      <c r="B40" s="58">
        <v>49</v>
      </c>
    </row>
    <row r="41" spans="1:3">
      <c r="A41" s="58">
        <v>1941</v>
      </c>
      <c r="B41" s="58">
        <v>49</v>
      </c>
    </row>
    <row r="42" spans="1:3">
      <c r="A42" s="58">
        <v>1942</v>
      </c>
      <c r="B42" s="58">
        <v>59</v>
      </c>
    </row>
    <row r="43" spans="1:3">
      <c r="A43" s="58">
        <v>1943</v>
      </c>
      <c r="B43" s="58">
        <v>59</v>
      </c>
    </row>
    <row r="44" spans="1:3">
      <c r="A44" s="58">
        <v>1944</v>
      </c>
      <c r="B44" s="58">
        <v>60</v>
      </c>
    </row>
    <row r="45" spans="1:3">
      <c r="A45" s="58">
        <v>1945</v>
      </c>
      <c r="B45" s="58">
        <v>60</v>
      </c>
    </row>
    <row r="46" spans="1:3">
      <c r="A46" s="58">
        <v>1946</v>
      </c>
      <c r="B46" s="58">
        <v>70</v>
      </c>
    </row>
    <row r="47" spans="1:3">
      <c r="A47" s="58">
        <v>1947</v>
      </c>
      <c r="C47" s="58" t="s">
        <v>173</v>
      </c>
    </row>
    <row r="48" spans="1:3">
      <c r="A48" s="58">
        <v>1948</v>
      </c>
      <c r="C48" s="58" t="s">
        <v>173</v>
      </c>
    </row>
    <row r="49" spans="1:3">
      <c r="A49" s="58">
        <v>1949</v>
      </c>
      <c r="C49" s="58" t="s">
        <v>173</v>
      </c>
    </row>
    <row r="50" spans="1:3">
      <c r="A50" s="58">
        <v>1950</v>
      </c>
      <c r="B50" s="58">
        <v>90</v>
      </c>
    </row>
    <row r="51" spans="1:3">
      <c r="A51" s="58">
        <v>1951</v>
      </c>
      <c r="B51" s="58">
        <v>90</v>
      </c>
    </row>
    <row r="52" spans="1:3">
      <c r="A52" s="58">
        <v>1952</v>
      </c>
      <c r="B52" s="58">
        <v>70</v>
      </c>
    </row>
    <row r="53" spans="1:3">
      <c r="A53" s="58">
        <v>1953</v>
      </c>
      <c r="B53" s="58">
        <v>70</v>
      </c>
    </row>
    <row r="54" spans="1:3">
      <c r="A54" s="58">
        <v>1954</v>
      </c>
      <c r="B54" s="58">
        <v>70</v>
      </c>
    </row>
    <row r="55" spans="1:3">
      <c r="A55" s="58">
        <v>1955</v>
      </c>
      <c r="B55" s="58">
        <v>70</v>
      </c>
    </row>
    <row r="56" spans="1:3">
      <c r="A56" s="58">
        <v>1956</v>
      </c>
      <c r="B56" s="58">
        <v>70</v>
      </c>
    </row>
    <row r="57" spans="1:3">
      <c r="A57" s="58">
        <v>1957</v>
      </c>
      <c r="B57" s="58">
        <v>70</v>
      </c>
    </row>
    <row r="58" spans="1:3">
      <c r="A58" s="58">
        <v>1958</v>
      </c>
      <c r="B58" s="58">
        <v>70</v>
      </c>
    </row>
    <row r="59" spans="1:3">
      <c r="A59" s="58">
        <v>1959</v>
      </c>
      <c r="B59" s="58">
        <v>70</v>
      </c>
    </row>
    <row r="60" spans="1:3">
      <c r="A60" s="58">
        <v>1960</v>
      </c>
      <c r="B60" s="58">
        <v>70</v>
      </c>
    </row>
    <row r="61" spans="1:3">
      <c r="A61" s="58">
        <v>1961</v>
      </c>
      <c r="B61" s="58">
        <v>70</v>
      </c>
    </row>
    <row r="62" spans="1:3">
      <c r="A62" s="58">
        <v>1962</v>
      </c>
      <c r="B62" s="58">
        <v>70</v>
      </c>
    </row>
    <row r="63" spans="1:3">
      <c r="A63" s="58">
        <v>1963</v>
      </c>
      <c r="B63" s="58">
        <v>70</v>
      </c>
    </row>
    <row r="64" spans="1:3">
      <c r="A64" s="58">
        <v>1964</v>
      </c>
      <c r="B64" s="58">
        <v>70</v>
      </c>
    </row>
    <row r="65" spans="1:2">
      <c r="A65" s="58">
        <v>1965</v>
      </c>
      <c r="B65" s="58">
        <v>70</v>
      </c>
    </row>
    <row r="66" spans="1:2">
      <c r="A66" s="58">
        <v>1966</v>
      </c>
      <c r="B66" s="58">
        <v>70</v>
      </c>
    </row>
    <row r="67" spans="1:2">
      <c r="A67" s="58">
        <v>1967</v>
      </c>
      <c r="B67" s="58">
        <v>70</v>
      </c>
    </row>
    <row r="68" spans="1:2">
      <c r="A68" s="58">
        <v>1968</v>
      </c>
      <c r="B68" s="58">
        <v>70</v>
      </c>
    </row>
    <row r="69" spans="1:2">
      <c r="A69" s="58">
        <v>1969</v>
      </c>
      <c r="B69" s="58">
        <v>70</v>
      </c>
    </row>
    <row r="70" spans="1:2">
      <c r="A70" s="58">
        <v>1970</v>
      </c>
      <c r="B70" s="58">
        <v>70</v>
      </c>
    </row>
    <row r="71" spans="1:2">
      <c r="A71" s="58">
        <v>1971</v>
      </c>
      <c r="B71" s="58">
        <v>70</v>
      </c>
    </row>
    <row r="72" spans="1:2">
      <c r="A72" s="58">
        <v>1972</v>
      </c>
      <c r="B72" s="58">
        <v>70</v>
      </c>
    </row>
    <row r="73" spans="1:2">
      <c r="A73" s="58">
        <v>1973</v>
      </c>
      <c r="B73" s="58">
        <v>70</v>
      </c>
    </row>
    <row r="74" spans="1:2">
      <c r="A74" s="58">
        <v>1974</v>
      </c>
      <c r="B74" s="58">
        <v>70</v>
      </c>
    </row>
    <row r="75" spans="1:2">
      <c r="A75" s="58">
        <v>1975</v>
      </c>
      <c r="B75" s="58">
        <v>75</v>
      </c>
    </row>
    <row r="76" spans="1:2">
      <c r="A76" s="58">
        <v>1976</v>
      </c>
      <c r="B76" s="58">
        <v>75</v>
      </c>
    </row>
    <row r="77" spans="1:2">
      <c r="A77" s="58">
        <v>1977</v>
      </c>
      <c r="B77" s="58">
        <v>75</v>
      </c>
    </row>
    <row r="78" spans="1:2">
      <c r="A78" s="58">
        <v>1978</v>
      </c>
      <c r="B78" s="58">
        <v>75</v>
      </c>
    </row>
    <row r="79" spans="1:2">
      <c r="A79" s="58">
        <v>1979</v>
      </c>
      <c r="B79" s="58">
        <v>75</v>
      </c>
    </row>
    <row r="80" spans="1:2">
      <c r="A80" s="58">
        <v>1980</v>
      </c>
      <c r="B80" s="58">
        <v>75</v>
      </c>
    </row>
    <row r="81" spans="1:2">
      <c r="A81" s="58">
        <v>1981</v>
      </c>
      <c r="B81" s="58">
        <v>75</v>
      </c>
    </row>
    <row r="82" spans="1:2">
      <c r="A82" s="58">
        <v>1982</v>
      </c>
      <c r="B82" s="58">
        <v>75</v>
      </c>
    </row>
    <row r="83" spans="1:2">
      <c r="A83" s="58">
        <v>1983</v>
      </c>
      <c r="B83" s="58">
        <v>75</v>
      </c>
    </row>
    <row r="84" spans="1:2">
      <c r="A84" s="58">
        <v>1984</v>
      </c>
      <c r="B84" s="58">
        <v>75</v>
      </c>
    </row>
    <row r="85" spans="1:2">
      <c r="A85" s="58">
        <v>1985</v>
      </c>
      <c r="B85" s="58">
        <v>75</v>
      </c>
    </row>
    <row r="86" spans="1:2">
      <c r="A86" s="58">
        <v>1986</v>
      </c>
      <c r="B86" s="58">
        <v>75</v>
      </c>
    </row>
    <row r="87" spans="1:2">
      <c r="A87" s="58">
        <v>1987</v>
      </c>
      <c r="B87" s="58">
        <v>75</v>
      </c>
    </row>
    <row r="88" spans="1:2">
      <c r="A88" s="58">
        <v>1988</v>
      </c>
      <c r="B88" s="58">
        <v>70</v>
      </c>
    </row>
    <row r="89" spans="1:2">
      <c r="A89" s="58">
        <v>1989</v>
      </c>
      <c r="B89" s="58">
        <v>70</v>
      </c>
    </row>
    <row r="90" spans="1:2">
      <c r="A90" s="58">
        <v>1990</v>
      </c>
      <c r="B90" s="58">
        <v>70</v>
      </c>
    </row>
    <row r="91" spans="1:2">
      <c r="A91" s="58">
        <v>1991</v>
      </c>
      <c r="B91" s="58">
        <v>70</v>
      </c>
    </row>
    <row r="92" spans="1:2">
      <c r="A92" s="58">
        <v>1992</v>
      </c>
      <c r="B92" s="58">
        <v>70</v>
      </c>
    </row>
    <row r="93" spans="1:2">
      <c r="A93" s="58">
        <v>1993</v>
      </c>
      <c r="B93" s="58">
        <v>70</v>
      </c>
    </row>
    <row r="94" spans="1:2">
      <c r="A94" s="58">
        <v>1994</v>
      </c>
      <c r="B94" s="58">
        <v>70</v>
      </c>
    </row>
    <row r="95" spans="1:2">
      <c r="A95" s="58">
        <v>1995</v>
      </c>
      <c r="B95" s="58">
        <v>70</v>
      </c>
    </row>
    <row r="96" spans="1:2">
      <c r="A96" s="58">
        <v>1996</v>
      </c>
      <c r="B96" s="58">
        <v>70</v>
      </c>
    </row>
    <row r="97" spans="1:2">
      <c r="A97" s="58">
        <v>1997</v>
      </c>
      <c r="B97" s="58">
        <v>70</v>
      </c>
    </row>
    <row r="98" spans="1:2">
      <c r="A98" s="58">
        <v>1998</v>
      </c>
      <c r="B98" s="58">
        <v>70</v>
      </c>
    </row>
    <row r="99" spans="1:2">
      <c r="A99" s="58">
        <v>1999</v>
      </c>
      <c r="B99" s="58">
        <v>70</v>
      </c>
    </row>
    <row r="100" spans="1:2">
      <c r="A100" s="58">
        <v>2000</v>
      </c>
      <c r="B100" s="58">
        <v>70</v>
      </c>
    </row>
    <row r="101" spans="1:2">
      <c r="A101" s="58">
        <v>2001</v>
      </c>
      <c r="B101" s="58">
        <v>70</v>
      </c>
    </row>
    <row r="102" spans="1:2">
      <c r="A102" s="58">
        <v>2002</v>
      </c>
      <c r="B102" s="58">
        <v>70</v>
      </c>
    </row>
    <row r="103" spans="1:2">
      <c r="A103" s="58">
        <v>2003</v>
      </c>
      <c r="B103" s="58">
        <v>50</v>
      </c>
    </row>
    <row r="104" spans="1:2">
      <c r="A104" s="58">
        <v>2004</v>
      </c>
      <c r="B104" s="58">
        <v>50</v>
      </c>
    </row>
    <row r="105" spans="1:2">
      <c r="A105" s="58">
        <v>2005</v>
      </c>
      <c r="B105" s="58">
        <v>50</v>
      </c>
    </row>
    <row r="106" spans="1:2">
      <c r="A106" s="58">
        <v>2006</v>
      </c>
      <c r="B106" s="58">
        <v>50</v>
      </c>
    </row>
    <row r="107" spans="1:2">
      <c r="A107" s="58">
        <v>2007</v>
      </c>
      <c r="B107" s="58">
        <v>50</v>
      </c>
    </row>
    <row r="108" spans="1:2">
      <c r="A108" s="58">
        <v>2008</v>
      </c>
      <c r="B108" s="58">
        <v>50</v>
      </c>
    </row>
    <row r="109" spans="1:2">
      <c r="A109" s="58">
        <v>2009</v>
      </c>
      <c r="B109" s="58">
        <v>50</v>
      </c>
    </row>
    <row r="110" spans="1:2">
      <c r="A110" s="58">
        <v>2010</v>
      </c>
      <c r="B110" s="58">
        <v>50</v>
      </c>
    </row>
    <row r="111" spans="1:2">
      <c r="A111" s="58">
        <v>2011</v>
      </c>
      <c r="B111" s="58">
        <v>50</v>
      </c>
    </row>
    <row r="112" spans="1:2">
      <c r="A112" s="58">
        <v>2012</v>
      </c>
      <c r="B112" s="58">
        <v>50</v>
      </c>
    </row>
    <row r="113" spans="1:2">
      <c r="A113" s="58">
        <v>2013</v>
      </c>
      <c r="B113" s="58">
        <v>50</v>
      </c>
    </row>
    <row r="114" spans="1:2">
      <c r="A114" s="58">
        <v>2014</v>
      </c>
      <c r="B114" s="58">
        <v>50</v>
      </c>
    </row>
    <row r="115" spans="1:2">
      <c r="A115" s="58">
        <v>2015</v>
      </c>
      <c r="B115" s="58">
        <v>55</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9</vt:i4>
      </vt:variant>
      <vt:variant>
        <vt:lpstr>Graphiques</vt:lpstr>
      </vt:variant>
      <vt:variant>
        <vt:i4>6</vt:i4>
      </vt:variant>
    </vt:vector>
  </HeadingPairs>
  <TitlesOfParts>
    <vt:vector size="15" baseType="lpstr">
      <vt:lpstr>ReadMe</vt:lpstr>
      <vt:lpstr>TS9.1</vt:lpstr>
      <vt:lpstr>TS14.1</vt:lpstr>
      <vt:lpstr>TS14.2</vt:lpstr>
      <vt:lpstr>DetailsTS14.1UK</vt:lpstr>
      <vt:lpstr>DetailsTS14.2UK</vt:lpstr>
      <vt:lpstr>DetailsTS14.1Japan</vt:lpstr>
      <vt:lpstr>DetailsTS14.2Japan(1)</vt:lpstr>
      <vt:lpstr>DetailsTS14.2Japan(2)</vt:lpstr>
      <vt:lpstr>G14.1</vt:lpstr>
      <vt:lpstr>G14.2</vt:lpstr>
      <vt:lpstr>G14.1J</vt:lpstr>
      <vt:lpstr>G14.2J</vt:lpstr>
      <vt:lpstr>G9.1</vt:lpstr>
      <vt:lpstr>GS14.1</vt:lpstr>
    </vt:vector>
  </TitlesOfParts>
  <Company>pse-cnrs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piketty</dc:creator>
  <cp:lastModifiedBy>pse cnrs</cp:lastModifiedBy>
  <cp:lastPrinted>2016-03-06T15:36:32Z</cp:lastPrinted>
  <dcterms:created xsi:type="dcterms:W3CDTF">2009-06-26T15:27:40Z</dcterms:created>
  <dcterms:modified xsi:type="dcterms:W3CDTF">2016-03-06T15:37:20Z</dcterms:modified>
</cp:coreProperties>
</file>