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20376" windowHeight="10248"/>
  </bookViews>
  <sheets>
    <sheet name="TOC" sheetId="95" r:id="rId1"/>
    <sheet name="Charts" sheetId="93" r:id="rId2"/>
    <sheet name="Calculations" sheetId="94" state="hidden" r:id="rId3"/>
    <sheet name="1 a" sheetId="97" r:id="rId4"/>
    <sheet name="1 b" sheetId="98" r:id="rId5"/>
    <sheet name="2 a" sheetId="99" r:id="rId6"/>
    <sheet name="2 b" sheetId="100" r:id="rId7"/>
    <sheet name="3 a" sheetId="101" r:id="rId8"/>
    <sheet name="3 b" sheetId="102" r:id="rId9"/>
    <sheet name="4 a" sheetId="103" r:id="rId10"/>
    <sheet name="4 b" sheetId="104" r:id="rId11"/>
    <sheet name="5 a" sheetId="105" r:id="rId12"/>
    <sheet name="5 b" sheetId="106" r:id="rId13"/>
    <sheet name="6 a" sheetId="107" r:id="rId14"/>
    <sheet name="6 b" sheetId="108" r:id="rId15"/>
    <sheet name="7 a" sheetId="109" r:id="rId16"/>
    <sheet name="7 b" sheetId="110" r:id="rId17"/>
    <sheet name="8" sheetId="111" r:id="rId18"/>
    <sheet name="9" sheetId="112" r:id="rId19"/>
  </sheets>
  <definedNames>
    <definedName name="average2.1calc">OFFSET(Calculations!$B$61,0,Calculations!$B$49,1,Calculations!$B$50)</definedName>
    <definedName name="average2.1series">OFFSET(Calculations!$B$62,0,Calculations!$B$49,1,Calculations!$B$50)</definedName>
    <definedName name="average3.1calc">OFFSET(Calculations!$B$67,0,Calculations!$B$49,1,Calculations!$B$50)</definedName>
    <definedName name="average3.1series">OFFSET(Calculations!$B$68,0,Calculations!$B$49,1,Calculations!$B$50)</definedName>
    <definedName name="average4.1calculation">OFFSET(Calculations!$B$73,0,Calculations!$B$49,1,Calculations!$B$50)</definedName>
    <definedName name="average4.1series">OFFSET(Calculations!$B$74,0,Calculations!$B$49,1,Calculations!$B$50)</definedName>
    <definedName name="countries">Calculations!$A$12:$A$31</definedName>
    <definedName name="emp">Calculations!$A$429:$U$480</definedName>
    <definedName name="emppop">Calculations!$A$529:$U$580</definedName>
    <definedName name="gdp">Calculations!$A$319:$U$370</definedName>
    <definedName name="gdpcap">Calculations!$A$164:$U$215</definedName>
    <definedName name="gdpemp">Calculations!$A$219:$U$270</definedName>
    <definedName name="gdphour">Calculations!$A$274:$U$315</definedName>
    <definedName name="hour">Calculations!$A$484:$U$525</definedName>
    <definedName name="pop">Calculations!$A$374:$U$425</definedName>
    <definedName name="series">Calculations!$A$2:$A$9</definedName>
    <definedName name="Series1.1">OFFSET(Calculations!$B$54,0,Calculations!$B$49,1,Calculations!$B$50)</definedName>
    <definedName name="Series1.2">OFFSET(Calculations!$B$55,0,Calculations!$B$49,1,Calculations!$B$50)</definedName>
    <definedName name="Series1.3">OFFSET(Calculations!$B$56,0,Calculations!$B$49,1,Calculations!$B$50)</definedName>
    <definedName name="Series2.1">OFFSET(Calculations!$B$60,0,Calculations!$B$49,1,Calculations!$B$50)</definedName>
    <definedName name="Series3.1">OFFSET(Calculations!$B$66,0,Calculations!$B$49,1,Calculations!$B$50)</definedName>
    <definedName name="Series4.1">OFFSET(Calculations!$B$72,0,Calculations!$B$49,1,Calculations!$B$50)</definedName>
    <definedName name="years">Calculations!$A$164:$A$215</definedName>
    <definedName name="Years1">OFFSET(Calculations!$B$53,0,Calculations!$B$49,1,Calculations!$B$50)</definedName>
    <definedName name="_xlnm.Print_Area" localSheetId="1">Charts!$A$9:$W$45</definedName>
  </definedNames>
  <calcPr calcId="145621"/>
</workbook>
</file>

<file path=xl/calcChain.xml><?xml version="1.0" encoding="utf-8"?>
<calcChain xmlns="http://schemas.openxmlformats.org/spreadsheetml/2006/main">
  <c r="J563" i="94" l="1"/>
  <c r="J562" i="94"/>
  <c r="J561" i="94"/>
  <c r="J560" i="94"/>
  <c r="J559" i="94"/>
  <c r="J558" i="94"/>
  <c r="J557" i="94"/>
  <c r="J556" i="94"/>
  <c r="J555" i="94"/>
  <c r="J554" i="94"/>
  <c r="J553" i="94"/>
  <c r="J552" i="94"/>
  <c r="J551" i="94"/>
  <c r="J550" i="94"/>
  <c r="J549" i="94"/>
  <c r="J548" i="94"/>
  <c r="J547" i="94"/>
  <c r="J546" i="94"/>
  <c r="J545" i="94"/>
  <c r="J544" i="94"/>
  <c r="G544" i="94"/>
  <c r="L543" i="94"/>
  <c r="J543" i="94"/>
  <c r="G543" i="94"/>
  <c r="L542" i="94"/>
  <c r="J542" i="94"/>
  <c r="G542" i="94"/>
  <c r="L541" i="94"/>
  <c r="J541" i="94"/>
  <c r="G541" i="94"/>
  <c r="L540" i="94"/>
  <c r="J540" i="94"/>
  <c r="G540" i="94"/>
  <c r="S539" i="94"/>
  <c r="L539" i="94"/>
  <c r="J539" i="94"/>
  <c r="G539" i="94"/>
  <c r="S538" i="94"/>
  <c r="L538" i="94"/>
  <c r="J538" i="94"/>
  <c r="G538" i="94"/>
  <c r="S537" i="94"/>
  <c r="L537" i="94"/>
  <c r="J537" i="94"/>
  <c r="G537" i="94"/>
  <c r="S536" i="94"/>
  <c r="L536" i="94"/>
  <c r="J536" i="94"/>
  <c r="G536" i="94"/>
  <c r="S535" i="94"/>
  <c r="L535" i="94"/>
  <c r="J535" i="94"/>
  <c r="G535" i="94"/>
  <c r="S534" i="94"/>
  <c r="L534" i="94"/>
  <c r="J534" i="94"/>
  <c r="G534" i="94"/>
  <c r="S533" i="94"/>
  <c r="L533" i="94"/>
  <c r="J533" i="94"/>
  <c r="G533" i="94"/>
  <c r="S532" i="94"/>
  <c r="L532" i="94"/>
  <c r="J532" i="94"/>
  <c r="G532" i="94"/>
  <c r="S531" i="94"/>
  <c r="L531" i="94"/>
  <c r="J531" i="94"/>
  <c r="G531" i="94"/>
  <c r="F531" i="94"/>
  <c r="S530" i="94"/>
  <c r="L530" i="94"/>
  <c r="J530" i="94"/>
  <c r="G530" i="94"/>
  <c r="F530" i="94"/>
  <c r="S529" i="94"/>
  <c r="L529" i="94"/>
  <c r="J529" i="94"/>
  <c r="G529" i="94"/>
  <c r="F529" i="94"/>
  <c r="J463" i="94"/>
  <c r="J462" i="94"/>
  <c r="J461" i="94"/>
  <c r="J460" i="94"/>
  <c r="J459" i="94"/>
  <c r="J458" i="94"/>
  <c r="J457" i="94"/>
  <c r="J456" i="94"/>
  <c r="J455" i="94"/>
  <c r="J454" i="94"/>
  <c r="J453" i="94"/>
  <c r="J452" i="94"/>
  <c r="J451" i="94"/>
  <c r="J450" i="94"/>
  <c r="J449" i="94"/>
  <c r="J448" i="94"/>
  <c r="J447" i="94"/>
  <c r="J446" i="94"/>
  <c r="J445" i="94"/>
  <c r="J444" i="94"/>
  <c r="G444" i="94"/>
  <c r="L443" i="94"/>
  <c r="J443" i="94"/>
  <c r="G443" i="94"/>
  <c r="L442" i="94"/>
  <c r="J442" i="94"/>
  <c r="G442" i="94"/>
  <c r="L441" i="94"/>
  <c r="J441" i="94"/>
  <c r="G441" i="94"/>
  <c r="L440" i="94"/>
  <c r="J440" i="94"/>
  <c r="G440" i="94"/>
  <c r="S439" i="94"/>
  <c r="L439" i="94"/>
  <c r="J439" i="94"/>
  <c r="G439" i="94"/>
  <c r="S438" i="94"/>
  <c r="L438" i="94"/>
  <c r="J438" i="94"/>
  <c r="G438" i="94"/>
  <c r="S437" i="94"/>
  <c r="L437" i="94"/>
  <c r="J437" i="94"/>
  <c r="G437" i="94"/>
  <c r="S436" i="94"/>
  <c r="L436" i="94"/>
  <c r="J436" i="94"/>
  <c r="G436" i="94"/>
  <c r="S435" i="94"/>
  <c r="L435" i="94"/>
  <c r="J435" i="94"/>
  <c r="G435" i="94"/>
  <c r="S434" i="94"/>
  <c r="L434" i="94"/>
  <c r="J434" i="94"/>
  <c r="G434" i="94"/>
  <c r="S433" i="94"/>
  <c r="L433" i="94"/>
  <c r="J433" i="94"/>
  <c r="G433" i="94"/>
  <c r="S432" i="94"/>
  <c r="L432" i="94"/>
  <c r="J432" i="94"/>
  <c r="G432" i="94"/>
  <c r="S431" i="94"/>
  <c r="L431" i="94"/>
  <c r="J431" i="94"/>
  <c r="G431" i="94"/>
  <c r="F431" i="94"/>
  <c r="S430" i="94"/>
  <c r="L430" i="94"/>
  <c r="J430" i="94"/>
  <c r="G430" i="94"/>
  <c r="F430" i="94"/>
  <c r="S429" i="94"/>
  <c r="L429" i="94"/>
  <c r="J429" i="94"/>
  <c r="G429" i="94"/>
  <c r="F429" i="94"/>
  <c r="J405" i="94"/>
  <c r="J404" i="94"/>
  <c r="J403" i="94"/>
  <c r="J402" i="94"/>
  <c r="J401" i="94"/>
  <c r="J400" i="94"/>
  <c r="J399" i="94"/>
  <c r="J398" i="94"/>
  <c r="J397" i="94"/>
  <c r="J396" i="94"/>
  <c r="J395" i="94"/>
  <c r="J394" i="94"/>
  <c r="J393" i="94"/>
  <c r="J392" i="94"/>
  <c r="J391" i="94"/>
  <c r="J390" i="94"/>
  <c r="J389" i="94"/>
  <c r="J388" i="94"/>
  <c r="J387" i="94"/>
  <c r="J386" i="94"/>
  <c r="J385" i="94"/>
  <c r="J384" i="94"/>
  <c r="J383" i="94"/>
  <c r="J382" i="94"/>
  <c r="J381" i="94"/>
  <c r="J380" i="94"/>
  <c r="J379" i="94"/>
  <c r="J378" i="94"/>
  <c r="J377" i="94"/>
  <c r="J376" i="94"/>
  <c r="J375" i="94"/>
  <c r="J374" i="94"/>
  <c r="J353" i="94"/>
  <c r="J352" i="94"/>
  <c r="J351" i="94"/>
  <c r="J350" i="94"/>
  <c r="J349" i="94"/>
  <c r="J348" i="94"/>
  <c r="J347" i="94"/>
  <c r="J346" i="94"/>
  <c r="J345" i="94"/>
  <c r="J344" i="94"/>
  <c r="J343" i="94"/>
  <c r="J342" i="94"/>
  <c r="J341" i="94"/>
  <c r="J340" i="94"/>
  <c r="J339" i="94"/>
  <c r="J338" i="94"/>
  <c r="J337" i="94"/>
  <c r="J336" i="94"/>
  <c r="J335" i="94"/>
  <c r="J334" i="94"/>
  <c r="L333" i="94"/>
  <c r="J333" i="94"/>
  <c r="L332" i="94"/>
  <c r="J332" i="94"/>
  <c r="L331" i="94"/>
  <c r="J331" i="94"/>
  <c r="L330" i="94"/>
  <c r="J330" i="94"/>
  <c r="L329" i="94"/>
  <c r="J329" i="94"/>
  <c r="O328" i="94"/>
  <c r="L328" i="94"/>
  <c r="J328" i="94"/>
  <c r="O327" i="94"/>
  <c r="L327" i="94"/>
  <c r="J327" i="94"/>
  <c r="O326" i="94"/>
  <c r="L326" i="94"/>
  <c r="J326" i="94"/>
  <c r="O325" i="94"/>
  <c r="L325" i="94"/>
  <c r="J325" i="94"/>
  <c r="O324" i="94"/>
  <c r="L324" i="94"/>
  <c r="J324" i="94"/>
  <c r="O323" i="94"/>
  <c r="L323" i="94"/>
  <c r="J323" i="94"/>
  <c r="S322" i="94"/>
  <c r="O322" i="94"/>
  <c r="L322" i="94"/>
  <c r="J322" i="94"/>
  <c r="S321" i="94"/>
  <c r="O321" i="94"/>
  <c r="L321" i="94"/>
  <c r="J321" i="94"/>
  <c r="S320" i="94"/>
  <c r="O320" i="94"/>
  <c r="L320" i="94"/>
  <c r="J320" i="94"/>
  <c r="S319" i="94"/>
  <c r="O319" i="94"/>
  <c r="L319" i="94"/>
  <c r="J319" i="94"/>
  <c r="J298" i="94"/>
  <c r="H298" i="94"/>
  <c r="J297" i="94"/>
  <c r="H297" i="94"/>
  <c r="J296" i="94"/>
  <c r="H296" i="94"/>
  <c r="J295" i="94"/>
  <c r="H295" i="94"/>
  <c r="J294" i="94"/>
  <c r="H294" i="94"/>
  <c r="J293" i="94"/>
  <c r="H293" i="94"/>
  <c r="J292" i="94"/>
  <c r="H292" i="94"/>
  <c r="J291" i="94"/>
  <c r="H291" i="94"/>
  <c r="J290" i="94"/>
  <c r="H290" i="94"/>
  <c r="J289" i="94"/>
  <c r="H289" i="94"/>
  <c r="J288" i="94"/>
  <c r="H288" i="94"/>
  <c r="J287" i="94"/>
  <c r="H287" i="94"/>
  <c r="O286" i="94"/>
  <c r="J286" i="94"/>
  <c r="H286" i="94"/>
  <c r="O285" i="94"/>
  <c r="J285" i="94"/>
  <c r="H285" i="94"/>
  <c r="O284" i="94"/>
  <c r="J284" i="94"/>
  <c r="H284" i="94"/>
  <c r="T283" i="94"/>
  <c r="P283" i="94"/>
  <c r="O283" i="94"/>
  <c r="J283" i="94"/>
  <c r="H283" i="94"/>
  <c r="F283" i="94"/>
  <c r="T282" i="94"/>
  <c r="P282" i="94"/>
  <c r="O282" i="94"/>
  <c r="J282" i="94"/>
  <c r="H282" i="94"/>
  <c r="F282" i="94"/>
  <c r="T281" i="94"/>
  <c r="P281" i="94"/>
  <c r="O281" i="94"/>
  <c r="J281" i="94"/>
  <c r="H281" i="94"/>
  <c r="F281" i="94"/>
  <c r="D281" i="94"/>
  <c r="T280" i="94"/>
  <c r="S280" i="94"/>
  <c r="P280" i="94"/>
  <c r="O280" i="94"/>
  <c r="J280" i="94"/>
  <c r="H280" i="94"/>
  <c r="F280" i="94"/>
  <c r="D280" i="94"/>
  <c r="T279" i="94"/>
  <c r="S279" i="94"/>
  <c r="P279" i="94"/>
  <c r="O279" i="94"/>
  <c r="J279" i="94"/>
  <c r="H279" i="94"/>
  <c r="G279" i="94"/>
  <c r="F279" i="94"/>
  <c r="D279" i="94"/>
  <c r="T278" i="94"/>
  <c r="S278" i="94"/>
  <c r="P278" i="94"/>
  <c r="O278" i="94"/>
  <c r="L278" i="94"/>
  <c r="J278" i="94"/>
  <c r="H278" i="94"/>
  <c r="G278" i="94"/>
  <c r="F278" i="94"/>
  <c r="D278" i="94"/>
  <c r="T277" i="94"/>
  <c r="S277" i="94"/>
  <c r="P277" i="94"/>
  <c r="O277" i="94"/>
  <c r="L277" i="94"/>
  <c r="J277" i="94"/>
  <c r="H277" i="94"/>
  <c r="G277" i="94"/>
  <c r="F277" i="94"/>
  <c r="D277" i="94"/>
  <c r="T276" i="94"/>
  <c r="S276" i="94"/>
  <c r="P276" i="94"/>
  <c r="O276" i="94"/>
  <c r="L276" i="94"/>
  <c r="J276" i="94"/>
  <c r="H276" i="94"/>
  <c r="G276" i="94"/>
  <c r="F276" i="94"/>
  <c r="D276" i="94"/>
  <c r="T275" i="94"/>
  <c r="S275" i="94"/>
  <c r="P275" i="94"/>
  <c r="O275" i="94"/>
  <c r="L275" i="94"/>
  <c r="J275" i="94"/>
  <c r="H275" i="94"/>
  <c r="G275" i="94"/>
  <c r="F275" i="94"/>
  <c r="D275" i="94"/>
  <c r="U274" i="94"/>
  <c r="T274" i="94"/>
  <c r="S274" i="94"/>
  <c r="P274" i="94"/>
  <c r="O274" i="94"/>
  <c r="L274" i="94"/>
  <c r="J274" i="94"/>
  <c r="H274" i="94"/>
  <c r="G274" i="94"/>
  <c r="F274" i="94"/>
  <c r="D274" i="94"/>
  <c r="J253" i="94"/>
  <c r="J252" i="94"/>
  <c r="J251" i="94"/>
  <c r="J250" i="94"/>
  <c r="J249" i="94"/>
  <c r="J248" i="94"/>
  <c r="J247" i="94"/>
  <c r="J246" i="94"/>
  <c r="J245" i="94"/>
  <c r="J244" i="94"/>
  <c r="J243" i="94"/>
  <c r="J242" i="94"/>
  <c r="J241" i="94"/>
  <c r="J240" i="94"/>
  <c r="J239" i="94"/>
  <c r="J238" i="94"/>
  <c r="J237" i="94"/>
  <c r="J236" i="94"/>
  <c r="J235" i="94"/>
  <c r="J234" i="94"/>
  <c r="G234" i="94"/>
  <c r="L233" i="94"/>
  <c r="J233" i="94"/>
  <c r="G233" i="94"/>
  <c r="L232" i="94"/>
  <c r="J232" i="94"/>
  <c r="G232" i="94"/>
  <c r="L231" i="94"/>
  <c r="J231" i="94"/>
  <c r="G231" i="94"/>
  <c r="L230" i="94"/>
  <c r="J230" i="94"/>
  <c r="G230" i="94"/>
  <c r="S229" i="94"/>
  <c r="L229" i="94"/>
  <c r="J229" i="94"/>
  <c r="G229" i="94"/>
  <c r="S228" i="94"/>
  <c r="O228" i="94"/>
  <c r="L228" i="94"/>
  <c r="J228" i="94"/>
  <c r="G228" i="94"/>
  <c r="S227" i="94"/>
  <c r="O227" i="94"/>
  <c r="L227" i="94"/>
  <c r="J227" i="94"/>
  <c r="G227" i="94"/>
  <c r="S226" i="94"/>
  <c r="O226" i="94"/>
  <c r="L226" i="94"/>
  <c r="J226" i="94"/>
  <c r="G226" i="94"/>
  <c r="S225" i="94"/>
  <c r="O225" i="94"/>
  <c r="L225" i="94"/>
  <c r="J225" i="94"/>
  <c r="G225" i="94"/>
  <c r="S224" i="94"/>
  <c r="O224" i="94"/>
  <c r="L224" i="94"/>
  <c r="J224" i="94"/>
  <c r="G224" i="94"/>
  <c r="S223" i="94"/>
  <c r="O223" i="94"/>
  <c r="L223" i="94"/>
  <c r="J223" i="94"/>
  <c r="G223" i="94"/>
  <c r="S222" i="94"/>
  <c r="O222" i="94"/>
  <c r="L222" i="94"/>
  <c r="J222" i="94"/>
  <c r="G222" i="94"/>
  <c r="S221" i="94"/>
  <c r="O221" i="94"/>
  <c r="L221" i="94"/>
  <c r="J221" i="94"/>
  <c r="G221" i="94"/>
  <c r="F221" i="94"/>
  <c r="S220" i="94"/>
  <c r="O220" i="94"/>
  <c r="L220" i="94"/>
  <c r="J220" i="94"/>
  <c r="G220" i="94"/>
  <c r="F220" i="94"/>
  <c r="S219" i="94"/>
  <c r="O219" i="94"/>
  <c r="L219" i="94"/>
  <c r="J219" i="94"/>
  <c r="G219" i="94"/>
  <c r="F219" i="94"/>
  <c r="J198" i="94"/>
  <c r="J197" i="94"/>
  <c r="J196" i="94"/>
  <c r="J195" i="94"/>
  <c r="J194" i="94"/>
  <c r="J193" i="94"/>
  <c r="J192" i="94"/>
  <c r="J191" i="94"/>
  <c r="J190" i="94"/>
  <c r="J189" i="94"/>
  <c r="J188" i="94"/>
  <c r="J187" i="94"/>
  <c r="J186" i="94"/>
  <c r="J185" i="94"/>
  <c r="J184" i="94"/>
  <c r="J183" i="94"/>
  <c r="J182" i="94"/>
  <c r="J181" i="94"/>
  <c r="J180" i="94"/>
  <c r="J179" i="94"/>
  <c r="L178" i="94"/>
  <c r="J178" i="94"/>
  <c r="L177" i="94"/>
  <c r="J177" i="94"/>
  <c r="L176" i="94"/>
  <c r="J176" i="94"/>
  <c r="L175" i="94"/>
  <c r="J175" i="94"/>
  <c r="L174" i="94"/>
  <c r="J174" i="94"/>
  <c r="O173" i="94"/>
  <c r="L173" i="94"/>
  <c r="J173" i="94"/>
  <c r="O172" i="94"/>
  <c r="L172" i="94"/>
  <c r="J172" i="94"/>
  <c r="O171" i="94"/>
  <c r="L171" i="94"/>
  <c r="J171" i="94"/>
  <c r="O170" i="94"/>
  <c r="L170" i="94"/>
  <c r="J170" i="94"/>
  <c r="O169" i="94"/>
  <c r="L169" i="94"/>
  <c r="J169" i="94"/>
  <c r="O168" i="94"/>
  <c r="L168" i="94"/>
  <c r="J168" i="94"/>
  <c r="S167" i="94"/>
  <c r="O167" i="94"/>
  <c r="L167" i="94"/>
  <c r="J167" i="94"/>
  <c r="S166" i="94"/>
  <c r="O166" i="94"/>
  <c r="L166" i="94"/>
  <c r="J166" i="94"/>
  <c r="S165" i="94"/>
  <c r="O165" i="94"/>
  <c r="L165" i="94"/>
  <c r="J165" i="94"/>
  <c r="S164" i="94"/>
  <c r="O164" i="94"/>
  <c r="L164" i="94"/>
  <c r="J164" i="94"/>
  <c r="J508" i="94"/>
  <c r="H508" i="94"/>
  <c r="J507" i="94"/>
  <c r="H507" i="94"/>
  <c r="J506" i="94"/>
  <c r="H506" i="94"/>
  <c r="J505" i="94"/>
  <c r="H505" i="94"/>
  <c r="J504" i="94"/>
  <c r="H504" i="94"/>
  <c r="J503" i="94"/>
  <c r="H503" i="94"/>
  <c r="J502" i="94"/>
  <c r="H502" i="94"/>
  <c r="J501" i="94"/>
  <c r="H501" i="94"/>
  <c r="J500" i="94"/>
  <c r="H500" i="94"/>
  <c r="J499" i="94"/>
  <c r="H499" i="94"/>
  <c r="J498" i="94"/>
  <c r="H498" i="94"/>
  <c r="J497" i="94"/>
  <c r="H497" i="94"/>
  <c r="O496" i="94"/>
  <c r="J496" i="94"/>
  <c r="H496" i="94"/>
  <c r="O495" i="94"/>
  <c r="J495" i="94"/>
  <c r="H495" i="94"/>
  <c r="O494" i="94"/>
  <c r="J494" i="94"/>
  <c r="H494" i="94"/>
  <c r="T493" i="94"/>
  <c r="P493" i="94"/>
  <c r="O493" i="94"/>
  <c r="J493" i="94"/>
  <c r="H493" i="94"/>
  <c r="F493" i="94"/>
  <c r="T492" i="94"/>
  <c r="P492" i="94"/>
  <c r="O492" i="94"/>
  <c r="J492" i="94"/>
  <c r="H492" i="94"/>
  <c r="F492" i="94"/>
  <c r="T491" i="94"/>
  <c r="P491" i="94"/>
  <c r="O491" i="94"/>
  <c r="J491" i="94"/>
  <c r="H491" i="94"/>
  <c r="F491" i="94"/>
  <c r="D491" i="94"/>
  <c r="T490" i="94"/>
  <c r="S490" i="94"/>
  <c r="P490" i="94"/>
  <c r="O490" i="94"/>
  <c r="J490" i="94"/>
  <c r="H490" i="94"/>
  <c r="F490" i="94"/>
  <c r="D490" i="94"/>
  <c r="T489" i="94"/>
  <c r="S489" i="94"/>
  <c r="P489" i="94"/>
  <c r="O489" i="94"/>
  <c r="J489" i="94"/>
  <c r="H489" i="94"/>
  <c r="G489" i="94"/>
  <c r="F489" i="94"/>
  <c r="D489" i="94"/>
  <c r="T488" i="94"/>
  <c r="S488" i="94"/>
  <c r="P488" i="94"/>
  <c r="O488" i="94"/>
  <c r="L488" i="94"/>
  <c r="J488" i="94"/>
  <c r="H488" i="94"/>
  <c r="G488" i="94"/>
  <c r="F488" i="94"/>
  <c r="D488" i="94"/>
  <c r="T487" i="94"/>
  <c r="S487" i="94"/>
  <c r="P487" i="94"/>
  <c r="O487" i="94"/>
  <c r="L487" i="94"/>
  <c r="J487" i="94"/>
  <c r="H487" i="94"/>
  <c r="G487" i="94"/>
  <c r="F487" i="94"/>
  <c r="D487" i="94"/>
  <c r="T486" i="94"/>
  <c r="S486" i="94"/>
  <c r="P486" i="94"/>
  <c r="O486" i="94"/>
  <c r="L486" i="94"/>
  <c r="J486" i="94"/>
  <c r="H486" i="94"/>
  <c r="G486" i="94"/>
  <c r="F486" i="94"/>
  <c r="D486" i="94"/>
  <c r="T485" i="94"/>
  <c r="S485" i="94"/>
  <c r="P485" i="94"/>
  <c r="O485" i="94"/>
  <c r="L485" i="94"/>
  <c r="J485" i="94"/>
  <c r="H485" i="94"/>
  <c r="G485" i="94"/>
  <c r="F485" i="94"/>
  <c r="D485" i="94"/>
  <c r="U484" i="94"/>
  <c r="T484" i="94"/>
  <c r="S484" i="94"/>
  <c r="P484" i="94"/>
  <c r="O484" i="94"/>
  <c r="L484" i="94"/>
  <c r="J484" i="94"/>
  <c r="H484" i="94"/>
  <c r="G484" i="94"/>
  <c r="F484" i="94"/>
  <c r="D484" i="94"/>
  <c r="AR426" i="94"/>
  <c r="AS426" i="94"/>
  <c r="AT426" i="94"/>
  <c r="AU426" i="94"/>
  <c r="AV426" i="94"/>
  <c r="AW426" i="94"/>
  <c r="AX426" i="94"/>
  <c r="AY426" i="94"/>
  <c r="AZ426" i="94"/>
  <c r="BA426" i="94"/>
  <c r="BB426" i="94"/>
  <c r="BC426" i="94"/>
  <c r="BD426" i="94"/>
  <c r="BE426" i="94"/>
  <c r="BF426" i="94"/>
  <c r="BG426" i="94"/>
  <c r="BH426" i="94"/>
  <c r="BI426" i="94"/>
  <c r="BJ426" i="94"/>
  <c r="BK426" i="94"/>
  <c r="AR427" i="94"/>
  <c r="AS427" i="94"/>
  <c r="AT427" i="94"/>
  <c r="AU427" i="94"/>
  <c r="AV427" i="94"/>
  <c r="AW427" i="94"/>
  <c r="AX427" i="94"/>
  <c r="AY427" i="94"/>
  <c r="AZ427" i="94"/>
  <c r="BA427" i="94"/>
  <c r="BB427" i="94"/>
  <c r="BC427" i="94"/>
  <c r="BD427" i="94"/>
  <c r="BE427" i="94"/>
  <c r="BF427" i="94"/>
  <c r="BG427" i="94"/>
  <c r="BH427" i="94"/>
  <c r="BI427" i="94"/>
  <c r="BJ427" i="94"/>
  <c r="BK427" i="94"/>
  <c r="AR428" i="94"/>
  <c r="AS428" i="94"/>
  <c r="AT428" i="94"/>
  <c r="AU428" i="94"/>
  <c r="AV428" i="94"/>
  <c r="AW428" i="94"/>
  <c r="AX428" i="94"/>
  <c r="AY428" i="94"/>
  <c r="AZ428" i="94"/>
  <c r="BA428" i="94"/>
  <c r="BB428" i="94"/>
  <c r="BC428" i="94"/>
  <c r="BD428" i="94"/>
  <c r="BE428" i="94"/>
  <c r="BF428" i="94"/>
  <c r="BG428" i="94"/>
  <c r="BH428" i="94"/>
  <c r="BI428" i="94"/>
  <c r="BJ428" i="94"/>
  <c r="BK428" i="94"/>
  <c r="AR481" i="94"/>
  <c r="AS481" i="94"/>
  <c r="AT481" i="94"/>
  <c r="AU481" i="94"/>
  <c r="AV481" i="94"/>
  <c r="AW481" i="94"/>
  <c r="AX481" i="94"/>
  <c r="AY481" i="94"/>
  <c r="AZ481" i="94"/>
  <c r="BA481" i="94"/>
  <c r="BB481" i="94"/>
  <c r="BC481" i="94"/>
  <c r="BD481" i="94"/>
  <c r="BE481" i="94"/>
  <c r="BF481" i="94"/>
  <c r="BG481" i="94"/>
  <c r="BH481" i="94"/>
  <c r="BI481" i="94"/>
  <c r="BJ481" i="94"/>
  <c r="BK481" i="94"/>
  <c r="AR482" i="94"/>
  <c r="AS482" i="94"/>
  <c r="AT482" i="94"/>
  <c r="AU482" i="94"/>
  <c r="AV482" i="94"/>
  <c r="AW482" i="94"/>
  <c r="AX482" i="94"/>
  <c r="AY482" i="94"/>
  <c r="AZ482" i="94"/>
  <c r="BA482" i="94"/>
  <c r="BB482" i="94"/>
  <c r="BC482" i="94"/>
  <c r="BD482" i="94"/>
  <c r="BE482" i="94"/>
  <c r="BF482" i="94"/>
  <c r="BG482" i="94"/>
  <c r="BH482" i="94"/>
  <c r="BI482" i="94"/>
  <c r="BJ482" i="94"/>
  <c r="BK482" i="94"/>
  <c r="AR483" i="94"/>
  <c r="AS483" i="94"/>
  <c r="AT483" i="94"/>
  <c r="AU483" i="94"/>
  <c r="AV483" i="94"/>
  <c r="AW483" i="94"/>
  <c r="AX483" i="94"/>
  <c r="AY483" i="94"/>
  <c r="AZ483" i="94"/>
  <c r="BA483" i="94"/>
  <c r="BB483" i="94"/>
  <c r="BC483" i="94"/>
  <c r="BD483" i="94"/>
  <c r="BE483" i="94"/>
  <c r="BF483" i="94"/>
  <c r="BG483" i="94"/>
  <c r="BH483" i="94"/>
  <c r="BI483" i="94"/>
  <c r="BJ483" i="94"/>
  <c r="BK483" i="94"/>
  <c r="AR526" i="94"/>
  <c r="AS526" i="94"/>
  <c r="AT526" i="94"/>
  <c r="AU526" i="94"/>
  <c r="AV526" i="94"/>
  <c r="AW526" i="94"/>
  <c r="AX526" i="94"/>
  <c r="AY526" i="94"/>
  <c r="AZ526" i="94"/>
  <c r="BA526" i="94"/>
  <c r="BB526" i="94"/>
  <c r="BC526" i="94"/>
  <c r="BD526" i="94"/>
  <c r="BE526" i="94"/>
  <c r="BF526" i="94"/>
  <c r="BG526" i="94"/>
  <c r="BH526" i="94"/>
  <c r="BI526" i="94"/>
  <c r="BJ526" i="94"/>
  <c r="BK526" i="94"/>
  <c r="AR527" i="94"/>
  <c r="AS527" i="94"/>
  <c r="AT527" i="94"/>
  <c r="AU527" i="94"/>
  <c r="AV527" i="94"/>
  <c r="AW527" i="94"/>
  <c r="AX527" i="94"/>
  <c r="AY527" i="94"/>
  <c r="AZ527" i="94"/>
  <c r="BA527" i="94"/>
  <c r="BB527" i="94"/>
  <c r="BC527" i="94"/>
  <c r="BD527" i="94"/>
  <c r="BE527" i="94"/>
  <c r="BF527" i="94"/>
  <c r="BG527" i="94"/>
  <c r="BH527" i="94"/>
  <c r="BI527" i="94"/>
  <c r="BJ527" i="94"/>
  <c r="BK527" i="94"/>
  <c r="AR528" i="94"/>
  <c r="AS528" i="94"/>
  <c r="AT528" i="94"/>
  <c r="AU528" i="94"/>
  <c r="AV528" i="94"/>
  <c r="AW528" i="94"/>
  <c r="AX528" i="94"/>
  <c r="AY528" i="94"/>
  <c r="AZ528" i="94"/>
  <c r="BA528" i="94"/>
  <c r="BB528" i="94"/>
  <c r="BC528" i="94"/>
  <c r="BD528" i="94"/>
  <c r="BE528" i="94"/>
  <c r="BF528" i="94"/>
  <c r="BG528" i="94"/>
  <c r="BH528" i="94"/>
  <c r="BI528" i="94"/>
  <c r="BJ528" i="94"/>
  <c r="BK528" i="94"/>
  <c r="AR316" i="94"/>
  <c r="AS316" i="94"/>
  <c r="AT316" i="94"/>
  <c r="AU316" i="94"/>
  <c r="AV316" i="94"/>
  <c r="AW316" i="94"/>
  <c r="AX316" i="94"/>
  <c r="AY316" i="94"/>
  <c r="AZ316" i="94"/>
  <c r="BA316" i="94"/>
  <c r="BB316" i="94"/>
  <c r="BC316" i="94"/>
  <c r="BD316" i="94"/>
  <c r="BE316" i="94"/>
  <c r="BF316" i="94"/>
  <c r="BG316" i="94"/>
  <c r="BH316" i="94"/>
  <c r="BI316" i="94"/>
  <c r="BJ316" i="94"/>
  <c r="BK316" i="94"/>
  <c r="AR317" i="94"/>
  <c r="AS317" i="94"/>
  <c r="AT317" i="94"/>
  <c r="AU317" i="94"/>
  <c r="AV317" i="94"/>
  <c r="AW317" i="94"/>
  <c r="AX317" i="94"/>
  <c r="AY317" i="94"/>
  <c r="AZ317" i="94"/>
  <c r="BA317" i="94"/>
  <c r="BB317" i="94"/>
  <c r="BC317" i="94"/>
  <c r="BD317" i="94"/>
  <c r="BE317" i="94"/>
  <c r="BF317" i="94"/>
  <c r="BG317" i="94"/>
  <c r="BH317" i="94"/>
  <c r="BI317" i="94"/>
  <c r="BJ317" i="94"/>
  <c r="BK317" i="94"/>
  <c r="AR318" i="94"/>
  <c r="AS318" i="94"/>
  <c r="AT318" i="94"/>
  <c r="AU318" i="94"/>
  <c r="AV318" i="94"/>
  <c r="AW318" i="94"/>
  <c r="AX318" i="94"/>
  <c r="AY318" i="94"/>
  <c r="AZ318" i="94"/>
  <c r="BA318" i="94"/>
  <c r="BB318" i="94"/>
  <c r="BC318" i="94"/>
  <c r="BD318" i="94"/>
  <c r="BE318" i="94"/>
  <c r="BF318" i="94"/>
  <c r="BG318" i="94"/>
  <c r="BH318" i="94"/>
  <c r="BI318" i="94"/>
  <c r="BJ318" i="94"/>
  <c r="BK318" i="94"/>
  <c r="AR371" i="94"/>
  <c r="AS371" i="94"/>
  <c r="AT371" i="94"/>
  <c r="AU371" i="94"/>
  <c r="AV371" i="94"/>
  <c r="AW371" i="94"/>
  <c r="AX371" i="94"/>
  <c r="AY371" i="94"/>
  <c r="AZ371" i="94"/>
  <c r="BA371" i="94"/>
  <c r="BB371" i="94"/>
  <c r="BC371" i="94"/>
  <c r="BD371" i="94"/>
  <c r="BE371" i="94"/>
  <c r="BF371" i="94"/>
  <c r="BG371" i="94"/>
  <c r="BH371" i="94"/>
  <c r="BI371" i="94"/>
  <c r="BJ371" i="94"/>
  <c r="BK371" i="94"/>
  <c r="AR372" i="94"/>
  <c r="AS372" i="94"/>
  <c r="AT372" i="94"/>
  <c r="AU372" i="94"/>
  <c r="AV372" i="94"/>
  <c r="AW372" i="94"/>
  <c r="AX372" i="94"/>
  <c r="AY372" i="94"/>
  <c r="AZ372" i="94"/>
  <c r="BA372" i="94"/>
  <c r="BB372" i="94"/>
  <c r="BC372" i="94"/>
  <c r="BD372" i="94"/>
  <c r="BE372" i="94"/>
  <c r="BF372" i="94"/>
  <c r="BG372" i="94"/>
  <c r="BH372" i="94"/>
  <c r="BI372" i="94"/>
  <c r="BJ372" i="94"/>
  <c r="BK372" i="94"/>
  <c r="AR373" i="94"/>
  <c r="AS373" i="94"/>
  <c r="AT373" i="94"/>
  <c r="AU373" i="94"/>
  <c r="AV373" i="94"/>
  <c r="AW373" i="94"/>
  <c r="AX373" i="94"/>
  <c r="AY373" i="94"/>
  <c r="AZ373" i="94"/>
  <c r="BA373" i="94"/>
  <c r="BB373" i="94"/>
  <c r="BC373" i="94"/>
  <c r="BD373" i="94"/>
  <c r="BE373" i="94"/>
  <c r="BF373" i="94"/>
  <c r="BG373" i="94"/>
  <c r="BH373" i="94"/>
  <c r="BI373" i="94"/>
  <c r="BJ373" i="94"/>
  <c r="BK373" i="94"/>
  <c r="W530" i="94"/>
  <c r="AR530" i="94" s="1"/>
  <c r="X530" i="94"/>
  <c r="AS530" i="94" s="1"/>
  <c r="Y530" i="94"/>
  <c r="AT530" i="94"/>
  <c r="Z530" i="94"/>
  <c r="AU530" i="94"/>
  <c r="AA530" i="94"/>
  <c r="AV530" i="94" s="1"/>
  <c r="AB530" i="94"/>
  <c r="AC530" i="94"/>
  <c r="AX530" i="94"/>
  <c r="AD530" i="94"/>
  <c r="AY530" i="94" s="1"/>
  <c r="AE530" i="94"/>
  <c r="AF530" i="94"/>
  <c r="BA530" i="94" s="1"/>
  <c r="AG530" i="94"/>
  <c r="BB530" i="94" s="1"/>
  <c r="AH530" i="94"/>
  <c r="BC530" i="94"/>
  <c r="AI530" i="94"/>
  <c r="BD530" i="94"/>
  <c r="AJ530" i="94"/>
  <c r="BE530" i="94" s="1"/>
  <c r="AK530" i="94"/>
  <c r="BF530" i="94" s="1"/>
  <c r="AL530" i="94"/>
  <c r="BG530" i="94"/>
  <c r="AM530" i="94"/>
  <c r="BH530" i="94"/>
  <c r="AN530" i="94"/>
  <c r="BI530" i="94" s="1"/>
  <c r="AO530" i="94"/>
  <c r="BJ530" i="94" s="1"/>
  <c r="AP530" i="94"/>
  <c r="BK530" i="94"/>
  <c r="W531" i="94"/>
  <c r="AR531" i="94"/>
  <c r="X531" i="94"/>
  <c r="AS531" i="94" s="1"/>
  <c r="Y531" i="94"/>
  <c r="AT531" i="94" s="1"/>
  <c r="Z531" i="94"/>
  <c r="AU531" i="94"/>
  <c r="AA531" i="94"/>
  <c r="AV531" i="94"/>
  <c r="AB531" i="94"/>
  <c r="AC531" i="94"/>
  <c r="AX531" i="94"/>
  <c r="AD531" i="94"/>
  <c r="AY531" i="94"/>
  <c r="AE531" i="94"/>
  <c r="AZ531" i="94" s="1"/>
  <c r="AF531" i="94"/>
  <c r="BA531" i="94" s="1"/>
  <c r="AG531" i="94"/>
  <c r="BB531" i="94"/>
  <c r="AH531" i="94"/>
  <c r="BC531" i="94"/>
  <c r="AI531" i="94"/>
  <c r="BD531" i="94" s="1"/>
  <c r="AJ531" i="94"/>
  <c r="BE531" i="94" s="1"/>
  <c r="AK531" i="94"/>
  <c r="BF531" i="94"/>
  <c r="AL531" i="94"/>
  <c r="BG531" i="94"/>
  <c r="AM531" i="94"/>
  <c r="BH531" i="94" s="1"/>
  <c r="AN531" i="94"/>
  <c r="AO531" i="94"/>
  <c r="BJ531" i="94" s="1"/>
  <c r="AP531" i="94"/>
  <c r="BK531" i="94" s="1"/>
  <c r="W532" i="94"/>
  <c r="AR532" i="94"/>
  <c r="X532" i="94"/>
  <c r="AS532" i="94"/>
  <c r="Y532" i="94"/>
  <c r="AT532" i="94" s="1"/>
  <c r="Z532" i="94"/>
  <c r="AU532" i="94" s="1"/>
  <c r="AA532" i="94"/>
  <c r="AV532" i="94"/>
  <c r="AB532" i="94"/>
  <c r="AC532" i="94"/>
  <c r="AX532" i="94"/>
  <c r="AD532" i="94"/>
  <c r="AY532" i="94"/>
  <c r="AE532" i="94"/>
  <c r="AZ532" i="94"/>
  <c r="AF532" i="94"/>
  <c r="BA532" i="94" s="1"/>
  <c r="AG532" i="94"/>
  <c r="BB532" i="94"/>
  <c r="AH532" i="94"/>
  <c r="BC532" i="94"/>
  <c r="AI532" i="94"/>
  <c r="BD532" i="94"/>
  <c r="AJ532" i="94"/>
  <c r="BE532" i="94" s="1"/>
  <c r="AK532" i="94"/>
  <c r="BF532" i="94" s="1"/>
  <c r="AL532" i="94"/>
  <c r="BG532" i="94"/>
  <c r="AM532" i="94"/>
  <c r="BH532" i="94"/>
  <c r="AN532" i="94"/>
  <c r="AO532" i="94"/>
  <c r="BJ532" i="94"/>
  <c r="AP532" i="94"/>
  <c r="BK532" i="94"/>
  <c r="W533" i="94"/>
  <c r="AR533" i="94" s="1"/>
  <c r="X533" i="94"/>
  <c r="AS533" i="94"/>
  <c r="Y533" i="94"/>
  <c r="AT533" i="94"/>
  <c r="Z533" i="94"/>
  <c r="AU533" i="94" s="1"/>
  <c r="AA533" i="94"/>
  <c r="AV533" i="94" s="1"/>
  <c r="AB533" i="94"/>
  <c r="AC533" i="94"/>
  <c r="AX533" i="94" s="1"/>
  <c r="AD533" i="94"/>
  <c r="AY533" i="94"/>
  <c r="AE533" i="94"/>
  <c r="AZ533" i="94"/>
  <c r="AF533" i="94"/>
  <c r="BA533" i="94"/>
  <c r="AG533" i="94"/>
  <c r="BB533" i="94" s="1"/>
  <c r="AH533" i="94"/>
  <c r="BC533" i="94"/>
  <c r="AI533" i="94"/>
  <c r="BD533" i="94"/>
  <c r="AJ533" i="94"/>
  <c r="BE533" i="94"/>
  <c r="AK533" i="94"/>
  <c r="BF533" i="94" s="1"/>
  <c r="AL533" i="94"/>
  <c r="BG533" i="94"/>
  <c r="AM533" i="94"/>
  <c r="BH533" i="94"/>
  <c r="AN533" i="94"/>
  <c r="AO533" i="94"/>
  <c r="BJ533" i="94"/>
  <c r="AP533" i="94"/>
  <c r="BK533" i="94"/>
  <c r="W534" i="94"/>
  <c r="AR534" i="94"/>
  <c r="X534" i="94"/>
  <c r="AS534" i="94" s="1"/>
  <c r="Y534" i="94"/>
  <c r="AT534" i="94"/>
  <c r="Z534" i="94"/>
  <c r="AU534" i="94"/>
  <c r="AA534" i="94"/>
  <c r="AV534" i="94"/>
  <c r="AB534" i="94"/>
  <c r="AC534" i="94"/>
  <c r="AX534" i="94"/>
  <c r="AD534" i="94"/>
  <c r="AY534" i="94" s="1"/>
  <c r="AE534" i="94"/>
  <c r="AZ534" i="94"/>
  <c r="AF534" i="94"/>
  <c r="BA534" i="94"/>
  <c r="AG534" i="94"/>
  <c r="BB534" i="94"/>
  <c r="AH534" i="94"/>
  <c r="BC534" i="94" s="1"/>
  <c r="AI534" i="94"/>
  <c r="BD534" i="94" s="1"/>
  <c r="AJ534" i="94"/>
  <c r="BE534" i="94"/>
  <c r="AK534" i="94"/>
  <c r="BF534" i="94"/>
  <c r="AL534" i="94"/>
  <c r="BG534" i="94" s="1"/>
  <c r="AM534" i="94"/>
  <c r="BH534" i="94"/>
  <c r="AN534" i="94"/>
  <c r="AO534" i="94"/>
  <c r="BJ534" i="94" s="1"/>
  <c r="AP534" i="94"/>
  <c r="BK534" i="94"/>
  <c r="W535" i="94"/>
  <c r="AR535" i="94"/>
  <c r="X535" i="94"/>
  <c r="AS535" i="94"/>
  <c r="Y535" i="94"/>
  <c r="AT535" i="94" s="1"/>
  <c r="Z535" i="94"/>
  <c r="AU535" i="94"/>
  <c r="AA535" i="94"/>
  <c r="AV535" i="94"/>
  <c r="AB535" i="94"/>
  <c r="AC535" i="94"/>
  <c r="AX535" i="94"/>
  <c r="AD535" i="94"/>
  <c r="AY535" i="94"/>
  <c r="AE535" i="94"/>
  <c r="AZ535" i="94" s="1"/>
  <c r="AF535" i="94"/>
  <c r="BA535" i="94"/>
  <c r="AG535" i="94"/>
  <c r="BB535" i="94"/>
  <c r="AH535" i="94"/>
  <c r="BC535" i="94"/>
  <c r="AI535" i="94"/>
  <c r="BD535" i="94" s="1"/>
  <c r="AJ535" i="94"/>
  <c r="BE535" i="94"/>
  <c r="AK535" i="94"/>
  <c r="BF535" i="94" s="1"/>
  <c r="AL535" i="94"/>
  <c r="BG535" i="94"/>
  <c r="AM535" i="94"/>
  <c r="BH535" i="94" s="1"/>
  <c r="AN535" i="94"/>
  <c r="AO535" i="94"/>
  <c r="BJ535" i="94"/>
  <c r="AP535" i="94"/>
  <c r="BK535" i="94" s="1"/>
  <c r="W536" i="94"/>
  <c r="AR536" i="94"/>
  <c r="X536" i="94"/>
  <c r="AS536" i="94"/>
  <c r="Y536" i="94"/>
  <c r="AT536" i="94"/>
  <c r="Z536" i="94"/>
  <c r="AU536" i="94" s="1"/>
  <c r="AA536" i="94"/>
  <c r="AV536" i="94"/>
  <c r="AB536" i="94"/>
  <c r="AC536" i="94"/>
  <c r="AX536" i="94" s="1"/>
  <c r="AD536" i="94"/>
  <c r="AY536" i="94"/>
  <c r="AE536" i="94"/>
  <c r="AZ536" i="94"/>
  <c r="AF536" i="94"/>
  <c r="BA536" i="94" s="1"/>
  <c r="AG536" i="94"/>
  <c r="BB536" i="94"/>
  <c r="AH536" i="94"/>
  <c r="BC536" i="94"/>
  <c r="AI536" i="94"/>
  <c r="BD536" i="94"/>
  <c r="AJ536" i="94"/>
  <c r="BE536" i="94" s="1"/>
  <c r="AK536" i="94"/>
  <c r="BF536" i="94" s="1"/>
  <c r="AL536" i="94"/>
  <c r="BG536" i="94" s="1"/>
  <c r="AM536" i="94"/>
  <c r="BH536" i="94"/>
  <c r="AN536" i="94"/>
  <c r="AO536" i="94"/>
  <c r="BJ536" i="94"/>
  <c r="AP536" i="94"/>
  <c r="BK536" i="94" s="1"/>
  <c r="W537" i="94"/>
  <c r="AR537" i="94" s="1"/>
  <c r="X537" i="94"/>
  <c r="AS537" i="94"/>
  <c r="Y537" i="94"/>
  <c r="AT537" i="94"/>
  <c r="Z537" i="94"/>
  <c r="AU537" i="94"/>
  <c r="AA537" i="94"/>
  <c r="AV537" i="94" s="1"/>
  <c r="AB537" i="94"/>
  <c r="AC537" i="94"/>
  <c r="AX537" i="94" s="1"/>
  <c r="AD537" i="94"/>
  <c r="AY537" i="94"/>
  <c r="AE537" i="94"/>
  <c r="AZ537" i="94" s="1"/>
  <c r="AF537" i="94"/>
  <c r="BA537" i="94"/>
  <c r="AG537" i="94"/>
  <c r="BB537" i="94" s="1"/>
  <c r="AH537" i="94"/>
  <c r="BC537" i="94"/>
  <c r="AI537" i="94"/>
  <c r="BD537" i="94"/>
  <c r="AJ537" i="94"/>
  <c r="BE537" i="94"/>
  <c r="AK537" i="94"/>
  <c r="BF537" i="94" s="1"/>
  <c r="AL537" i="94"/>
  <c r="BG537" i="94"/>
  <c r="AM537" i="94"/>
  <c r="BH537" i="94"/>
  <c r="AN537" i="94"/>
  <c r="AO537" i="94"/>
  <c r="BJ537" i="94"/>
  <c r="AP537" i="94"/>
  <c r="BK537" i="94"/>
  <c r="W538" i="94"/>
  <c r="AR538" i="94"/>
  <c r="X538" i="94"/>
  <c r="AS538" i="94" s="1"/>
  <c r="Y538" i="94"/>
  <c r="AT538" i="94"/>
  <c r="Z538" i="94"/>
  <c r="AU538" i="94"/>
  <c r="AA538" i="94"/>
  <c r="AV538" i="94"/>
  <c r="AB538" i="94"/>
  <c r="AC538" i="94"/>
  <c r="AX538" i="94"/>
  <c r="AD538" i="94"/>
  <c r="AY538" i="94" s="1"/>
  <c r="AE538" i="94"/>
  <c r="AZ538" i="94" s="1"/>
  <c r="AF538" i="94"/>
  <c r="BA538" i="94"/>
  <c r="AG538" i="94"/>
  <c r="BB538" i="94"/>
  <c r="AH538" i="94"/>
  <c r="BC538" i="94" s="1"/>
  <c r="AI538" i="94"/>
  <c r="BD538" i="94"/>
  <c r="AJ538" i="94"/>
  <c r="BE538" i="94" s="1"/>
  <c r="AK538" i="94"/>
  <c r="BF538" i="94"/>
  <c r="AL538" i="94"/>
  <c r="BG538" i="94" s="1"/>
  <c r="AM538" i="94"/>
  <c r="BH538" i="94"/>
  <c r="AN538" i="94"/>
  <c r="AO538" i="94"/>
  <c r="BJ538" i="94" s="1"/>
  <c r="AP538" i="94"/>
  <c r="BK538" i="94"/>
  <c r="W539" i="94"/>
  <c r="AR539" i="94"/>
  <c r="X539" i="94"/>
  <c r="AS539" i="94"/>
  <c r="Y539" i="94"/>
  <c r="AT539" i="94" s="1"/>
  <c r="Z539" i="94"/>
  <c r="AU539" i="94"/>
  <c r="AA539" i="94"/>
  <c r="AV539" i="94"/>
  <c r="AB539" i="94"/>
  <c r="AC539" i="94"/>
  <c r="AX539" i="94"/>
  <c r="AD539" i="94"/>
  <c r="AY539" i="94"/>
  <c r="AE539" i="94"/>
  <c r="AZ539" i="94" s="1"/>
  <c r="AF539" i="94"/>
  <c r="BA539" i="94"/>
  <c r="AG539" i="94"/>
  <c r="BB539" i="94"/>
  <c r="AH539" i="94"/>
  <c r="BC539" i="94"/>
  <c r="AI539" i="94"/>
  <c r="BD539" i="94" s="1"/>
  <c r="AJ539" i="94"/>
  <c r="BE539" i="94"/>
  <c r="AK539" i="94"/>
  <c r="BF539" i="94"/>
  <c r="AL539" i="94"/>
  <c r="BG539" i="94"/>
  <c r="AM539" i="94"/>
  <c r="BH539" i="94" s="1"/>
  <c r="AN539" i="94"/>
  <c r="AO539" i="94"/>
  <c r="BJ539" i="94"/>
  <c r="AP539" i="94"/>
  <c r="BK539" i="94" s="1"/>
  <c r="W540" i="94"/>
  <c r="AR540" i="94"/>
  <c r="X540" i="94"/>
  <c r="AS540" i="94"/>
  <c r="Y540" i="94"/>
  <c r="AT540" i="94" s="1"/>
  <c r="Z540" i="94"/>
  <c r="AU540" i="94" s="1"/>
  <c r="AA540" i="94"/>
  <c r="AV540" i="94"/>
  <c r="AB540" i="94"/>
  <c r="AC540" i="94"/>
  <c r="AX540" i="94"/>
  <c r="AD540" i="94"/>
  <c r="AY540" i="94" s="1"/>
  <c r="AE540" i="94"/>
  <c r="AZ540" i="94"/>
  <c r="AF540" i="94"/>
  <c r="BA540" i="94" s="1"/>
  <c r="AG540" i="94"/>
  <c r="BB540" i="94" s="1"/>
  <c r="AH540" i="94"/>
  <c r="BC540" i="94"/>
  <c r="AI540" i="94"/>
  <c r="BD540" i="94"/>
  <c r="AJ540" i="94"/>
  <c r="BE540" i="94" s="1"/>
  <c r="AK540" i="94"/>
  <c r="BF540" i="94"/>
  <c r="AL540" i="94"/>
  <c r="BG540" i="94"/>
  <c r="AM540" i="94"/>
  <c r="BH540" i="94"/>
  <c r="AN540" i="94"/>
  <c r="BI540" i="94" s="1"/>
  <c r="AO540" i="94"/>
  <c r="BJ540" i="94"/>
  <c r="AP540" i="94"/>
  <c r="BK540" i="94" s="1"/>
  <c r="W541" i="94"/>
  <c r="AR541" i="94"/>
  <c r="X541" i="94"/>
  <c r="AS541" i="94" s="1"/>
  <c r="Y541" i="94"/>
  <c r="AT541" i="94"/>
  <c r="Z541" i="94"/>
  <c r="AU541" i="94"/>
  <c r="AA541" i="94"/>
  <c r="AV541" i="94"/>
  <c r="AB541" i="94"/>
  <c r="AC541" i="94"/>
  <c r="AX541" i="94"/>
  <c r="AD541" i="94"/>
  <c r="AY541" i="94"/>
  <c r="AE541" i="94"/>
  <c r="AF541" i="94"/>
  <c r="BA541" i="94"/>
  <c r="AG541" i="94"/>
  <c r="BB541" i="94" s="1"/>
  <c r="AH541" i="94"/>
  <c r="BC541" i="94"/>
  <c r="AI541" i="94"/>
  <c r="BD541" i="94"/>
  <c r="AJ541" i="94"/>
  <c r="BE541" i="94"/>
  <c r="AK541" i="94"/>
  <c r="BF541" i="94" s="1"/>
  <c r="AL541" i="94"/>
  <c r="BG541" i="94" s="1"/>
  <c r="AM541" i="94"/>
  <c r="BH541" i="94"/>
  <c r="AN541" i="94"/>
  <c r="BI541" i="94"/>
  <c r="AO541" i="94"/>
  <c r="BJ541" i="94" s="1"/>
  <c r="AP541" i="94"/>
  <c r="BK541" i="94"/>
  <c r="W542" i="94"/>
  <c r="AR542" i="94"/>
  <c r="X542" i="94"/>
  <c r="AS542" i="94"/>
  <c r="Y542" i="94"/>
  <c r="AT542" i="94" s="1"/>
  <c r="Z542" i="94"/>
  <c r="AU542" i="94" s="1"/>
  <c r="AA542" i="94"/>
  <c r="AV542" i="94" s="1"/>
  <c r="AB542" i="94"/>
  <c r="AW542" i="94"/>
  <c r="AC542" i="94"/>
  <c r="AX542" i="94" s="1"/>
  <c r="AD542" i="94"/>
  <c r="AY542" i="94"/>
  <c r="AE542" i="94"/>
  <c r="AZ542" i="94" s="1"/>
  <c r="AF542" i="94"/>
  <c r="BA542" i="94"/>
  <c r="AG542" i="94"/>
  <c r="AH542" i="94"/>
  <c r="BC542" i="94"/>
  <c r="AI542" i="94"/>
  <c r="BD542" i="94"/>
  <c r="AJ542" i="94"/>
  <c r="BE542" i="94" s="1"/>
  <c r="AK542" i="94"/>
  <c r="BF542" i="94"/>
  <c r="AL542" i="94"/>
  <c r="BG542" i="94"/>
  <c r="AM542" i="94"/>
  <c r="BH542" i="94"/>
  <c r="AN542" i="94"/>
  <c r="BI542" i="94" s="1"/>
  <c r="AO542" i="94"/>
  <c r="BJ542" i="94" s="1"/>
  <c r="AP542" i="94"/>
  <c r="BK542" i="94"/>
  <c r="W543" i="94"/>
  <c r="AR543" i="94"/>
  <c r="X543" i="94"/>
  <c r="AS543" i="94" s="1"/>
  <c r="Y543" i="94"/>
  <c r="AT543" i="94"/>
  <c r="Z543" i="94"/>
  <c r="AU543" i="94"/>
  <c r="AA543" i="94"/>
  <c r="AV543" i="94"/>
  <c r="AB543" i="94"/>
  <c r="AW543" i="94" s="1"/>
  <c r="AC543" i="94"/>
  <c r="AX543" i="94"/>
  <c r="AD543" i="94"/>
  <c r="AY543" i="94"/>
  <c r="AE543" i="94"/>
  <c r="AZ543" i="94"/>
  <c r="AF543" i="94"/>
  <c r="BA543" i="94" s="1"/>
  <c r="AG543" i="94"/>
  <c r="AH543" i="94"/>
  <c r="BC543" i="94" s="1"/>
  <c r="AI543" i="94"/>
  <c r="BD543" i="94"/>
  <c r="AJ543" i="94"/>
  <c r="BE543" i="94"/>
  <c r="AK543" i="94"/>
  <c r="BF543" i="94"/>
  <c r="AL543" i="94"/>
  <c r="BG543" i="94" s="1"/>
  <c r="AM543" i="94"/>
  <c r="BH543" i="94"/>
  <c r="AN543" i="94"/>
  <c r="BI543" i="94" s="1"/>
  <c r="AO543" i="94"/>
  <c r="BJ543" i="94"/>
  <c r="AP543" i="94"/>
  <c r="BK543" i="94" s="1"/>
  <c r="W544" i="94"/>
  <c r="AR544" i="94"/>
  <c r="X544" i="94"/>
  <c r="AS544" i="94"/>
  <c r="Y544" i="94"/>
  <c r="AT544" i="94"/>
  <c r="Z544" i="94"/>
  <c r="AU544" i="94" s="1"/>
  <c r="AA544" i="94"/>
  <c r="AV544" i="94"/>
  <c r="AB544" i="94"/>
  <c r="AC544" i="94"/>
  <c r="AX544" i="94" s="1"/>
  <c r="AD544" i="94"/>
  <c r="AY544" i="94" s="1"/>
  <c r="AE544" i="94"/>
  <c r="AZ544" i="94"/>
  <c r="AF544" i="94"/>
  <c r="BA544" i="94"/>
  <c r="AG544" i="94"/>
  <c r="BB544" i="94" s="1"/>
  <c r="AH544" i="94"/>
  <c r="BC544" i="94" s="1"/>
  <c r="AI544" i="94"/>
  <c r="BD544" i="94"/>
  <c r="AJ544" i="94"/>
  <c r="BE544" i="94"/>
  <c r="AK544" i="94"/>
  <c r="BF544" i="94" s="1"/>
  <c r="AL544" i="94"/>
  <c r="BG544" i="94"/>
  <c r="AM544" i="94"/>
  <c r="BH544" i="94"/>
  <c r="AN544" i="94"/>
  <c r="BI544" i="94"/>
  <c r="AO544" i="94"/>
  <c r="BJ544" i="94" s="1"/>
  <c r="AP544" i="94"/>
  <c r="BK544" i="94" s="1"/>
  <c r="W545" i="94"/>
  <c r="AR545" i="94"/>
  <c r="X545" i="94"/>
  <c r="AS545" i="94"/>
  <c r="Y545" i="94"/>
  <c r="AT545" i="94" s="1"/>
  <c r="Z545" i="94"/>
  <c r="AU545" i="94"/>
  <c r="AA545" i="94"/>
  <c r="AV545" i="94"/>
  <c r="AB545" i="94"/>
  <c r="AW545" i="94" s="1"/>
  <c r="AC545" i="94"/>
  <c r="AX545" i="94" s="1"/>
  <c r="AD545" i="94"/>
  <c r="AY545" i="94"/>
  <c r="AE545" i="94"/>
  <c r="AZ545" i="94"/>
  <c r="AF545" i="94"/>
  <c r="BA545" i="94"/>
  <c r="AG545" i="94"/>
  <c r="BB545" i="94" s="1"/>
  <c r="AH545" i="94"/>
  <c r="BC545" i="94"/>
  <c r="AI545" i="94"/>
  <c r="BD545" i="94"/>
  <c r="AJ545" i="94"/>
  <c r="BE545" i="94" s="1"/>
  <c r="AK545" i="94"/>
  <c r="BF545" i="94" s="1"/>
  <c r="AL545" i="94"/>
  <c r="BG545" i="94"/>
  <c r="AM545" i="94"/>
  <c r="BH545" i="94"/>
  <c r="AN545" i="94"/>
  <c r="BI545" i="94"/>
  <c r="AO545" i="94"/>
  <c r="BJ545" i="94" s="1"/>
  <c r="AP545" i="94"/>
  <c r="BK545" i="94" s="1"/>
  <c r="W546" i="94"/>
  <c r="AR546" i="94"/>
  <c r="X546" i="94"/>
  <c r="AS546" i="94"/>
  <c r="Y546" i="94"/>
  <c r="AT546" i="94" s="1"/>
  <c r="Z546" i="94"/>
  <c r="AU546" i="94" s="1"/>
  <c r="AA546" i="94"/>
  <c r="AV546" i="94"/>
  <c r="AB546" i="94"/>
  <c r="AW546" i="94"/>
  <c r="AC546" i="94"/>
  <c r="AX546" i="94" s="1"/>
  <c r="AD546" i="94"/>
  <c r="AY546" i="94"/>
  <c r="AE546" i="94"/>
  <c r="AZ546" i="94"/>
  <c r="AF546" i="94"/>
  <c r="BA546" i="94"/>
  <c r="AG546" i="94"/>
  <c r="BB546" i="94" s="1"/>
  <c r="AH546" i="94"/>
  <c r="BC546" i="94"/>
  <c r="AI546" i="94"/>
  <c r="BD546" i="94"/>
  <c r="AJ546" i="94"/>
  <c r="BE546" i="94"/>
  <c r="AK546" i="94"/>
  <c r="BF546" i="94" s="1"/>
  <c r="AL546" i="94"/>
  <c r="BG546" i="94"/>
  <c r="AM546" i="94"/>
  <c r="BH546" i="94"/>
  <c r="AN546" i="94"/>
  <c r="BI546" i="94" s="1"/>
  <c r="AO546" i="94"/>
  <c r="BJ546" i="94" s="1"/>
  <c r="AP546" i="94"/>
  <c r="BK546" i="94"/>
  <c r="W547" i="94"/>
  <c r="AR547" i="94"/>
  <c r="X547" i="94"/>
  <c r="AS547" i="94"/>
  <c r="Y547" i="94"/>
  <c r="AT547" i="94" s="1"/>
  <c r="Z547" i="94"/>
  <c r="AU547" i="94"/>
  <c r="AA547" i="94"/>
  <c r="AV547" i="94"/>
  <c r="AB547" i="94"/>
  <c r="AW547" i="94"/>
  <c r="AC547" i="94"/>
  <c r="AX547" i="94" s="1"/>
  <c r="AD547" i="94"/>
  <c r="AY547" i="94"/>
  <c r="AE547" i="94"/>
  <c r="AF547" i="94"/>
  <c r="BA547" i="94"/>
  <c r="AG547" i="94"/>
  <c r="BB547" i="94"/>
  <c r="AH547" i="94"/>
  <c r="BC547" i="94"/>
  <c r="AI547" i="94"/>
  <c r="BD547" i="94" s="1"/>
  <c r="AJ547" i="94"/>
  <c r="BE547" i="94"/>
  <c r="AK547" i="94"/>
  <c r="BF547" i="94" s="1"/>
  <c r="AL547" i="94"/>
  <c r="BG547" i="94"/>
  <c r="AM547" i="94"/>
  <c r="BH547" i="94" s="1"/>
  <c r="AN547" i="94"/>
  <c r="BI547" i="94"/>
  <c r="AO547" i="94"/>
  <c r="BJ547" i="94"/>
  <c r="AP547" i="94"/>
  <c r="BK547" i="94"/>
  <c r="W548" i="94"/>
  <c r="AR548" i="94" s="1"/>
  <c r="X548" i="94"/>
  <c r="AS548" i="94"/>
  <c r="Y548" i="94"/>
  <c r="AT548" i="94"/>
  <c r="Z548" i="94"/>
  <c r="AU548" i="94"/>
  <c r="AA548" i="94"/>
  <c r="AV548" i="94" s="1"/>
  <c r="AB548" i="94"/>
  <c r="AW548" i="94" s="1"/>
  <c r="AC548" i="94"/>
  <c r="AX548" i="94"/>
  <c r="AD548" i="94"/>
  <c r="AY548" i="94"/>
  <c r="AE548" i="94"/>
  <c r="AZ548" i="94" s="1"/>
  <c r="AF548" i="94"/>
  <c r="BA548" i="94"/>
  <c r="AG548" i="94"/>
  <c r="BB548" i="94"/>
  <c r="AH548" i="94"/>
  <c r="BC548" i="94"/>
  <c r="AI548" i="94"/>
  <c r="BD548" i="94" s="1"/>
  <c r="AJ548" i="94"/>
  <c r="BE548" i="94" s="1"/>
  <c r="AK548" i="94"/>
  <c r="BF548" i="94" s="1"/>
  <c r="AL548" i="94"/>
  <c r="BG548" i="94"/>
  <c r="AM548" i="94"/>
  <c r="BH548" i="94" s="1"/>
  <c r="AN548" i="94"/>
  <c r="BI548" i="94"/>
  <c r="AO548" i="94"/>
  <c r="BJ548" i="94" s="1"/>
  <c r="AP548" i="94"/>
  <c r="BK548" i="94"/>
  <c r="W549" i="94"/>
  <c r="AR549" i="94" s="1"/>
  <c r="X549" i="94"/>
  <c r="AS549" i="94"/>
  <c r="Y549" i="94"/>
  <c r="AT549" i="94"/>
  <c r="Z549" i="94"/>
  <c r="AU549" i="94"/>
  <c r="AA549" i="94"/>
  <c r="AV549" i="94" s="1"/>
  <c r="AB549" i="94"/>
  <c r="AW549" i="94"/>
  <c r="AC549" i="94"/>
  <c r="AX549" i="94"/>
  <c r="AD549" i="94"/>
  <c r="AY549" i="94"/>
  <c r="AE549" i="94"/>
  <c r="AZ549" i="94" s="1"/>
  <c r="AF549" i="94"/>
  <c r="BA549" i="94"/>
  <c r="AG549" i="94"/>
  <c r="BB549" i="94"/>
  <c r="AH549" i="94"/>
  <c r="BC549" i="94"/>
  <c r="AI549" i="94"/>
  <c r="BD549" i="94" s="1"/>
  <c r="AJ549" i="94"/>
  <c r="BE549" i="94"/>
  <c r="AK549" i="94"/>
  <c r="BF549" i="94"/>
  <c r="AL549" i="94"/>
  <c r="BG549" i="94"/>
  <c r="AM549" i="94"/>
  <c r="BH549" i="94" s="1"/>
  <c r="AN549" i="94"/>
  <c r="BI549" i="94" s="1"/>
  <c r="AO549" i="94"/>
  <c r="BJ549" i="94"/>
  <c r="AP549" i="94"/>
  <c r="BK549" i="94"/>
  <c r="W550" i="94"/>
  <c r="AR550" i="94" s="1"/>
  <c r="X550" i="94"/>
  <c r="AS550" i="94"/>
  <c r="Y550" i="94"/>
  <c r="AT550" i="94"/>
  <c r="Z550" i="94"/>
  <c r="AU550" i="94"/>
  <c r="AA550" i="94"/>
  <c r="AV550" i="94" s="1"/>
  <c r="AB550" i="94"/>
  <c r="AW550" i="94"/>
  <c r="AC550" i="94"/>
  <c r="AX550" i="94" s="1"/>
  <c r="AD550" i="94"/>
  <c r="AY550" i="94"/>
  <c r="AE550" i="94"/>
  <c r="AZ550" i="94" s="1"/>
  <c r="AF550" i="94"/>
  <c r="BA550" i="94"/>
  <c r="AG550" i="94"/>
  <c r="BB550" i="94"/>
  <c r="AH550" i="94"/>
  <c r="BC550" i="94"/>
  <c r="AI550" i="94"/>
  <c r="BD550" i="94" s="1"/>
  <c r="AJ550" i="94"/>
  <c r="BE550" i="94"/>
  <c r="AK550" i="94"/>
  <c r="BF550" i="94" s="1"/>
  <c r="AL550" i="94"/>
  <c r="BG550" i="94"/>
  <c r="AM550" i="94"/>
  <c r="BH550" i="94" s="1"/>
  <c r="AN550" i="94"/>
  <c r="BI550" i="94"/>
  <c r="AO550" i="94"/>
  <c r="BJ550" i="94"/>
  <c r="AP550" i="94"/>
  <c r="BK550" i="94"/>
  <c r="W551" i="94"/>
  <c r="AR551" i="94" s="1"/>
  <c r="X551" i="94"/>
  <c r="AS551" i="94"/>
  <c r="Y551" i="94"/>
  <c r="AT551" i="94"/>
  <c r="Z551" i="94"/>
  <c r="AU551" i="94"/>
  <c r="AA551" i="94"/>
  <c r="AV551" i="94" s="1"/>
  <c r="AB551" i="94"/>
  <c r="AW551" i="94"/>
  <c r="AC551" i="94"/>
  <c r="AX551" i="94"/>
  <c r="AD551" i="94"/>
  <c r="AY551" i="94"/>
  <c r="AE551" i="94"/>
  <c r="AF551" i="94"/>
  <c r="BA551" i="94"/>
  <c r="AG551" i="94"/>
  <c r="BB551" i="94"/>
  <c r="AH551" i="94"/>
  <c r="BC551" i="94" s="1"/>
  <c r="AI551" i="94"/>
  <c r="BD551" i="94"/>
  <c r="AJ551" i="94"/>
  <c r="BE551" i="94"/>
  <c r="AK551" i="94"/>
  <c r="BF551" i="94"/>
  <c r="AL551" i="94"/>
  <c r="BG551" i="94" s="1"/>
  <c r="AM551" i="94"/>
  <c r="BH551" i="94"/>
  <c r="AN551" i="94"/>
  <c r="BI551" i="94"/>
  <c r="AO551" i="94"/>
  <c r="BJ551" i="94" s="1"/>
  <c r="AP551" i="94"/>
  <c r="BK551" i="94" s="1"/>
  <c r="W552" i="94"/>
  <c r="AR552" i="94"/>
  <c r="X552" i="94"/>
  <c r="AS552" i="94"/>
  <c r="Y552" i="94"/>
  <c r="AT552" i="94" s="1"/>
  <c r="Z552" i="94"/>
  <c r="AU552" i="94" s="1"/>
  <c r="AA552" i="94"/>
  <c r="AV552" i="94"/>
  <c r="AB552" i="94"/>
  <c r="AW552" i="94"/>
  <c r="AC552" i="94"/>
  <c r="AX552" i="94"/>
  <c r="AD552" i="94"/>
  <c r="AY552" i="94" s="1"/>
  <c r="AE552" i="94"/>
  <c r="AZ552" i="94"/>
  <c r="AF552" i="94"/>
  <c r="BA552" i="94"/>
  <c r="AG552" i="94"/>
  <c r="BB552" i="94" s="1"/>
  <c r="AH552" i="94"/>
  <c r="BC552" i="94" s="1"/>
  <c r="AI552" i="94"/>
  <c r="BD552" i="94" s="1"/>
  <c r="AJ552" i="94"/>
  <c r="BE552" i="94"/>
  <c r="AK552" i="94"/>
  <c r="BF552" i="94"/>
  <c r="AL552" i="94"/>
  <c r="BG552" i="94" s="1"/>
  <c r="AM552" i="94"/>
  <c r="BH552" i="94"/>
  <c r="AN552" i="94"/>
  <c r="BI552" i="94"/>
  <c r="AO552" i="94"/>
  <c r="BJ552" i="94"/>
  <c r="AP552" i="94"/>
  <c r="BK552" i="94" s="1"/>
  <c r="W553" i="94"/>
  <c r="AR553" i="94" s="1"/>
  <c r="X553" i="94"/>
  <c r="AS553" i="94"/>
  <c r="Y553" i="94"/>
  <c r="AT553" i="94"/>
  <c r="Z553" i="94"/>
  <c r="AU553" i="94" s="1"/>
  <c r="AA553" i="94"/>
  <c r="AV553" i="94"/>
  <c r="AB553" i="94"/>
  <c r="AW553" i="94"/>
  <c r="AC553" i="94"/>
  <c r="AX553" i="94"/>
  <c r="AD553" i="94"/>
  <c r="AY553" i="94" s="1"/>
  <c r="AE553" i="94"/>
  <c r="AZ553" i="94"/>
  <c r="AF553" i="94"/>
  <c r="BA553" i="94"/>
  <c r="AG553" i="94"/>
  <c r="BB553" i="94" s="1"/>
  <c r="AH553" i="94"/>
  <c r="BC553" i="94" s="1"/>
  <c r="AI553" i="94"/>
  <c r="BD553" i="94"/>
  <c r="AJ553" i="94"/>
  <c r="BE553" i="94"/>
  <c r="AK553" i="94"/>
  <c r="BF553" i="94" s="1"/>
  <c r="AL553" i="94"/>
  <c r="BG553" i="94" s="1"/>
  <c r="AM553" i="94"/>
  <c r="BH553" i="94"/>
  <c r="AN553" i="94"/>
  <c r="BI553" i="94"/>
  <c r="AO553" i="94"/>
  <c r="BJ553" i="94"/>
  <c r="AP553" i="94"/>
  <c r="BK553" i="94" s="1"/>
  <c r="W554" i="94"/>
  <c r="AR554" i="94"/>
  <c r="X554" i="94"/>
  <c r="AS554" i="94"/>
  <c r="Y554" i="94"/>
  <c r="AT554" i="94" s="1"/>
  <c r="Z554" i="94"/>
  <c r="AU554" i="94" s="1"/>
  <c r="AA554" i="94"/>
  <c r="AV554" i="94" s="1"/>
  <c r="AB554" i="94"/>
  <c r="AW554" i="94"/>
  <c r="AC554" i="94"/>
  <c r="AX554" i="94"/>
  <c r="AD554" i="94"/>
  <c r="AY554" i="94" s="1"/>
  <c r="AE554" i="94"/>
  <c r="AZ554" i="94"/>
  <c r="AF554" i="94"/>
  <c r="BA554" i="94"/>
  <c r="AG554" i="94"/>
  <c r="BB554" i="94"/>
  <c r="AH554" i="94"/>
  <c r="BC554" i="94" s="1"/>
  <c r="AI554" i="94"/>
  <c r="BD554" i="94" s="1"/>
  <c r="AJ554" i="94"/>
  <c r="BE554" i="94"/>
  <c r="AK554" i="94"/>
  <c r="BF554" i="94"/>
  <c r="AL554" i="94"/>
  <c r="BG554" i="94" s="1"/>
  <c r="AM554" i="94"/>
  <c r="BH554" i="94"/>
  <c r="AN554" i="94"/>
  <c r="BI554" i="94"/>
  <c r="AO554" i="94"/>
  <c r="BJ554" i="94"/>
  <c r="AP554" i="94"/>
  <c r="BK554" i="94" s="1"/>
  <c r="W555" i="94"/>
  <c r="AR555" i="94"/>
  <c r="X555" i="94"/>
  <c r="AS555" i="94"/>
  <c r="Y555" i="94"/>
  <c r="AT555" i="94" s="1"/>
  <c r="Z555" i="94"/>
  <c r="AU555" i="94" s="1"/>
  <c r="AA555" i="94"/>
  <c r="AV555" i="94"/>
  <c r="AB555" i="94"/>
  <c r="AW555" i="94"/>
  <c r="AC555" i="94"/>
  <c r="AX555" i="94" s="1"/>
  <c r="AD555" i="94"/>
  <c r="AY555" i="94" s="1"/>
  <c r="AE555" i="94"/>
  <c r="AF555" i="94"/>
  <c r="BA555" i="94" s="1"/>
  <c r="AG555" i="94"/>
  <c r="BB555" i="94"/>
  <c r="AH555" i="94"/>
  <c r="BC555" i="94" s="1"/>
  <c r="AI555" i="94"/>
  <c r="BD555" i="94"/>
  <c r="AJ555" i="94"/>
  <c r="BE555" i="94" s="1"/>
  <c r="AK555" i="94"/>
  <c r="BF555" i="94"/>
  <c r="AL555" i="94"/>
  <c r="BG555" i="94"/>
  <c r="AM555" i="94"/>
  <c r="BH555" i="94"/>
  <c r="AN555" i="94"/>
  <c r="BI555" i="94" s="1"/>
  <c r="AO555" i="94"/>
  <c r="BJ555" i="94"/>
  <c r="AP555" i="94"/>
  <c r="BK555" i="94"/>
  <c r="W556" i="94"/>
  <c r="AR556" i="94"/>
  <c r="X556" i="94"/>
  <c r="AS556" i="94" s="1"/>
  <c r="Y556" i="94"/>
  <c r="AT556" i="94"/>
  <c r="Z556" i="94"/>
  <c r="AU556" i="94"/>
  <c r="AA556" i="94"/>
  <c r="AV556" i="94"/>
  <c r="AB556" i="94"/>
  <c r="AW556" i="94" s="1"/>
  <c r="AC556" i="94"/>
  <c r="AX556" i="94" s="1"/>
  <c r="AD556" i="94"/>
  <c r="AY556" i="94"/>
  <c r="AE556" i="94"/>
  <c r="AZ556" i="94"/>
  <c r="AF556" i="94"/>
  <c r="BA556" i="94" s="1"/>
  <c r="AG556" i="94"/>
  <c r="BB556" i="94" s="1"/>
  <c r="AH556" i="94"/>
  <c r="BC556" i="94"/>
  <c r="AI556" i="94"/>
  <c r="BD556" i="94"/>
  <c r="AJ556" i="94"/>
  <c r="BE556" i="94" s="1"/>
  <c r="AK556" i="94"/>
  <c r="BF556" i="94"/>
  <c r="AL556" i="94"/>
  <c r="BG556" i="94" s="1"/>
  <c r="AM556" i="94"/>
  <c r="BH556" i="94"/>
  <c r="AN556" i="94"/>
  <c r="BI556" i="94" s="1"/>
  <c r="AO556" i="94"/>
  <c r="BJ556" i="94" s="1"/>
  <c r="AP556" i="94"/>
  <c r="BK556" i="94"/>
  <c r="W557" i="94"/>
  <c r="AR557" i="94"/>
  <c r="X557" i="94"/>
  <c r="AS557" i="94" s="1"/>
  <c r="Y557" i="94"/>
  <c r="AT557" i="94"/>
  <c r="Z557" i="94"/>
  <c r="AU557" i="94"/>
  <c r="AA557" i="94"/>
  <c r="AV557" i="94"/>
  <c r="AB557" i="94"/>
  <c r="AW557" i="94" s="1"/>
  <c r="AC557" i="94"/>
  <c r="AX557" i="94"/>
  <c r="AD557" i="94"/>
  <c r="AY557" i="94" s="1"/>
  <c r="AE557" i="94"/>
  <c r="AZ557" i="94"/>
  <c r="AF557" i="94"/>
  <c r="BA557" i="94" s="1"/>
  <c r="AG557" i="94"/>
  <c r="BB557" i="94"/>
  <c r="AH557" i="94"/>
  <c r="BC557" i="94"/>
  <c r="AI557" i="94"/>
  <c r="BD557" i="94"/>
  <c r="AJ557" i="94"/>
  <c r="BE557" i="94" s="1"/>
  <c r="AK557" i="94"/>
  <c r="BF557" i="94"/>
  <c r="AL557" i="94"/>
  <c r="BG557" i="94"/>
  <c r="AM557" i="94"/>
  <c r="BH557" i="94"/>
  <c r="AN557" i="94"/>
  <c r="BI557" i="94" s="1"/>
  <c r="AO557" i="94"/>
  <c r="BJ557" i="94" s="1"/>
  <c r="AP557" i="94"/>
  <c r="BK557" i="94"/>
  <c r="W558" i="94"/>
  <c r="AR558" i="94"/>
  <c r="X558" i="94"/>
  <c r="AS558" i="94" s="1"/>
  <c r="Y558" i="94"/>
  <c r="AT558" i="94"/>
  <c r="Z558" i="94"/>
  <c r="AU558" i="94"/>
  <c r="AA558" i="94"/>
  <c r="AV558" i="94"/>
  <c r="AB558" i="94"/>
  <c r="AW558" i="94" s="1"/>
  <c r="AC558" i="94"/>
  <c r="AX558" i="94" s="1"/>
  <c r="AD558" i="94"/>
  <c r="AY558" i="94" s="1"/>
  <c r="AE558" i="94"/>
  <c r="AZ558" i="94"/>
  <c r="AF558" i="94"/>
  <c r="BA558" i="94" s="1"/>
  <c r="AG558" i="94"/>
  <c r="BB558" i="94" s="1"/>
  <c r="AH558" i="94"/>
  <c r="BC558" i="94" s="1"/>
  <c r="AI558" i="94"/>
  <c r="BD558" i="94"/>
  <c r="AJ558" i="94"/>
  <c r="BE558" i="94" s="1"/>
  <c r="AK558" i="94"/>
  <c r="BF558" i="94"/>
  <c r="AL558" i="94"/>
  <c r="BG558" i="94"/>
  <c r="AM558" i="94"/>
  <c r="BH558" i="94"/>
  <c r="AN558" i="94"/>
  <c r="BI558" i="94" s="1"/>
  <c r="AO558" i="94"/>
  <c r="BJ558" i="94"/>
  <c r="AP558" i="94"/>
  <c r="BK558" i="94" s="1"/>
  <c r="W559" i="94"/>
  <c r="AR559" i="94"/>
  <c r="X559" i="94"/>
  <c r="AS559" i="94" s="1"/>
  <c r="Y559" i="94"/>
  <c r="AT559" i="94"/>
  <c r="Z559" i="94"/>
  <c r="AU559" i="94"/>
  <c r="AA559" i="94"/>
  <c r="AV559" i="94"/>
  <c r="AB559" i="94"/>
  <c r="AW559" i="94" s="1"/>
  <c r="AC559" i="94"/>
  <c r="AX559" i="94"/>
  <c r="AD559" i="94"/>
  <c r="AY559" i="94"/>
  <c r="AE559" i="94"/>
  <c r="AF559" i="94"/>
  <c r="BA559" i="94"/>
  <c r="AG559" i="94"/>
  <c r="BB559" i="94"/>
  <c r="AH559" i="94"/>
  <c r="BC559" i="94"/>
  <c r="AI559" i="94"/>
  <c r="BD559" i="94" s="1"/>
  <c r="AJ559" i="94"/>
  <c r="BE559" i="94" s="1"/>
  <c r="AK559" i="94"/>
  <c r="BF559" i="94"/>
  <c r="AL559" i="94"/>
  <c r="BG559" i="94"/>
  <c r="AM559" i="94"/>
  <c r="BH559" i="94" s="1"/>
  <c r="AN559" i="94"/>
  <c r="BI559" i="94"/>
  <c r="AO559" i="94"/>
  <c r="BJ559" i="94"/>
  <c r="AP559" i="94"/>
  <c r="BK559" i="94" s="1"/>
  <c r="W560" i="94"/>
  <c r="AR560" i="94" s="1"/>
  <c r="X560" i="94"/>
  <c r="AS560" i="94"/>
  <c r="Y560" i="94"/>
  <c r="AT560" i="94"/>
  <c r="Z560" i="94"/>
  <c r="AU560" i="94"/>
  <c r="AA560" i="94"/>
  <c r="AV560" i="94" s="1"/>
  <c r="AB560" i="94"/>
  <c r="AW560" i="94"/>
  <c r="AC560" i="94"/>
  <c r="AX560" i="94"/>
  <c r="AD560" i="94"/>
  <c r="AY560" i="94" s="1"/>
  <c r="AE560" i="94"/>
  <c r="AZ560" i="94" s="1"/>
  <c r="AF560" i="94"/>
  <c r="BA560" i="94"/>
  <c r="AG560" i="94"/>
  <c r="BB560" i="94"/>
  <c r="AH560" i="94"/>
  <c r="BC560" i="94"/>
  <c r="AI560" i="94"/>
  <c r="BD560" i="94" s="1"/>
  <c r="AJ560" i="94"/>
  <c r="BE560" i="94" s="1"/>
  <c r="AK560" i="94"/>
  <c r="BF560" i="94"/>
  <c r="AL560" i="94"/>
  <c r="BG560" i="94"/>
  <c r="AM560" i="94"/>
  <c r="BH560" i="94" s="1"/>
  <c r="AN560" i="94"/>
  <c r="BI560" i="94" s="1"/>
  <c r="AO560" i="94"/>
  <c r="BJ560" i="94"/>
  <c r="AP560" i="94"/>
  <c r="BK560" i="94"/>
  <c r="W561" i="94"/>
  <c r="AR561" i="94" s="1"/>
  <c r="X561" i="94"/>
  <c r="AS561" i="94" s="1"/>
  <c r="Y561" i="94"/>
  <c r="AT561" i="94"/>
  <c r="Z561" i="94"/>
  <c r="AU561" i="94"/>
  <c r="AA561" i="94"/>
  <c r="AV561" i="94" s="1"/>
  <c r="AB561" i="94"/>
  <c r="AW561" i="94"/>
  <c r="AC561" i="94"/>
  <c r="AX561" i="94"/>
  <c r="AD561" i="94"/>
  <c r="AY561" i="94"/>
  <c r="AE561" i="94"/>
  <c r="AZ561" i="94" s="1"/>
  <c r="AF561" i="94"/>
  <c r="BA561" i="94"/>
  <c r="AG561" i="94"/>
  <c r="BB561" i="94"/>
  <c r="AH561" i="94"/>
  <c r="BC561" i="94" s="1"/>
  <c r="AI561" i="94"/>
  <c r="BD561" i="94" s="1"/>
  <c r="AJ561" i="94"/>
  <c r="BE561" i="94"/>
  <c r="AK561" i="94"/>
  <c r="BF561" i="94"/>
  <c r="AL561" i="94"/>
  <c r="BG561" i="94" s="1"/>
  <c r="AM561" i="94"/>
  <c r="BH561" i="94" s="1"/>
  <c r="AN561" i="94"/>
  <c r="BI561" i="94"/>
  <c r="AO561" i="94"/>
  <c r="BJ561" i="94"/>
  <c r="AP561" i="94"/>
  <c r="BK561" i="94"/>
  <c r="W562" i="94"/>
  <c r="AR562" i="94" s="1"/>
  <c r="X562" i="94"/>
  <c r="AS562" i="94"/>
  <c r="Y562" i="94"/>
  <c r="AT562" i="94"/>
  <c r="Z562" i="94"/>
  <c r="AU562" i="94"/>
  <c r="AA562" i="94"/>
  <c r="AV562" i="94" s="1"/>
  <c r="AB562" i="94"/>
  <c r="AW562" i="94" s="1"/>
  <c r="AC562" i="94"/>
  <c r="AX562" i="94"/>
  <c r="AD562" i="94"/>
  <c r="AY562" i="94"/>
  <c r="AE562" i="94"/>
  <c r="AZ562" i="94" s="1"/>
  <c r="AF562" i="94"/>
  <c r="BA562" i="94"/>
  <c r="AG562" i="94"/>
  <c r="BB562" i="94"/>
  <c r="AH562" i="94"/>
  <c r="BC562" i="94"/>
  <c r="AI562" i="94"/>
  <c r="BD562" i="94" s="1"/>
  <c r="AJ562" i="94"/>
  <c r="BE562" i="94"/>
  <c r="AK562" i="94"/>
  <c r="BF562" i="94"/>
  <c r="AL562" i="94"/>
  <c r="BG562" i="94"/>
  <c r="AM562" i="94"/>
  <c r="BH562" i="94" s="1"/>
  <c r="AN562" i="94"/>
  <c r="BI562" i="94"/>
  <c r="AO562" i="94"/>
  <c r="BJ562" i="94"/>
  <c r="AP562" i="94"/>
  <c r="BK562" i="94"/>
  <c r="W563" i="94"/>
  <c r="AR563" i="94" s="1"/>
  <c r="X563" i="94"/>
  <c r="AS563" i="94"/>
  <c r="Y563" i="94"/>
  <c r="AT563" i="94"/>
  <c r="Z563" i="94"/>
  <c r="AU563" i="94" s="1"/>
  <c r="AA563" i="94"/>
  <c r="AV563" i="94" s="1"/>
  <c r="AB563" i="94"/>
  <c r="AW563" i="94"/>
  <c r="AC563" i="94"/>
  <c r="AX563" i="94"/>
  <c r="AD563" i="94"/>
  <c r="AY563" i="94"/>
  <c r="AE563" i="94"/>
  <c r="AF563" i="94"/>
  <c r="BA563" i="94"/>
  <c r="AG563" i="94"/>
  <c r="BB563" i="94" s="1"/>
  <c r="AH563" i="94"/>
  <c r="BC563" i="94"/>
  <c r="AI563" i="94"/>
  <c r="BD563" i="94"/>
  <c r="AJ563" i="94"/>
  <c r="BE563" i="94"/>
  <c r="AK563" i="94"/>
  <c r="BF563" i="94" s="1"/>
  <c r="AL563" i="94"/>
  <c r="BG563" i="94"/>
  <c r="AM563" i="94"/>
  <c r="BH563" i="94"/>
  <c r="AN563" i="94"/>
  <c r="BI563" i="94"/>
  <c r="AO563" i="94"/>
  <c r="BJ563" i="94" s="1"/>
  <c r="AP563" i="94"/>
  <c r="BK563" i="94"/>
  <c r="W564" i="94"/>
  <c r="AR564" i="94"/>
  <c r="X564" i="94"/>
  <c r="AS564" i="94"/>
  <c r="Y564" i="94"/>
  <c r="AT564" i="94" s="1"/>
  <c r="Z564" i="94"/>
  <c r="AU564" i="94"/>
  <c r="AA564" i="94"/>
  <c r="AV564" i="94"/>
  <c r="AB564" i="94"/>
  <c r="AW564" i="94"/>
  <c r="AC564" i="94"/>
  <c r="AX564" i="94" s="1"/>
  <c r="AD564" i="94"/>
  <c r="AY564" i="94"/>
  <c r="AE564" i="94"/>
  <c r="AZ564" i="94"/>
  <c r="AF564" i="94"/>
  <c r="BA564" i="94"/>
  <c r="AG564" i="94"/>
  <c r="BB564" i="94" s="1"/>
  <c r="AH564" i="94"/>
  <c r="BC564" i="94" s="1"/>
  <c r="AI564" i="94"/>
  <c r="BD564" i="94"/>
  <c r="AJ564" i="94"/>
  <c r="BE564" i="94"/>
  <c r="AK564" i="94"/>
  <c r="BF564" i="94" s="1"/>
  <c r="AL564" i="94"/>
  <c r="BG564" i="94"/>
  <c r="AM564" i="94"/>
  <c r="BH564" i="94"/>
  <c r="AN564" i="94"/>
  <c r="BI564" i="94"/>
  <c r="AO564" i="94"/>
  <c r="BJ564" i="94" s="1"/>
  <c r="AP564" i="94"/>
  <c r="BK564" i="94"/>
  <c r="W565" i="94"/>
  <c r="AR565" i="94"/>
  <c r="X565" i="94"/>
  <c r="AS565" i="94"/>
  <c r="Y565" i="94"/>
  <c r="AT565" i="94" s="1"/>
  <c r="Z565" i="94"/>
  <c r="AU565" i="94"/>
  <c r="AA565" i="94"/>
  <c r="AV565" i="94"/>
  <c r="AB565" i="94"/>
  <c r="AW565" i="94"/>
  <c r="AC565" i="94"/>
  <c r="AX565" i="94" s="1"/>
  <c r="AD565" i="94"/>
  <c r="AY565" i="94"/>
  <c r="AE565" i="94"/>
  <c r="AZ565" i="94"/>
  <c r="AF565" i="94"/>
  <c r="BA565" i="94"/>
  <c r="AG565" i="94"/>
  <c r="BB565" i="94" s="1"/>
  <c r="AH565" i="94"/>
  <c r="BC565" i="94"/>
  <c r="AI565" i="94"/>
  <c r="BD565" i="94"/>
  <c r="AJ565" i="94"/>
  <c r="BE565" i="94"/>
  <c r="AK565" i="94"/>
  <c r="BF565" i="94" s="1"/>
  <c r="AL565" i="94"/>
  <c r="BG565" i="94" s="1"/>
  <c r="AM565" i="94"/>
  <c r="BH565" i="94"/>
  <c r="AN565" i="94"/>
  <c r="BI565" i="94"/>
  <c r="AO565" i="94"/>
  <c r="BJ565" i="94" s="1"/>
  <c r="AP565" i="94"/>
  <c r="BK565" i="94" s="1"/>
  <c r="W566" i="94"/>
  <c r="AR566" i="94"/>
  <c r="X566" i="94"/>
  <c r="AS566" i="94"/>
  <c r="Y566" i="94"/>
  <c r="AT566" i="94" s="1"/>
  <c r="Z566" i="94"/>
  <c r="AU566" i="94"/>
  <c r="AA566" i="94"/>
  <c r="AV566" i="94"/>
  <c r="AB566" i="94"/>
  <c r="AW566" i="94"/>
  <c r="AC566" i="94"/>
  <c r="AX566" i="94" s="1"/>
  <c r="AD566" i="94"/>
  <c r="AY566" i="94"/>
  <c r="AE566" i="94"/>
  <c r="AZ566" i="94"/>
  <c r="AF566" i="94"/>
  <c r="BA566" i="94"/>
  <c r="AG566" i="94"/>
  <c r="BB566" i="94" s="1"/>
  <c r="AH566" i="94"/>
  <c r="BC566" i="94"/>
  <c r="AI566" i="94"/>
  <c r="BD566" i="94"/>
  <c r="AJ566" i="94"/>
  <c r="BE566" i="94"/>
  <c r="AK566" i="94"/>
  <c r="BF566" i="94" s="1"/>
  <c r="AL566" i="94"/>
  <c r="BG566" i="94"/>
  <c r="AM566" i="94"/>
  <c r="BH566" i="94"/>
  <c r="AN566" i="94"/>
  <c r="BI566" i="94"/>
  <c r="AO566" i="94"/>
  <c r="BJ566" i="94" s="1"/>
  <c r="AP566" i="94"/>
  <c r="BK566" i="94"/>
  <c r="W567" i="94"/>
  <c r="AR567" i="94"/>
  <c r="X567" i="94"/>
  <c r="AS567" i="94"/>
  <c r="Y567" i="94"/>
  <c r="AT567" i="94" s="1"/>
  <c r="Z567" i="94"/>
  <c r="AU567" i="94"/>
  <c r="AA567" i="94"/>
  <c r="AV567" i="94"/>
  <c r="AB567" i="94"/>
  <c r="AW567" i="94"/>
  <c r="AC567" i="94"/>
  <c r="AX567" i="94" s="1"/>
  <c r="AD567" i="94"/>
  <c r="AY567" i="94" s="1"/>
  <c r="AE567" i="94"/>
  <c r="AZ567" i="94"/>
  <c r="AF567" i="94"/>
  <c r="BA567" i="94"/>
  <c r="AG567" i="94"/>
  <c r="BB567" i="94" s="1"/>
  <c r="AH567" i="94"/>
  <c r="BC567" i="94"/>
  <c r="AI567" i="94"/>
  <c r="BD567" i="94"/>
  <c r="AJ567" i="94"/>
  <c r="BE567" i="94"/>
  <c r="AK567" i="94"/>
  <c r="BF567" i="94" s="1"/>
  <c r="AL567" i="94"/>
  <c r="BG567" i="94"/>
  <c r="AM567" i="94"/>
  <c r="BH567" i="94"/>
  <c r="AN567" i="94"/>
  <c r="BI567" i="94"/>
  <c r="AO567" i="94"/>
  <c r="BJ567" i="94" s="1"/>
  <c r="AP567" i="94"/>
  <c r="BK567" i="94"/>
  <c r="W568" i="94"/>
  <c r="AR568" i="94"/>
  <c r="X568" i="94"/>
  <c r="AS568" i="94"/>
  <c r="Y568" i="94"/>
  <c r="AT568" i="94" s="1"/>
  <c r="Z568" i="94"/>
  <c r="AU568" i="94"/>
  <c r="AA568" i="94"/>
  <c r="AV568" i="94"/>
  <c r="AB568" i="94"/>
  <c r="AW568" i="94"/>
  <c r="AC568" i="94"/>
  <c r="AX568" i="94" s="1"/>
  <c r="AD568" i="94"/>
  <c r="AY568" i="94" s="1"/>
  <c r="AE568" i="94"/>
  <c r="AZ568" i="94"/>
  <c r="AF568" i="94"/>
  <c r="BA568" i="94"/>
  <c r="AG568" i="94"/>
  <c r="BB568" i="94" s="1"/>
  <c r="AH568" i="94"/>
  <c r="BC568" i="94"/>
  <c r="AI568" i="94"/>
  <c r="BD568" i="94"/>
  <c r="AJ568" i="94"/>
  <c r="BE568" i="94"/>
  <c r="AK568" i="94"/>
  <c r="BF568" i="94" s="1"/>
  <c r="AL568" i="94"/>
  <c r="BG568" i="94"/>
  <c r="AM568" i="94"/>
  <c r="BH568" i="94"/>
  <c r="AN568" i="94"/>
  <c r="BI568" i="94"/>
  <c r="AO568" i="94"/>
  <c r="BJ568" i="94" s="1"/>
  <c r="AP568" i="94"/>
  <c r="BK568" i="94" s="1"/>
  <c r="W569" i="94"/>
  <c r="AR569" i="94"/>
  <c r="X569" i="94"/>
  <c r="AS569" i="94"/>
  <c r="Y569" i="94"/>
  <c r="AT569" i="94" s="1"/>
  <c r="Z569" i="94"/>
  <c r="AU569" i="94"/>
  <c r="AA569" i="94"/>
  <c r="AV569" i="94"/>
  <c r="AB569" i="94"/>
  <c r="AW569" i="94"/>
  <c r="AC569" i="94"/>
  <c r="AX569" i="94" s="1"/>
  <c r="AD569" i="94"/>
  <c r="AY569" i="94"/>
  <c r="AE569" i="94"/>
  <c r="AZ569" i="94"/>
  <c r="AF569" i="94"/>
  <c r="BA569" i="94"/>
  <c r="AG569" i="94"/>
  <c r="BB569" i="94" s="1"/>
  <c r="AH569" i="94"/>
  <c r="BC569" i="94"/>
  <c r="AI569" i="94"/>
  <c r="BD569" i="94"/>
  <c r="AJ569" i="94"/>
  <c r="BE569" i="94"/>
  <c r="AK569" i="94"/>
  <c r="BF569" i="94" s="1"/>
  <c r="AL569" i="94"/>
  <c r="BG569" i="94" s="1"/>
  <c r="AM569" i="94"/>
  <c r="BH569" i="94"/>
  <c r="AN569" i="94"/>
  <c r="BI569" i="94"/>
  <c r="AO569" i="94"/>
  <c r="BJ569" i="94" s="1"/>
  <c r="AP569" i="94"/>
  <c r="BK569" i="94" s="1"/>
  <c r="W570" i="94"/>
  <c r="AR570" i="94"/>
  <c r="X570" i="94"/>
  <c r="AS570" i="94"/>
  <c r="Y570" i="94"/>
  <c r="AT570" i="94" s="1"/>
  <c r="Z570" i="94"/>
  <c r="AU570" i="94"/>
  <c r="AA570" i="94"/>
  <c r="AV570" i="94"/>
  <c r="AB570" i="94"/>
  <c r="AW570" i="94"/>
  <c r="AC570" i="94"/>
  <c r="AX570" i="94" s="1"/>
  <c r="AD570" i="94"/>
  <c r="AY570" i="94"/>
  <c r="AE570" i="94"/>
  <c r="AZ570" i="94"/>
  <c r="AF570" i="94"/>
  <c r="BA570" i="94"/>
  <c r="AG570" i="94"/>
  <c r="BB570" i="94" s="1"/>
  <c r="AH570" i="94"/>
  <c r="BC570" i="94" s="1"/>
  <c r="AI570" i="94"/>
  <c r="BD570" i="94"/>
  <c r="AJ570" i="94"/>
  <c r="BE570" i="94"/>
  <c r="AK570" i="94"/>
  <c r="BF570" i="94" s="1"/>
  <c r="AL570" i="94"/>
  <c r="BG570" i="94"/>
  <c r="AM570" i="94"/>
  <c r="BH570" i="94"/>
  <c r="AN570" i="94"/>
  <c r="BI570" i="94"/>
  <c r="AO570" i="94"/>
  <c r="BJ570" i="94" s="1"/>
  <c r="AP570" i="94"/>
  <c r="BK570" i="94"/>
  <c r="W571" i="94"/>
  <c r="AR571" i="94"/>
  <c r="X571" i="94"/>
  <c r="AS571" i="94"/>
  <c r="Y571" i="94"/>
  <c r="AT571" i="94" s="1"/>
  <c r="Z571" i="94"/>
  <c r="AU571" i="94" s="1"/>
  <c r="AA571" i="94"/>
  <c r="AV571" i="94"/>
  <c r="AB571" i="94"/>
  <c r="AW571" i="94"/>
  <c r="AC571" i="94"/>
  <c r="AX571" i="94" s="1"/>
  <c r="AD571" i="94"/>
  <c r="AY571" i="94" s="1"/>
  <c r="AE571" i="94"/>
  <c r="AZ571" i="94"/>
  <c r="AF571" i="94"/>
  <c r="BA571" i="94"/>
  <c r="AG571" i="94"/>
  <c r="BB571" i="94" s="1"/>
  <c r="AH571" i="94"/>
  <c r="BC571" i="94"/>
  <c r="AI571" i="94"/>
  <c r="BD571" i="94"/>
  <c r="AJ571" i="94"/>
  <c r="BE571" i="94"/>
  <c r="AK571" i="94"/>
  <c r="BF571" i="94" s="1"/>
  <c r="AL571" i="94"/>
  <c r="BG571" i="94"/>
  <c r="AM571" i="94"/>
  <c r="BH571" i="94"/>
  <c r="AN571" i="94"/>
  <c r="BI571" i="94"/>
  <c r="AO571" i="94"/>
  <c r="BJ571" i="94" s="1"/>
  <c r="AP571" i="94"/>
  <c r="BK571" i="94"/>
  <c r="W572" i="94"/>
  <c r="AR572" i="94"/>
  <c r="X572" i="94"/>
  <c r="AS572" i="94"/>
  <c r="Y572" i="94"/>
  <c r="AT572" i="94" s="1"/>
  <c r="Z572" i="94"/>
  <c r="AU572" i="94" s="1"/>
  <c r="AA572" i="94"/>
  <c r="AV572" i="94"/>
  <c r="AB572" i="94"/>
  <c r="AW572" i="94"/>
  <c r="AC572" i="94"/>
  <c r="AX572" i="94" s="1"/>
  <c r="AD572" i="94"/>
  <c r="AY572" i="94"/>
  <c r="AE572" i="94"/>
  <c r="AZ572" i="94"/>
  <c r="AF572" i="94"/>
  <c r="BA572" i="94"/>
  <c r="AG572" i="94"/>
  <c r="BB572" i="94" s="1"/>
  <c r="AH572" i="94"/>
  <c r="BC572" i="94" s="1"/>
  <c r="AI572" i="94"/>
  <c r="BD572" i="94"/>
  <c r="AJ572" i="94"/>
  <c r="BE572" i="94"/>
  <c r="AK572" i="94"/>
  <c r="BF572" i="94" s="1"/>
  <c r="AL572" i="94"/>
  <c r="BG572" i="94"/>
  <c r="AM572" i="94"/>
  <c r="BH572" i="94"/>
  <c r="AN572" i="94"/>
  <c r="BI572" i="94"/>
  <c r="AO572" i="94"/>
  <c r="BJ572" i="94" s="1"/>
  <c r="AP572" i="94"/>
  <c r="BK572" i="94" s="1"/>
  <c r="W573" i="94"/>
  <c r="AR573" i="94"/>
  <c r="X573" i="94"/>
  <c r="AS573" i="94"/>
  <c r="Y573" i="94"/>
  <c r="AT573" i="94" s="1"/>
  <c r="Z573" i="94"/>
  <c r="AU573" i="94"/>
  <c r="AA573" i="94"/>
  <c r="AV573" i="94"/>
  <c r="AB573" i="94"/>
  <c r="AW573" i="94"/>
  <c r="AC573" i="94"/>
  <c r="AX573" i="94" s="1"/>
  <c r="AD573" i="94"/>
  <c r="AY573" i="94"/>
  <c r="AE573" i="94"/>
  <c r="AZ573" i="94"/>
  <c r="AF573" i="94"/>
  <c r="BA573" i="94"/>
  <c r="AG573" i="94"/>
  <c r="BB573" i="94" s="1"/>
  <c r="AH573" i="94"/>
  <c r="BC573" i="94"/>
  <c r="AI573" i="94"/>
  <c r="BD573" i="94"/>
  <c r="AJ573" i="94"/>
  <c r="BE573" i="94"/>
  <c r="AK573" i="94"/>
  <c r="BF573" i="94" s="1"/>
  <c r="AL573" i="94"/>
  <c r="BG573" i="94" s="1"/>
  <c r="AM573" i="94"/>
  <c r="BH573" i="94"/>
  <c r="AN573" i="94"/>
  <c r="BI573" i="94"/>
  <c r="AO573" i="94"/>
  <c r="BJ573" i="94" s="1"/>
  <c r="AP573" i="94"/>
  <c r="BK573" i="94" s="1"/>
  <c r="W574" i="94"/>
  <c r="AR574" i="94"/>
  <c r="X574" i="94"/>
  <c r="AS574" i="94"/>
  <c r="Y574" i="94"/>
  <c r="AT574" i="94" s="1"/>
  <c r="Z574" i="94"/>
  <c r="AU574" i="94" s="1"/>
  <c r="AA574" i="94"/>
  <c r="AV574" i="94"/>
  <c r="AB574" i="94"/>
  <c r="AW574" i="94"/>
  <c r="AC574" i="94"/>
  <c r="AX574" i="94" s="1"/>
  <c r="AD574" i="94"/>
  <c r="AY574" i="94"/>
  <c r="AE574" i="94"/>
  <c r="AZ574" i="94"/>
  <c r="AF574" i="94"/>
  <c r="BA574" i="94"/>
  <c r="AG574" i="94"/>
  <c r="BB574" i="94" s="1"/>
  <c r="AH574" i="94"/>
  <c r="BC574" i="94"/>
  <c r="AI574" i="94"/>
  <c r="BD574" i="94"/>
  <c r="AJ574" i="94"/>
  <c r="BE574" i="94"/>
  <c r="AK574" i="94"/>
  <c r="BF574" i="94" s="1"/>
  <c r="AL574" i="94"/>
  <c r="BG574" i="94"/>
  <c r="AM574" i="94"/>
  <c r="BH574" i="94"/>
  <c r="AN574" i="94"/>
  <c r="BI574" i="94"/>
  <c r="AO574" i="94"/>
  <c r="BJ574" i="94" s="1"/>
  <c r="AP574" i="94"/>
  <c r="BK574" i="94"/>
  <c r="W575" i="94"/>
  <c r="AR575" i="94"/>
  <c r="X575" i="94"/>
  <c r="AS575" i="94"/>
  <c r="Y575" i="94"/>
  <c r="AT575" i="94" s="1"/>
  <c r="Z575" i="94"/>
  <c r="AU575" i="94"/>
  <c r="AA575" i="94"/>
  <c r="AV575" i="94"/>
  <c r="AB575" i="94"/>
  <c r="AW575" i="94"/>
  <c r="AC575" i="94"/>
  <c r="AX575" i="94" s="1"/>
  <c r="AD575" i="94"/>
  <c r="AY575" i="94" s="1"/>
  <c r="AE575" i="94"/>
  <c r="AZ575" i="94"/>
  <c r="AF575" i="94"/>
  <c r="BA575" i="94"/>
  <c r="AG575" i="94"/>
  <c r="BB575" i="94" s="1"/>
  <c r="AH575" i="94"/>
  <c r="BC575" i="94" s="1"/>
  <c r="AI575" i="94"/>
  <c r="BD575" i="94"/>
  <c r="AJ575" i="94"/>
  <c r="BE575" i="94"/>
  <c r="AK575" i="94"/>
  <c r="BF575" i="94" s="1"/>
  <c r="AL575" i="94"/>
  <c r="BG575" i="94"/>
  <c r="AM575" i="94"/>
  <c r="BH575" i="94"/>
  <c r="AN575" i="94"/>
  <c r="BI575" i="94"/>
  <c r="AO575" i="94"/>
  <c r="BJ575" i="94" s="1"/>
  <c r="AP575" i="94"/>
  <c r="BK575" i="94"/>
  <c r="W576" i="94"/>
  <c r="AR576" i="94"/>
  <c r="X576" i="94"/>
  <c r="AS576" i="94"/>
  <c r="Y576" i="94"/>
  <c r="AT576" i="94" s="1"/>
  <c r="Z576" i="94"/>
  <c r="AU576" i="94"/>
  <c r="AA576" i="94"/>
  <c r="AV576" i="94"/>
  <c r="AB576" i="94"/>
  <c r="AW576" i="94"/>
  <c r="AC576" i="94"/>
  <c r="AX576" i="94" s="1"/>
  <c r="AD576" i="94"/>
  <c r="AY576" i="94"/>
  <c r="AE576" i="94"/>
  <c r="AZ576" i="94"/>
  <c r="AF576" i="94"/>
  <c r="BA576" i="94"/>
  <c r="AG576" i="94"/>
  <c r="BB576" i="94" s="1"/>
  <c r="AH576" i="94"/>
  <c r="BC576" i="94"/>
  <c r="AI576" i="94"/>
  <c r="BD576" i="94"/>
  <c r="AJ576" i="94"/>
  <c r="BE576" i="94"/>
  <c r="AK576" i="94"/>
  <c r="BF576" i="94" s="1"/>
  <c r="AL576" i="94"/>
  <c r="BG576" i="94"/>
  <c r="AM576" i="94"/>
  <c r="BH576" i="94"/>
  <c r="AN576" i="94"/>
  <c r="BI576" i="94"/>
  <c r="AO576" i="94"/>
  <c r="BJ576" i="94" s="1"/>
  <c r="AP576" i="94"/>
  <c r="BK576" i="94" s="1"/>
  <c r="W577" i="94"/>
  <c r="AR577" i="94"/>
  <c r="X577" i="94"/>
  <c r="AS577" i="94"/>
  <c r="Y577" i="94"/>
  <c r="AT577" i="94" s="1"/>
  <c r="Z577" i="94"/>
  <c r="AU577" i="94"/>
  <c r="AA577" i="94"/>
  <c r="AV577" i="94"/>
  <c r="AB577" i="94"/>
  <c r="AW577" i="94"/>
  <c r="AC577" i="94"/>
  <c r="AX577" i="94" s="1"/>
  <c r="AD577" i="94"/>
  <c r="AY577" i="94"/>
  <c r="AE577" i="94"/>
  <c r="AZ577" i="94"/>
  <c r="AF577" i="94"/>
  <c r="BA577" i="94"/>
  <c r="AG577" i="94"/>
  <c r="BB577" i="94" s="1"/>
  <c r="AH577" i="94"/>
  <c r="BC577" i="94"/>
  <c r="AI577" i="94"/>
  <c r="BD577" i="94"/>
  <c r="AJ577" i="94"/>
  <c r="BE577" i="94"/>
  <c r="AK577" i="94"/>
  <c r="BF577" i="94" s="1"/>
  <c r="AL577" i="94"/>
  <c r="BG577" i="94"/>
  <c r="AM577" i="94"/>
  <c r="BH577" i="94"/>
  <c r="AN577" i="94"/>
  <c r="BI577" i="94"/>
  <c r="AO577" i="94"/>
  <c r="BJ577" i="94" s="1"/>
  <c r="AP577" i="94"/>
  <c r="BK577" i="94"/>
  <c r="W578" i="94"/>
  <c r="AR578" i="94"/>
  <c r="X578" i="94"/>
  <c r="AS578" i="94"/>
  <c r="Y578" i="94"/>
  <c r="AT578" i="94" s="1"/>
  <c r="Z578" i="94"/>
  <c r="AU578" i="94"/>
  <c r="AA578" i="94"/>
  <c r="AV578" i="94"/>
  <c r="AB578" i="94"/>
  <c r="AW578" i="94"/>
  <c r="AC578" i="94"/>
  <c r="AX578" i="94" s="1"/>
  <c r="AD578" i="94"/>
  <c r="AY578" i="94"/>
  <c r="AE578" i="94"/>
  <c r="AZ578" i="94"/>
  <c r="AF578" i="94"/>
  <c r="BA578" i="94"/>
  <c r="AG578" i="94"/>
  <c r="BB578" i="94" s="1"/>
  <c r="AH578" i="94"/>
  <c r="BC578" i="94" s="1"/>
  <c r="AI578" i="94"/>
  <c r="BD578" i="94"/>
  <c r="AJ578" i="94"/>
  <c r="BE578" i="94"/>
  <c r="AK578" i="94"/>
  <c r="BF578" i="94" s="1"/>
  <c r="AL578" i="94"/>
  <c r="BG578" i="94"/>
  <c r="AM578" i="94"/>
  <c r="BH578" i="94"/>
  <c r="AN578" i="94"/>
  <c r="BI578" i="94"/>
  <c r="AO578" i="94"/>
  <c r="BJ578" i="94" s="1"/>
  <c r="AP578" i="94"/>
  <c r="BK578" i="94"/>
  <c r="W579" i="94"/>
  <c r="AR579" i="94"/>
  <c r="X579" i="94"/>
  <c r="AS579" i="94"/>
  <c r="Y579" i="94"/>
  <c r="AT579" i="94" s="1"/>
  <c r="Z579" i="94"/>
  <c r="AU579" i="94"/>
  <c r="AA579" i="94"/>
  <c r="AV579" i="94"/>
  <c r="AB579" i="94"/>
  <c r="AW579" i="94"/>
  <c r="AC579" i="94"/>
  <c r="AX579" i="94" s="1"/>
  <c r="AD579" i="94"/>
  <c r="AY579" i="94"/>
  <c r="AE579" i="94"/>
  <c r="AZ579" i="94"/>
  <c r="AF579" i="94"/>
  <c r="BA579" i="94"/>
  <c r="AG579" i="94"/>
  <c r="BB579" i="94" s="1"/>
  <c r="AH579" i="94"/>
  <c r="BC579" i="94"/>
  <c r="AI579" i="94"/>
  <c r="BD579" i="94"/>
  <c r="AJ579" i="94"/>
  <c r="BE579" i="94"/>
  <c r="AK579" i="94"/>
  <c r="BF579" i="94"/>
  <c r="AL579" i="94"/>
  <c r="BG579" i="94"/>
  <c r="AM579" i="94"/>
  <c r="BH579" i="94"/>
  <c r="AN579" i="94"/>
  <c r="BI579" i="94"/>
  <c r="AO579" i="94"/>
  <c r="BJ579" i="94"/>
  <c r="AP579" i="94"/>
  <c r="BK579" i="94"/>
  <c r="W580" i="94"/>
  <c r="AR580" i="94"/>
  <c r="X580" i="94"/>
  <c r="AS580" i="94"/>
  <c r="Y580" i="94"/>
  <c r="AT580" i="94"/>
  <c r="Z580" i="94"/>
  <c r="AU580" i="94"/>
  <c r="AA580" i="94"/>
  <c r="AV580" i="94"/>
  <c r="AB580" i="94"/>
  <c r="AW580" i="94"/>
  <c r="AC580" i="94"/>
  <c r="AX580" i="94"/>
  <c r="AD580" i="94"/>
  <c r="AY580" i="94"/>
  <c r="AE580" i="94"/>
  <c r="AZ580" i="94"/>
  <c r="AF580" i="94"/>
  <c r="BA580" i="94"/>
  <c r="AG580" i="94"/>
  <c r="BB580" i="94"/>
  <c r="AH580" i="94"/>
  <c r="BC580" i="94"/>
  <c r="AI580" i="94"/>
  <c r="BD580" i="94"/>
  <c r="AJ580" i="94"/>
  <c r="BE580" i="94"/>
  <c r="AK580" i="94"/>
  <c r="BF580" i="94"/>
  <c r="AL580" i="94"/>
  <c r="BG580" i="94"/>
  <c r="AM580" i="94"/>
  <c r="BH580" i="94"/>
  <c r="AN580" i="94"/>
  <c r="BI580" i="94"/>
  <c r="AO580" i="94"/>
  <c r="BJ580" i="94"/>
  <c r="AP580" i="94"/>
  <c r="BK580" i="94"/>
  <c r="X529" i="94"/>
  <c r="AS529" i="94"/>
  <c r="Y529" i="94"/>
  <c r="AT529" i="94"/>
  <c r="Z529" i="94"/>
  <c r="AU529" i="94"/>
  <c r="AA529" i="94"/>
  <c r="AV529" i="94"/>
  <c r="AB529" i="94"/>
  <c r="AW529" i="94"/>
  <c r="AC529" i="94"/>
  <c r="AX529" i="94"/>
  <c r="AD529" i="94"/>
  <c r="AY529" i="94"/>
  <c r="AE529" i="94"/>
  <c r="AZ529" i="94"/>
  <c r="AF529" i="94"/>
  <c r="BA529" i="94"/>
  <c r="AG529" i="94"/>
  <c r="AH529" i="94"/>
  <c r="BC529" i="94"/>
  <c r="AI529" i="94"/>
  <c r="BD529" i="94"/>
  <c r="AJ529" i="94"/>
  <c r="BE529" i="94" s="1"/>
  <c r="AK529" i="94"/>
  <c r="BF529" i="94"/>
  <c r="AL529" i="94"/>
  <c r="BG529" i="94" s="1"/>
  <c r="AM529" i="94"/>
  <c r="BH529" i="94" s="1"/>
  <c r="AN529" i="94"/>
  <c r="BI529" i="94" s="1"/>
  <c r="AO529" i="94"/>
  <c r="BJ529" i="94"/>
  <c r="AP529" i="94"/>
  <c r="BK529" i="94"/>
  <c r="W529" i="94"/>
  <c r="AR529" i="94"/>
  <c r="W485" i="94"/>
  <c r="AR485" i="94" s="1"/>
  <c r="X485" i="94"/>
  <c r="AS485" i="94"/>
  <c r="Y485" i="94"/>
  <c r="AT485" i="94"/>
  <c r="Z485" i="94"/>
  <c r="AU485" i="94" s="1"/>
  <c r="AA485" i="94"/>
  <c r="AV485" i="94" s="1"/>
  <c r="AB485" i="94"/>
  <c r="AC485" i="94"/>
  <c r="AX485" i="94"/>
  <c r="AD485" i="94"/>
  <c r="AY485" i="94" s="1"/>
  <c r="AE485" i="94"/>
  <c r="AZ485" i="94" s="1"/>
  <c r="AF485" i="94"/>
  <c r="BA485" i="94"/>
  <c r="AG485" i="94"/>
  <c r="AH485" i="94"/>
  <c r="BC485" i="94"/>
  <c r="AI485" i="94"/>
  <c r="BD485" i="94" s="1"/>
  <c r="AJ485" i="94"/>
  <c r="AK485" i="94"/>
  <c r="BF485" i="94"/>
  <c r="AL485" i="94"/>
  <c r="BG485" i="94" s="1"/>
  <c r="AM485" i="94"/>
  <c r="BH485" i="94"/>
  <c r="AN485" i="94"/>
  <c r="BI485" i="94" s="1"/>
  <c r="AO485" i="94"/>
  <c r="AP485" i="94"/>
  <c r="BK485" i="94"/>
  <c r="W486" i="94"/>
  <c r="AR486" i="94" s="1"/>
  <c r="X486" i="94"/>
  <c r="AS486" i="94"/>
  <c r="Y486" i="94"/>
  <c r="Z486" i="94"/>
  <c r="AU486" i="94"/>
  <c r="AA486" i="94"/>
  <c r="AV486" i="94"/>
  <c r="AB486" i="94"/>
  <c r="AC486" i="94"/>
  <c r="AD486" i="94"/>
  <c r="AY486" i="94" s="1"/>
  <c r="AE486" i="94"/>
  <c r="AF486" i="94"/>
  <c r="BA486" i="94"/>
  <c r="AG486" i="94"/>
  <c r="BB486" i="94"/>
  <c r="AH486" i="94"/>
  <c r="BC486" i="94"/>
  <c r="AI486" i="94"/>
  <c r="BD486" i="94" s="1"/>
  <c r="AJ486" i="94"/>
  <c r="BE486" i="94"/>
  <c r="AK486" i="94"/>
  <c r="AL486" i="94"/>
  <c r="BG486" i="94"/>
  <c r="AM486" i="94"/>
  <c r="BH486" i="94"/>
  <c r="AN486" i="94"/>
  <c r="AO486" i="94"/>
  <c r="BJ486" i="94"/>
  <c r="AP486" i="94"/>
  <c r="BK486" i="94"/>
  <c r="W487" i="94"/>
  <c r="AR487" i="94" s="1"/>
  <c r="X487" i="94"/>
  <c r="AS487" i="94" s="1"/>
  <c r="Y487" i="94"/>
  <c r="AT487" i="94"/>
  <c r="Z487" i="94"/>
  <c r="AU487" i="94"/>
  <c r="AA487" i="94"/>
  <c r="AV487" i="94"/>
  <c r="AB487" i="94"/>
  <c r="AC487" i="94"/>
  <c r="AX487" i="94"/>
  <c r="AD487" i="94"/>
  <c r="AY487" i="94"/>
  <c r="AE487" i="94"/>
  <c r="AZ487" i="94" s="1"/>
  <c r="AF487" i="94"/>
  <c r="BA487" i="94" s="1"/>
  <c r="AG487" i="94"/>
  <c r="AH487" i="94"/>
  <c r="BC487" i="94"/>
  <c r="AI487" i="94"/>
  <c r="BD487" i="94"/>
  <c r="AJ487" i="94"/>
  <c r="AK487" i="94"/>
  <c r="BF487" i="94" s="1"/>
  <c r="AL487" i="94"/>
  <c r="BG487" i="94"/>
  <c r="AM487" i="94"/>
  <c r="BH487" i="94"/>
  <c r="AN487" i="94"/>
  <c r="BI487" i="94"/>
  <c r="AO487" i="94"/>
  <c r="AP487" i="94"/>
  <c r="BK487" i="94" s="1"/>
  <c r="W488" i="94"/>
  <c r="AR488" i="94"/>
  <c r="X488" i="94"/>
  <c r="AS488" i="94"/>
  <c r="Y488" i="94"/>
  <c r="Z488" i="94"/>
  <c r="AU488" i="94"/>
  <c r="AA488" i="94"/>
  <c r="AV488" i="94"/>
  <c r="AB488" i="94"/>
  <c r="AW488" i="94"/>
  <c r="AC488" i="94"/>
  <c r="AD488" i="94"/>
  <c r="AY488" i="94"/>
  <c r="AE488" i="94"/>
  <c r="AF488" i="94"/>
  <c r="BA488" i="94"/>
  <c r="AG488" i="94"/>
  <c r="BB488" i="94"/>
  <c r="AH488" i="94"/>
  <c r="BC488" i="94" s="1"/>
  <c r="AI488" i="94"/>
  <c r="BD488" i="94"/>
  <c r="AJ488" i="94"/>
  <c r="BE488" i="94"/>
  <c r="AK488" i="94"/>
  <c r="AL488" i="94"/>
  <c r="BG488" i="94"/>
  <c r="AM488" i="94"/>
  <c r="BH488" i="94"/>
  <c r="AN488" i="94"/>
  <c r="AO488" i="94"/>
  <c r="BJ488" i="94"/>
  <c r="AP488" i="94"/>
  <c r="BK488" i="94"/>
  <c r="W489" i="94"/>
  <c r="AR489" i="94" s="1"/>
  <c r="X489" i="94"/>
  <c r="AS489" i="94"/>
  <c r="Y489" i="94"/>
  <c r="AT489" i="94"/>
  <c r="Z489" i="94"/>
  <c r="AU489" i="94"/>
  <c r="AA489" i="94"/>
  <c r="AV489" i="94" s="1"/>
  <c r="AB489" i="94"/>
  <c r="AC489" i="94"/>
  <c r="AX489" i="94" s="1"/>
  <c r="AD489" i="94"/>
  <c r="AY489" i="94"/>
  <c r="AE489" i="94"/>
  <c r="AZ489" i="94"/>
  <c r="AF489" i="94"/>
  <c r="BA489" i="94" s="1"/>
  <c r="AG489" i="94"/>
  <c r="BB489" i="94" s="1"/>
  <c r="AH489" i="94"/>
  <c r="BC489" i="94"/>
  <c r="AI489" i="94"/>
  <c r="BD489" i="94" s="1"/>
  <c r="AJ489" i="94"/>
  <c r="AK489" i="94"/>
  <c r="AL489" i="94"/>
  <c r="BG489" i="94" s="1"/>
  <c r="AM489" i="94"/>
  <c r="BH489" i="94"/>
  <c r="AN489" i="94"/>
  <c r="BI489" i="94" s="1"/>
  <c r="AO489" i="94"/>
  <c r="BJ489" i="94"/>
  <c r="AP489" i="94"/>
  <c r="BK489" i="94" s="1"/>
  <c r="W490" i="94"/>
  <c r="AR490" i="94"/>
  <c r="X490" i="94"/>
  <c r="AS490" i="94"/>
  <c r="Y490" i="94"/>
  <c r="Z490" i="94"/>
  <c r="AU490" i="94"/>
  <c r="AA490" i="94"/>
  <c r="AB490" i="94"/>
  <c r="AW490" i="94"/>
  <c r="AC490" i="94"/>
  <c r="AX490" i="94"/>
  <c r="AD490" i="94"/>
  <c r="AY490" i="94" s="1"/>
  <c r="AE490" i="94"/>
  <c r="AZ490" i="94" s="1"/>
  <c r="AF490" i="94"/>
  <c r="BA490" i="94"/>
  <c r="AG490" i="94"/>
  <c r="BB490" i="94"/>
  <c r="AH490" i="94"/>
  <c r="BC490" i="94"/>
  <c r="AI490" i="94"/>
  <c r="BD490" i="94" s="1"/>
  <c r="AJ490" i="94"/>
  <c r="AK490" i="94"/>
  <c r="AL490" i="94"/>
  <c r="BG490" i="94"/>
  <c r="AM490" i="94"/>
  <c r="BH490" i="94" s="1"/>
  <c r="AN490" i="94"/>
  <c r="BI490" i="94" s="1"/>
  <c r="AO490" i="94"/>
  <c r="BJ490" i="94"/>
  <c r="AP490" i="94"/>
  <c r="BK490" i="94"/>
  <c r="W491" i="94"/>
  <c r="AR491" i="94"/>
  <c r="X491" i="94"/>
  <c r="AS491" i="94" s="1"/>
  <c r="Y491" i="94"/>
  <c r="Z491" i="94"/>
  <c r="AU491" i="94"/>
  <c r="AA491" i="94"/>
  <c r="AB491" i="94"/>
  <c r="AW491" i="94"/>
  <c r="AC491" i="94"/>
  <c r="AX491" i="94" s="1"/>
  <c r="AD491" i="94"/>
  <c r="AY491" i="94"/>
  <c r="AE491" i="94"/>
  <c r="AZ491" i="94"/>
  <c r="AF491" i="94"/>
  <c r="BA491" i="94"/>
  <c r="AG491" i="94"/>
  <c r="BB491" i="94" s="1"/>
  <c r="AH491" i="94"/>
  <c r="BC491" i="94"/>
  <c r="AI491" i="94"/>
  <c r="BD491" i="94" s="1"/>
  <c r="AJ491" i="94"/>
  <c r="AK491" i="94"/>
  <c r="AL491" i="94"/>
  <c r="BG491" i="94" s="1"/>
  <c r="AM491" i="94"/>
  <c r="BH491" i="94"/>
  <c r="AN491" i="94"/>
  <c r="BI491" i="94" s="1"/>
  <c r="AO491" i="94"/>
  <c r="BJ491" i="94"/>
  <c r="AP491" i="94"/>
  <c r="BK491" i="94" s="1"/>
  <c r="W492" i="94"/>
  <c r="AR492" i="94"/>
  <c r="X492" i="94"/>
  <c r="AS492" i="94"/>
  <c r="Y492" i="94"/>
  <c r="AT492" i="94" s="1"/>
  <c r="Z492" i="94"/>
  <c r="AU492" i="94" s="1"/>
  <c r="AA492" i="94"/>
  <c r="AV492" i="94"/>
  <c r="AB492" i="94"/>
  <c r="AW492" i="94"/>
  <c r="AC492" i="94"/>
  <c r="AD492" i="94"/>
  <c r="AY492" i="94" s="1"/>
  <c r="AE492" i="94"/>
  <c r="AF492" i="94"/>
  <c r="BA492" i="94"/>
  <c r="AG492" i="94"/>
  <c r="BB492" i="94"/>
  <c r="AH492" i="94"/>
  <c r="BC492" i="94"/>
  <c r="AI492" i="94"/>
  <c r="BD492" i="94" s="1"/>
  <c r="AJ492" i="94"/>
  <c r="BE492" i="94"/>
  <c r="AK492" i="94"/>
  <c r="BF492" i="94"/>
  <c r="AL492" i="94"/>
  <c r="BG492" i="94"/>
  <c r="AM492" i="94"/>
  <c r="BH492" i="94" s="1"/>
  <c r="AN492" i="94"/>
  <c r="BI492" i="94"/>
  <c r="AO492" i="94"/>
  <c r="AP492" i="94"/>
  <c r="BK492" i="94"/>
  <c r="W493" i="94"/>
  <c r="AR493" i="94"/>
  <c r="X493" i="94"/>
  <c r="AS493" i="94"/>
  <c r="Y493" i="94"/>
  <c r="AT493" i="94"/>
  <c r="Z493" i="94"/>
  <c r="AU493" i="94"/>
  <c r="AA493" i="94"/>
  <c r="AB493" i="94"/>
  <c r="AW493" i="94" s="1"/>
  <c r="AC493" i="94"/>
  <c r="AX493" i="94"/>
  <c r="AD493" i="94"/>
  <c r="AY493" i="94"/>
  <c r="AE493" i="94"/>
  <c r="AZ493" i="94"/>
  <c r="AF493" i="94"/>
  <c r="BA493" i="94" s="1"/>
  <c r="AG493" i="94"/>
  <c r="BB493" i="94"/>
  <c r="AH493" i="94"/>
  <c r="BC493" i="94"/>
  <c r="AI493" i="94"/>
  <c r="BD493" i="94" s="1"/>
  <c r="AJ493" i="94"/>
  <c r="AK493" i="94"/>
  <c r="AL493" i="94"/>
  <c r="BG493" i="94"/>
  <c r="AM493" i="94"/>
  <c r="BH493" i="94"/>
  <c r="AN493" i="94"/>
  <c r="BI493" i="94" s="1"/>
  <c r="AO493" i="94"/>
  <c r="BJ493" i="94" s="1"/>
  <c r="AP493" i="94"/>
  <c r="BK493" i="94"/>
  <c r="W494" i="94"/>
  <c r="AR494" i="94" s="1"/>
  <c r="X494" i="94"/>
  <c r="AS494" i="94"/>
  <c r="Y494" i="94"/>
  <c r="AT494" i="94" s="1"/>
  <c r="Z494" i="94"/>
  <c r="AU494" i="94"/>
  <c r="AA494" i="94"/>
  <c r="AV494" i="94" s="1"/>
  <c r="AB494" i="94"/>
  <c r="AW494" i="94"/>
  <c r="AC494" i="94"/>
  <c r="AX494" i="94" s="1"/>
  <c r="AD494" i="94"/>
  <c r="AY494" i="94"/>
  <c r="AE494" i="94"/>
  <c r="AZ494" i="94"/>
  <c r="AF494" i="94"/>
  <c r="BA494" i="94" s="1"/>
  <c r="AG494" i="94"/>
  <c r="BB494" i="94" s="1"/>
  <c r="AH494" i="94"/>
  <c r="BC494" i="94"/>
  <c r="AI494" i="94"/>
  <c r="BD494" i="94" s="1"/>
  <c r="AJ494" i="94"/>
  <c r="AK494" i="94"/>
  <c r="BF494" i="94" s="1"/>
  <c r="AL494" i="94"/>
  <c r="BG494" i="94"/>
  <c r="AM494" i="94"/>
  <c r="BH494" i="94"/>
  <c r="AN494" i="94"/>
  <c r="BI494" i="94" s="1"/>
  <c r="AO494" i="94"/>
  <c r="BJ494" i="94" s="1"/>
  <c r="AP494" i="94"/>
  <c r="BK494" i="94"/>
  <c r="W495" i="94"/>
  <c r="AR495" i="94" s="1"/>
  <c r="X495" i="94"/>
  <c r="AS495" i="94"/>
  <c r="Y495" i="94"/>
  <c r="AT495" i="94" s="1"/>
  <c r="Z495" i="94"/>
  <c r="AU495" i="94"/>
  <c r="AA495" i="94"/>
  <c r="AV495" i="94" s="1"/>
  <c r="AB495" i="94"/>
  <c r="AW495" i="94"/>
  <c r="AC495" i="94"/>
  <c r="AX495" i="94" s="1"/>
  <c r="AD495" i="94"/>
  <c r="AY495" i="94"/>
  <c r="AE495" i="94"/>
  <c r="AZ495" i="94" s="1"/>
  <c r="AF495" i="94"/>
  <c r="BA495" i="94" s="1"/>
  <c r="AG495" i="94"/>
  <c r="BB495" i="94" s="1"/>
  <c r="AH495" i="94"/>
  <c r="BC495" i="94"/>
  <c r="AI495" i="94"/>
  <c r="BD495" i="94"/>
  <c r="AJ495" i="94"/>
  <c r="AK495" i="94"/>
  <c r="BF495" i="94" s="1"/>
  <c r="AL495" i="94"/>
  <c r="BG495" i="94" s="1"/>
  <c r="AM495" i="94"/>
  <c r="BH495" i="94"/>
  <c r="AN495" i="94"/>
  <c r="BI495" i="94" s="1"/>
  <c r="AO495" i="94"/>
  <c r="BJ495" i="94"/>
  <c r="AP495" i="94"/>
  <c r="BK495" i="94" s="1"/>
  <c r="W496" i="94"/>
  <c r="AR496" i="94"/>
  <c r="X496" i="94"/>
  <c r="AS496" i="94"/>
  <c r="Y496" i="94"/>
  <c r="AT496" i="94"/>
  <c r="Z496" i="94"/>
  <c r="AU496" i="94" s="1"/>
  <c r="AA496" i="94"/>
  <c r="AV496" i="94"/>
  <c r="AB496" i="94"/>
  <c r="AW496" i="94" s="1"/>
  <c r="AC496" i="94"/>
  <c r="AD496" i="94"/>
  <c r="AY496" i="94" s="1"/>
  <c r="AE496" i="94"/>
  <c r="AZ496" i="94"/>
  <c r="AF496" i="94"/>
  <c r="BA496" i="94"/>
  <c r="AG496" i="94"/>
  <c r="BB496" i="94"/>
  <c r="AH496" i="94"/>
  <c r="BC496" i="94" s="1"/>
  <c r="AI496" i="94"/>
  <c r="BD496" i="94"/>
  <c r="AJ496" i="94"/>
  <c r="BE496" i="94"/>
  <c r="AK496" i="94"/>
  <c r="BF496" i="94"/>
  <c r="AL496" i="94"/>
  <c r="BG496" i="94" s="1"/>
  <c r="AM496" i="94"/>
  <c r="BH496" i="94"/>
  <c r="AN496" i="94"/>
  <c r="BI496" i="94"/>
  <c r="AO496" i="94"/>
  <c r="BJ496" i="94"/>
  <c r="AP496" i="94"/>
  <c r="BK496" i="94" s="1"/>
  <c r="W497" i="94"/>
  <c r="AR497" i="94"/>
  <c r="X497" i="94"/>
  <c r="AS497" i="94"/>
  <c r="Y497" i="94"/>
  <c r="AT497" i="94"/>
  <c r="Z497" i="94"/>
  <c r="AU497" i="94" s="1"/>
  <c r="AA497" i="94"/>
  <c r="AV497" i="94"/>
  <c r="AB497" i="94"/>
  <c r="AW497" i="94"/>
  <c r="AC497" i="94"/>
  <c r="AD497" i="94"/>
  <c r="AY497" i="94"/>
  <c r="AE497" i="94"/>
  <c r="AF497" i="94"/>
  <c r="BA497" i="94"/>
  <c r="AG497" i="94"/>
  <c r="BB497" i="94"/>
  <c r="AH497" i="94"/>
  <c r="BC497" i="94"/>
  <c r="AI497" i="94"/>
  <c r="BD497" i="94" s="1"/>
  <c r="AJ497" i="94"/>
  <c r="BE497" i="94"/>
  <c r="AK497" i="94"/>
  <c r="BF497" i="94"/>
  <c r="AL497" i="94"/>
  <c r="BG497" i="94"/>
  <c r="AM497" i="94"/>
  <c r="BH497" i="94" s="1"/>
  <c r="AN497" i="94"/>
  <c r="BI497" i="94"/>
  <c r="AO497" i="94"/>
  <c r="BJ497" i="94"/>
  <c r="AP497" i="94"/>
  <c r="BK497" i="94"/>
  <c r="W498" i="94"/>
  <c r="AR498" i="94" s="1"/>
  <c r="X498" i="94"/>
  <c r="AS498" i="94"/>
  <c r="Y498" i="94"/>
  <c r="AT498" i="94"/>
  <c r="Z498" i="94"/>
  <c r="AU498" i="94"/>
  <c r="AA498" i="94"/>
  <c r="AV498" i="94" s="1"/>
  <c r="AB498" i="94"/>
  <c r="AW498" i="94"/>
  <c r="AC498" i="94"/>
  <c r="AX498" i="94"/>
  <c r="AD498" i="94"/>
  <c r="AY498" i="94"/>
  <c r="AE498" i="94"/>
  <c r="AZ498" i="94" s="1"/>
  <c r="AF498" i="94"/>
  <c r="BA498" i="94"/>
  <c r="AG498" i="94"/>
  <c r="BB498" i="94"/>
  <c r="AH498" i="94"/>
  <c r="BC498" i="94"/>
  <c r="AI498" i="94"/>
  <c r="BD498" i="94" s="1"/>
  <c r="AJ498" i="94"/>
  <c r="BE498" i="94"/>
  <c r="AK498" i="94"/>
  <c r="BF498" i="94"/>
  <c r="AL498" i="94"/>
  <c r="BG498" i="94"/>
  <c r="AM498" i="94"/>
  <c r="BH498" i="94" s="1"/>
  <c r="AN498" i="94"/>
  <c r="BI498" i="94"/>
  <c r="AO498" i="94"/>
  <c r="BJ498" i="94"/>
  <c r="AP498" i="94"/>
  <c r="BK498" i="94"/>
  <c r="W499" i="94"/>
  <c r="AR499" i="94" s="1"/>
  <c r="X499" i="94"/>
  <c r="AS499" i="94"/>
  <c r="Y499" i="94"/>
  <c r="AT499" i="94"/>
  <c r="Z499" i="94"/>
  <c r="AU499" i="94"/>
  <c r="AA499" i="94"/>
  <c r="AV499" i="94" s="1"/>
  <c r="AB499" i="94"/>
  <c r="AW499" i="94"/>
  <c r="AC499" i="94"/>
  <c r="AD499" i="94"/>
  <c r="AY499" i="94" s="1"/>
  <c r="AE499" i="94"/>
  <c r="AF499" i="94"/>
  <c r="BA499" i="94"/>
  <c r="AG499" i="94"/>
  <c r="BB499" i="94"/>
  <c r="AH499" i="94"/>
  <c r="BC499" i="94" s="1"/>
  <c r="AI499" i="94"/>
  <c r="BD499" i="94"/>
  <c r="AJ499" i="94"/>
  <c r="BE499" i="94"/>
  <c r="AK499" i="94"/>
  <c r="BF499" i="94"/>
  <c r="AL499" i="94"/>
  <c r="BG499" i="94" s="1"/>
  <c r="AM499" i="94"/>
  <c r="BH499" i="94"/>
  <c r="AN499" i="94"/>
  <c r="BI499" i="94"/>
  <c r="AO499" i="94"/>
  <c r="BJ499" i="94"/>
  <c r="AP499" i="94"/>
  <c r="BK499" i="94" s="1"/>
  <c r="W500" i="94"/>
  <c r="AR500" i="94"/>
  <c r="X500" i="94"/>
  <c r="AS500" i="94" s="1"/>
  <c r="Y500" i="94"/>
  <c r="AT500" i="94"/>
  <c r="Z500" i="94"/>
  <c r="AU500" i="94" s="1"/>
  <c r="AA500" i="94"/>
  <c r="AV500" i="94"/>
  <c r="AB500" i="94"/>
  <c r="AW500" i="94" s="1"/>
  <c r="AC500" i="94"/>
  <c r="AX500" i="94"/>
  <c r="AD500" i="94"/>
  <c r="AY500" i="94" s="1"/>
  <c r="AE500" i="94"/>
  <c r="AZ500" i="94"/>
  <c r="AF500" i="94"/>
  <c r="BA500" i="94"/>
  <c r="AG500" i="94"/>
  <c r="BB500" i="94"/>
  <c r="AH500" i="94"/>
  <c r="BC500" i="94" s="1"/>
  <c r="AI500" i="94"/>
  <c r="BD500" i="94"/>
  <c r="AJ500" i="94"/>
  <c r="BE500" i="94"/>
  <c r="AK500" i="94"/>
  <c r="BF500" i="94"/>
  <c r="AL500" i="94"/>
  <c r="BG500" i="94" s="1"/>
  <c r="AM500" i="94"/>
  <c r="BH500" i="94"/>
  <c r="AN500" i="94"/>
  <c r="BI500" i="94" s="1"/>
  <c r="AO500" i="94"/>
  <c r="BJ500" i="94"/>
  <c r="AP500" i="94"/>
  <c r="BK500" i="94" s="1"/>
  <c r="W501" i="94"/>
  <c r="AR501" i="94"/>
  <c r="X501" i="94"/>
  <c r="AS501" i="94"/>
  <c r="Y501" i="94"/>
  <c r="AT501" i="94"/>
  <c r="Z501" i="94"/>
  <c r="AU501" i="94" s="1"/>
  <c r="AA501" i="94"/>
  <c r="AV501" i="94"/>
  <c r="AB501" i="94"/>
  <c r="AW501" i="94"/>
  <c r="AC501" i="94"/>
  <c r="AD501" i="94"/>
  <c r="AY501" i="94"/>
  <c r="AE501" i="94"/>
  <c r="AF501" i="94"/>
  <c r="BA501" i="94"/>
  <c r="AG501" i="94"/>
  <c r="BB501" i="94"/>
  <c r="AH501" i="94"/>
  <c r="BC501" i="94"/>
  <c r="AI501" i="94"/>
  <c r="BD501" i="94" s="1"/>
  <c r="AJ501" i="94"/>
  <c r="BE501" i="94"/>
  <c r="AK501" i="94"/>
  <c r="BF501" i="94"/>
  <c r="AL501" i="94"/>
  <c r="BG501" i="94"/>
  <c r="AM501" i="94"/>
  <c r="BH501" i="94" s="1"/>
  <c r="AN501" i="94"/>
  <c r="BI501" i="94"/>
  <c r="AO501" i="94"/>
  <c r="BJ501" i="94" s="1"/>
  <c r="AP501" i="94"/>
  <c r="BK501" i="94"/>
  <c r="W502" i="94"/>
  <c r="AR502" i="94" s="1"/>
  <c r="X502" i="94"/>
  <c r="AS502" i="94"/>
  <c r="Y502" i="94"/>
  <c r="AT502" i="94" s="1"/>
  <c r="Z502" i="94"/>
  <c r="AU502" i="94"/>
  <c r="AA502" i="94"/>
  <c r="AV502" i="94" s="1"/>
  <c r="AB502" i="94"/>
  <c r="AW502" i="94"/>
  <c r="AC502" i="94"/>
  <c r="AX502" i="94"/>
  <c r="AD502" i="94"/>
  <c r="AY502" i="94"/>
  <c r="AE502" i="94"/>
  <c r="AZ502" i="94" s="1"/>
  <c r="AF502" i="94"/>
  <c r="BA502" i="94"/>
  <c r="AG502" i="94"/>
  <c r="BB502" i="94"/>
  <c r="AH502" i="94"/>
  <c r="BC502" i="94"/>
  <c r="AI502" i="94"/>
  <c r="BD502" i="94" s="1"/>
  <c r="AJ502" i="94"/>
  <c r="BE502" i="94"/>
  <c r="AK502" i="94"/>
  <c r="BF502" i="94" s="1"/>
  <c r="AL502" i="94"/>
  <c r="BG502" i="94"/>
  <c r="AM502" i="94"/>
  <c r="BH502" i="94" s="1"/>
  <c r="AN502" i="94"/>
  <c r="BI502" i="94"/>
  <c r="AO502" i="94"/>
  <c r="BJ502" i="94"/>
  <c r="AP502" i="94"/>
  <c r="BK502" i="94"/>
  <c r="W503" i="94"/>
  <c r="AR503" i="94" s="1"/>
  <c r="X503" i="94"/>
  <c r="AS503" i="94"/>
  <c r="Y503" i="94"/>
  <c r="AT503" i="94"/>
  <c r="Z503" i="94"/>
  <c r="AU503" i="94"/>
  <c r="AA503" i="94"/>
  <c r="AV503" i="94" s="1"/>
  <c r="AB503" i="94"/>
  <c r="AW503" i="94"/>
  <c r="AC503" i="94"/>
  <c r="AD503" i="94"/>
  <c r="AY503" i="94" s="1"/>
  <c r="AE503" i="94"/>
  <c r="AF503" i="94"/>
  <c r="BA503" i="94" s="1"/>
  <c r="AG503" i="94"/>
  <c r="BB503" i="94" s="1"/>
  <c r="AH503" i="94"/>
  <c r="BC503" i="94"/>
  <c r="AI503" i="94"/>
  <c r="BD503" i="94"/>
  <c r="AJ503" i="94"/>
  <c r="BE503" i="94" s="1"/>
  <c r="AK503" i="94"/>
  <c r="BF503" i="94" s="1"/>
  <c r="AL503" i="94"/>
  <c r="BG503" i="94"/>
  <c r="AM503" i="94"/>
  <c r="BH503" i="94"/>
  <c r="AN503" i="94"/>
  <c r="BI503" i="94"/>
  <c r="AO503" i="94"/>
  <c r="BJ503" i="94" s="1"/>
  <c r="AP503" i="94"/>
  <c r="BK503" i="94" s="1"/>
  <c r="W504" i="94"/>
  <c r="AR504" i="94"/>
  <c r="X504" i="94"/>
  <c r="AS504" i="94" s="1"/>
  <c r="Y504" i="94"/>
  <c r="AT504" i="94" s="1"/>
  <c r="Z504" i="94"/>
  <c r="AU504" i="94" s="1"/>
  <c r="AA504" i="94"/>
  <c r="AV504" i="94"/>
  <c r="AB504" i="94"/>
  <c r="AW504" i="94"/>
  <c r="AC504" i="94"/>
  <c r="AX504" i="94" s="1"/>
  <c r="AD504" i="94"/>
  <c r="AY504" i="94"/>
  <c r="AE504" i="94"/>
  <c r="AZ504" i="94"/>
  <c r="AF504" i="94"/>
  <c r="BA504" i="94"/>
  <c r="AG504" i="94"/>
  <c r="BB504" i="94" s="1"/>
  <c r="AH504" i="94"/>
  <c r="BC504" i="94"/>
  <c r="AI504" i="94"/>
  <c r="BD504" i="94"/>
  <c r="AJ504" i="94"/>
  <c r="BE504" i="94"/>
  <c r="AK504" i="94"/>
  <c r="BF504" i="94" s="1"/>
  <c r="AL504" i="94"/>
  <c r="BG504" i="94" s="1"/>
  <c r="AM504" i="94"/>
  <c r="BH504" i="94"/>
  <c r="AN504" i="94"/>
  <c r="BI504" i="94" s="1"/>
  <c r="AO504" i="94"/>
  <c r="BJ504" i="94" s="1"/>
  <c r="AP504" i="94"/>
  <c r="BK504" i="94"/>
  <c r="W505" i="94"/>
  <c r="AR505" i="94"/>
  <c r="X505" i="94"/>
  <c r="AS505" i="94"/>
  <c r="Y505" i="94"/>
  <c r="AT505" i="94" s="1"/>
  <c r="Z505" i="94"/>
  <c r="AU505" i="94"/>
  <c r="AA505" i="94"/>
  <c r="AV505" i="94"/>
  <c r="AB505" i="94"/>
  <c r="AW505" i="94"/>
  <c r="AC505" i="94"/>
  <c r="AD505" i="94"/>
  <c r="AY505" i="94"/>
  <c r="AE505" i="94"/>
  <c r="AF505" i="94"/>
  <c r="BA505" i="94"/>
  <c r="AG505" i="94"/>
  <c r="BB505" i="94"/>
  <c r="AH505" i="94"/>
  <c r="BC505" i="94" s="1"/>
  <c r="AI505" i="94"/>
  <c r="BD505" i="94"/>
  <c r="AJ505" i="94"/>
  <c r="BE505" i="94"/>
  <c r="AK505" i="94"/>
  <c r="BF505" i="94" s="1"/>
  <c r="AL505" i="94"/>
  <c r="BG505" i="94" s="1"/>
  <c r="AM505" i="94"/>
  <c r="BH505" i="94" s="1"/>
  <c r="AN505" i="94"/>
  <c r="BI505" i="94"/>
  <c r="AO505" i="94"/>
  <c r="BJ505" i="94"/>
  <c r="AP505" i="94"/>
  <c r="BK505" i="94" s="1"/>
  <c r="W506" i="94"/>
  <c r="AR506" i="94"/>
  <c r="X506" i="94"/>
  <c r="AS506" i="94"/>
  <c r="Y506" i="94"/>
  <c r="AT506" i="94"/>
  <c r="Z506" i="94"/>
  <c r="AU506" i="94" s="1"/>
  <c r="AA506" i="94"/>
  <c r="AV506" i="94" s="1"/>
  <c r="AB506" i="94"/>
  <c r="AW506" i="94"/>
  <c r="AC506" i="94"/>
  <c r="AX506" i="94"/>
  <c r="AD506" i="94"/>
  <c r="AY506" i="94" s="1"/>
  <c r="AE506" i="94"/>
  <c r="AZ506" i="94" s="1"/>
  <c r="AF506" i="94"/>
  <c r="BA506" i="94"/>
  <c r="AG506" i="94"/>
  <c r="BB506" i="94"/>
  <c r="AH506" i="94"/>
  <c r="BC506" i="94" s="1"/>
  <c r="AI506" i="94"/>
  <c r="BD506" i="94"/>
  <c r="AJ506" i="94"/>
  <c r="BE506" i="94"/>
  <c r="AK506" i="94"/>
  <c r="BF506" i="94" s="1"/>
  <c r="AL506" i="94"/>
  <c r="BG506" i="94" s="1"/>
  <c r="AM506" i="94"/>
  <c r="BH506" i="94"/>
  <c r="AN506" i="94"/>
  <c r="BI506" i="94"/>
  <c r="AO506" i="94"/>
  <c r="BJ506" i="94" s="1"/>
  <c r="AP506" i="94"/>
  <c r="BK506" i="94" s="1"/>
  <c r="W507" i="94"/>
  <c r="AR507" i="94"/>
  <c r="X507" i="94"/>
  <c r="AS507" i="94"/>
  <c r="Y507" i="94"/>
  <c r="AT507" i="94" s="1"/>
  <c r="Z507" i="94"/>
  <c r="AU507" i="94" s="1"/>
  <c r="AA507" i="94"/>
  <c r="AV507" i="94"/>
  <c r="AB507" i="94"/>
  <c r="AW507" i="94"/>
  <c r="AC507" i="94"/>
  <c r="AD507" i="94"/>
  <c r="AY507" i="94" s="1"/>
  <c r="AE507" i="94"/>
  <c r="AF507" i="94"/>
  <c r="BA507" i="94"/>
  <c r="AG507" i="94"/>
  <c r="BB507" i="94"/>
  <c r="AH507" i="94"/>
  <c r="BC507" i="94"/>
  <c r="AI507" i="94"/>
  <c r="BD507" i="94" s="1"/>
  <c r="AJ507" i="94"/>
  <c r="BE507" i="94" s="1"/>
  <c r="AK507" i="94"/>
  <c r="BF507" i="94"/>
  <c r="AL507" i="94"/>
  <c r="BG507" i="94" s="1"/>
  <c r="AM507" i="94"/>
  <c r="BH507" i="94" s="1"/>
  <c r="AN507" i="94"/>
  <c r="BI507" i="94" s="1"/>
  <c r="AO507" i="94"/>
  <c r="BJ507" i="94"/>
  <c r="AP507" i="94"/>
  <c r="BK507" i="94"/>
  <c r="W508" i="94"/>
  <c r="AR508" i="94" s="1"/>
  <c r="X508" i="94"/>
  <c r="AS508" i="94"/>
  <c r="Y508" i="94"/>
  <c r="AT508" i="94"/>
  <c r="Z508" i="94"/>
  <c r="AU508" i="94"/>
  <c r="AA508" i="94"/>
  <c r="AV508" i="94" s="1"/>
  <c r="AB508" i="94"/>
  <c r="AW508" i="94"/>
  <c r="AC508" i="94"/>
  <c r="AX508" i="94"/>
  <c r="AD508" i="94"/>
  <c r="AY508" i="94"/>
  <c r="AE508" i="94"/>
  <c r="AZ508" i="94" s="1"/>
  <c r="AF508" i="94"/>
  <c r="BA508" i="94" s="1"/>
  <c r="AG508" i="94"/>
  <c r="BB508" i="94"/>
  <c r="AH508" i="94"/>
  <c r="BC508" i="94" s="1"/>
  <c r="AI508" i="94"/>
  <c r="BD508" i="94" s="1"/>
  <c r="AJ508" i="94"/>
  <c r="BE508" i="94"/>
  <c r="AK508" i="94"/>
  <c r="BF508" i="94"/>
  <c r="AL508" i="94"/>
  <c r="BG508" i="94"/>
  <c r="AM508" i="94"/>
  <c r="BH508" i="94" s="1"/>
  <c r="AN508" i="94"/>
  <c r="BI508" i="94"/>
  <c r="AO508" i="94"/>
  <c r="BJ508" i="94"/>
  <c r="AP508" i="94"/>
  <c r="BK508" i="94" s="1"/>
  <c r="W509" i="94"/>
  <c r="AR509" i="94" s="1"/>
  <c r="X509" i="94"/>
  <c r="AS509" i="94"/>
  <c r="Y509" i="94"/>
  <c r="AT509" i="94"/>
  <c r="Z509" i="94"/>
  <c r="AU509" i="94" s="1"/>
  <c r="AA509" i="94"/>
  <c r="AV509" i="94" s="1"/>
  <c r="AB509" i="94"/>
  <c r="AW509" i="94" s="1"/>
  <c r="AC509" i="94"/>
  <c r="AX509" i="94"/>
  <c r="AD509" i="94"/>
  <c r="AY509" i="94"/>
  <c r="AE509" i="94"/>
  <c r="AZ509" i="94" s="1"/>
  <c r="AF509" i="94"/>
  <c r="BA509" i="94"/>
  <c r="AG509" i="94"/>
  <c r="BB509" i="94"/>
  <c r="AH509" i="94"/>
  <c r="BC509" i="94"/>
  <c r="AI509" i="94"/>
  <c r="BD509" i="94" s="1"/>
  <c r="AJ509" i="94"/>
  <c r="BE509" i="94" s="1"/>
  <c r="AK509" i="94"/>
  <c r="BF509" i="94"/>
  <c r="AL509" i="94"/>
  <c r="BG509" i="94"/>
  <c r="AM509" i="94"/>
  <c r="BH509" i="94" s="1"/>
  <c r="AN509" i="94"/>
  <c r="BI509" i="94" s="1"/>
  <c r="AO509" i="94"/>
  <c r="BJ509" i="94"/>
  <c r="AP509" i="94"/>
  <c r="BK509" i="94"/>
  <c r="W510" i="94"/>
  <c r="AR510" i="94" s="1"/>
  <c r="X510" i="94"/>
  <c r="AS510" i="94"/>
  <c r="Y510" i="94"/>
  <c r="AT510" i="94"/>
  <c r="Z510" i="94"/>
  <c r="AU510" i="94" s="1"/>
  <c r="AA510" i="94"/>
  <c r="AV510" i="94" s="1"/>
  <c r="AB510" i="94"/>
  <c r="AW510" i="94"/>
  <c r="AC510" i="94"/>
  <c r="AX510" i="94"/>
  <c r="AD510" i="94"/>
  <c r="AY510" i="94" s="1"/>
  <c r="AE510" i="94"/>
  <c r="AZ510" i="94" s="1"/>
  <c r="AF510" i="94"/>
  <c r="BA510" i="94"/>
  <c r="AG510" i="94"/>
  <c r="BB510" i="94"/>
  <c r="AH510" i="94"/>
  <c r="BC510" i="94" s="1"/>
  <c r="AI510" i="94"/>
  <c r="BD510" i="94" s="1"/>
  <c r="AJ510" i="94"/>
  <c r="BE510" i="94"/>
  <c r="AK510" i="94"/>
  <c r="BF510" i="94"/>
  <c r="AL510" i="94"/>
  <c r="BG510" i="94"/>
  <c r="AM510" i="94"/>
  <c r="BH510" i="94" s="1"/>
  <c r="AN510" i="94"/>
  <c r="BI510" i="94" s="1"/>
  <c r="AO510" i="94"/>
  <c r="BJ510" i="94"/>
  <c r="AP510" i="94"/>
  <c r="BK510" i="94" s="1"/>
  <c r="W511" i="94"/>
  <c r="AR511" i="94" s="1"/>
  <c r="X511" i="94"/>
  <c r="AS511" i="94" s="1"/>
  <c r="Y511" i="94"/>
  <c r="AT511" i="94"/>
  <c r="Z511" i="94"/>
  <c r="AU511" i="94"/>
  <c r="AA511" i="94"/>
  <c r="AV511" i="94" s="1"/>
  <c r="AB511" i="94"/>
  <c r="AW511" i="94"/>
  <c r="AC511" i="94"/>
  <c r="AX511" i="94"/>
  <c r="AD511" i="94"/>
  <c r="AY511" i="94"/>
  <c r="AE511" i="94"/>
  <c r="AZ511" i="94" s="1"/>
  <c r="AF511" i="94"/>
  <c r="BA511" i="94"/>
  <c r="AG511" i="94"/>
  <c r="BB511" i="94"/>
  <c r="AH511" i="94"/>
  <c r="BC511" i="94"/>
  <c r="AI511" i="94"/>
  <c r="BD511" i="94" s="1"/>
  <c r="AJ511" i="94"/>
  <c r="BE511" i="94" s="1"/>
  <c r="AK511" i="94"/>
  <c r="BF511" i="94"/>
  <c r="AL511" i="94"/>
  <c r="BG511" i="94" s="1"/>
  <c r="AM511" i="94"/>
  <c r="BH511" i="94" s="1"/>
  <c r="AN511" i="94"/>
  <c r="BI511" i="94"/>
  <c r="AO511" i="94"/>
  <c r="BJ511" i="94"/>
  <c r="AP511" i="94"/>
  <c r="BK511" i="94"/>
  <c r="W512" i="94"/>
  <c r="AR512" i="94" s="1"/>
  <c r="X512" i="94"/>
  <c r="AS512" i="94"/>
  <c r="Y512" i="94"/>
  <c r="AT512" i="94"/>
  <c r="Z512" i="94"/>
  <c r="AU512" i="94"/>
  <c r="AA512" i="94"/>
  <c r="AV512" i="94" s="1"/>
  <c r="AB512" i="94"/>
  <c r="AW512" i="94"/>
  <c r="AC512" i="94"/>
  <c r="AX512" i="94"/>
  <c r="AD512" i="94"/>
  <c r="AY512" i="94" s="1"/>
  <c r="AE512" i="94"/>
  <c r="AZ512" i="94" s="1"/>
  <c r="AF512" i="94"/>
  <c r="BA512" i="94" s="1"/>
  <c r="AG512" i="94"/>
  <c r="BB512" i="94"/>
  <c r="AH512" i="94"/>
  <c r="BC512" i="94"/>
  <c r="AI512" i="94"/>
  <c r="BD512" i="94" s="1"/>
  <c r="AJ512" i="94"/>
  <c r="BE512" i="94"/>
  <c r="AK512" i="94"/>
  <c r="BF512" i="94"/>
  <c r="AL512" i="94"/>
  <c r="BG512" i="94"/>
  <c r="AM512" i="94"/>
  <c r="BH512" i="94" s="1"/>
  <c r="AN512" i="94"/>
  <c r="BI512" i="94" s="1"/>
  <c r="AO512" i="94"/>
  <c r="BJ512" i="94"/>
  <c r="AP512" i="94"/>
  <c r="BK512" i="94"/>
  <c r="W513" i="94"/>
  <c r="AR513" i="94" s="1"/>
  <c r="X513" i="94"/>
  <c r="AS513" i="94" s="1"/>
  <c r="Y513" i="94"/>
  <c r="AT513" i="94"/>
  <c r="Z513" i="94"/>
  <c r="AU513" i="94"/>
  <c r="AA513" i="94"/>
  <c r="AV513" i="94" s="1"/>
  <c r="AB513" i="94"/>
  <c r="AW513" i="94"/>
  <c r="AC513" i="94"/>
  <c r="AX513" i="94"/>
  <c r="AD513" i="94"/>
  <c r="AY513" i="94" s="1"/>
  <c r="AE513" i="94"/>
  <c r="AZ513" i="94" s="1"/>
  <c r="AF513" i="94"/>
  <c r="BA513" i="94"/>
  <c r="AG513" i="94"/>
  <c r="BB513" i="94"/>
  <c r="AH513" i="94"/>
  <c r="BC513" i="94" s="1"/>
  <c r="AI513" i="94"/>
  <c r="BD513" i="94" s="1"/>
  <c r="AJ513" i="94"/>
  <c r="BE513" i="94"/>
  <c r="AK513" i="94"/>
  <c r="BF513" i="94"/>
  <c r="AL513" i="94"/>
  <c r="BG513" i="94" s="1"/>
  <c r="AM513" i="94"/>
  <c r="BH513" i="94" s="1"/>
  <c r="AN513" i="94"/>
  <c r="BI513" i="94"/>
  <c r="AO513" i="94"/>
  <c r="BJ513" i="94"/>
  <c r="AP513" i="94"/>
  <c r="BK513" i="94"/>
  <c r="W514" i="94"/>
  <c r="AR514" i="94" s="1"/>
  <c r="X514" i="94"/>
  <c r="AS514" i="94" s="1"/>
  <c r="Y514" i="94"/>
  <c r="AT514" i="94"/>
  <c r="Z514" i="94"/>
  <c r="AU514" i="94" s="1"/>
  <c r="AA514" i="94"/>
  <c r="AV514" i="94" s="1"/>
  <c r="AB514" i="94"/>
  <c r="AW514" i="94" s="1"/>
  <c r="AC514" i="94"/>
  <c r="AX514" i="94"/>
  <c r="AD514" i="94"/>
  <c r="AY514" i="94"/>
  <c r="AE514" i="94"/>
  <c r="AZ514" i="94" s="1"/>
  <c r="AF514" i="94"/>
  <c r="BA514" i="94"/>
  <c r="AG514" i="94"/>
  <c r="BB514" i="94"/>
  <c r="AH514" i="94"/>
  <c r="BC514" i="94"/>
  <c r="AI514" i="94"/>
  <c r="BD514" i="94" s="1"/>
  <c r="AJ514" i="94"/>
  <c r="BE514" i="94"/>
  <c r="AK514" i="94"/>
  <c r="BF514" i="94"/>
  <c r="AL514" i="94"/>
  <c r="BG514" i="94"/>
  <c r="AM514" i="94"/>
  <c r="BH514" i="94" s="1"/>
  <c r="AN514" i="94"/>
  <c r="BI514" i="94" s="1"/>
  <c r="AO514" i="94"/>
  <c r="BJ514" i="94"/>
  <c r="AP514" i="94"/>
  <c r="BK514" i="94" s="1"/>
  <c r="W515" i="94"/>
  <c r="AR515" i="94" s="1"/>
  <c r="X515" i="94"/>
  <c r="AS515" i="94"/>
  <c r="Y515" i="94"/>
  <c r="AT515" i="94"/>
  <c r="Z515" i="94"/>
  <c r="AU515" i="94"/>
  <c r="AA515" i="94"/>
  <c r="AV515" i="94" s="1"/>
  <c r="AB515" i="94"/>
  <c r="AW515" i="94"/>
  <c r="AC515" i="94"/>
  <c r="AX515" i="94"/>
  <c r="AD515" i="94"/>
  <c r="AY515" i="94"/>
  <c r="AE515" i="94"/>
  <c r="AZ515" i="94" s="1"/>
  <c r="AF515" i="94"/>
  <c r="BA515" i="94"/>
  <c r="AG515" i="94"/>
  <c r="BB515" i="94"/>
  <c r="AH515" i="94"/>
  <c r="BC515" i="94" s="1"/>
  <c r="AI515" i="94"/>
  <c r="BD515" i="94" s="1"/>
  <c r="AJ515" i="94"/>
  <c r="BE515" i="94" s="1"/>
  <c r="AK515" i="94"/>
  <c r="BF515" i="94"/>
  <c r="AL515" i="94"/>
  <c r="BG515" i="94"/>
  <c r="AM515" i="94"/>
  <c r="BH515" i="94" s="1"/>
  <c r="AN515" i="94"/>
  <c r="BI515" i="94"/>
  <c r="AO515" i="94"/>
  <c r="BJ515" i="94"/>
  <c r="AP515" i="94"/>
  <c r="BK515" i="94"/>
  <c r="W516" i="94"/>
  <c r="AR516" i="94" s="1"/>
  <c r="X516" i="94"/>
  <c r="AS516" i="94" s="1"/>
  <c r="Y516" i="94"/>
  <c r="AT516" i="94"/>
  <c r="Z516" i="94"/>
  <c r="AU516" i="94"/>
  <c r="AA516" i="94"/>
  <c r="AV516" i="94" s="1"/>
  <c r="AB516" i="94"/>
  <c r="AW516" i="94" s="1"/>
  <c r="AC516" i="94"/>
  <c r="AX516" i="94"/>
  <c r="AD516" i="94"/>
  <c r="AY516" i="94"/>
  <c r="AE516" i="94"/>
  <c r="AZ516" i="94" s="1"/>
  <c r="AF516" i="94"/>
  <c r="BA516" i="94"/>
  <c r="AG516" i="94"/>
  <c r="BB516" i="94"/>
  <c r="AH516" i="94"/>
  <c r="BC516" i="94" s="1"/>
  <c r="AI516" i="94"/>
  <c r="BD516" i="94" s="1"/>
  <c r="AJ516" i="94"/>
  <c r="BE516" i="94"/>
  <c r="AK516" i="94"/>
  <c r="BF516" i="94"/>
  <c r="AL516" i="94"/>
  <c r="BG516" i="94" s="1"/>
  <c r="AM516" i="94"/>
  <c r="BH516" i="94" s="1"/>
  <c r="AN516" i="94"/>
  <c r="BI516" i="94"/>
  <c r="AO516" i="94"/>
  <c r="BJ516" i="94"/>
  <c r="AP516" i="94"/>
  <c r="BK516" i="94" s="1"/>
  <c r="W517" i="94"/>
  <c r="AR517" i="94" s="1"/>
  <c r="X517" i="94"/>
  <c r="AS517" i="94"/>
  <c r="Y517" i="94"/>
  <c r="AT517" i="94"/>
  <c r="Z517" i="94"/>
  <c r="AU517" i="94"/>
  <c r="AA517" i="94"/>
  <c r="AV517" i="94" s="1"/>
  <c r="AB517" i="94"/>
  <c r="AW517" i="94" s="1"/>
  <c r="AC517" i="94"/>
  <c r="AX517" i="94"/>
  <c r="AD517" i="94"/>
  <c r="AY517" i="94" s="1"/>
  <c r="AE517" i="94"/>
  <c r="AZ517" i="94" s="1"/>
  <c r="AF517" i="94"/>
  <c r="BA517" i="94" s="1"/>
  <c r="AG517" i="94"/>
  <c r="BB517" i="94"/>
  <c r="AH517" i="94"/>
  <c r="BC517" i="94"/>
  <c r="AI517" i="94"/>
  <c r="BD517" i="94" s="1"/>
  <c r="AJ517" i="94"/>
  <c r="BE517" i="94"/>
  <c r="AK517" i="94"/>
  <c r="BF517" i="94"/>
  <c r="AL517" i="94"/>
  <c r="BG517" i="94"/>
  <c r="AM517" i="94"/>
  <c r="BH517" i="94" s="1"/>
  <c r="AN517" i="94"/>
  <c r="BI517" i="94"/>
  <c r="AO517" i="94"/>
  <c r="BJ517" i="94"/>
  <c r="AP517" i="94"/>
  <c r="BK517" i="94"/>
  <c r="W518" i="94"/>
  <c r="AR518" i="94" s="1"/>
  <c r="X518" i="94"/>
  <c r="AS518" i="94" s="1"/>
  <c r="Y518" i="94"/>
  <c r="AT518" i="94"/>
  <c r="Z518" i="94"/>
  <c r="AU518" i="94" s="1"/>
  <c r="AA518" i="94"/>
  <c r="AV518" i="94" s="1"/>
  <c r="AB518" i="94"/>
  <c r="AW518" i="94"/>
  <c r="AC518" i="94"/>
  <c r="AX518" i="94"/>
  <c r="AD518" i="94"/>
  <c r="AY518" i="94"/>
  <c r="AE518" i="94"/>
  <c r="AZ518" i="94" s="1"/>
  <c r="AF518" i="94"/>
  <c r="BA518" i="94"/>
  <c r="AG518" i="94"/>
  <c r="BB518" i="94"/>
  <c r="AH518" i="94"/>
  <c r="BC518" i="94"/>
  <c r="AI518" i="94"/>
  <c r="BD518" i="94" s="1"/>
  <c r="AJ518" i="94"/>
  <c r="BE518" i="94"/>
  <c r="AK518" i="94"/>
  <c r="BF518" i="94"/>
  <c r="AL518" i="94"/>
  <c r="BG518" i="94" s="1"/>
  <c r="AM518" i="94"/>
  <c r="BH518" i="94" s="1"/>
  <c r="AN518" i="94"/>
  <c r="BI518" i="94" s="1"/>
  <c r="AO518" i="94"/>
  <c r="BJ518" i="94"/>
  <c r="AP518" i="94"/>
  <c r="BK518" i="94"/>
  <c r="W519" i="94"/>
  <c r="AR519" i="94" s="1"/>
  <c r="X519" i="94"/>
  <c r="AS519" i="94"/>
  <c r="Y519" i="94"/>
  <c r="AT519" i="94"/>
  <c r="Z519" i="94"/>
  <c r="AU519" i="94"/>
  <c r="AA519" i="94"/>
  <c r="AV519" i="94" s="1"/>
  <c r="AB519" i="94"/>
  <c r="AW519" i="94" s="1"/>
  <c r="AC519" i="94"/>
  <c r="AX519" i="94"/>
  <c r="AD519" i="94"/>
  <c r="AY519" i="94"/>
  <c r="AE519" i="94"/>
  <c r="AZ519" i="94" s="1"/>
  <c r="AF519" i="94"/>
  <c r="BA519" i="94" s="1"/>
  <c r="AG519" i="94"/>
  <c r="BB519" i="94"/>
  <c r="AH519" i="94"/>
  <c r="BC519" i="94"/>
  <c r="AI519" i="94"/>
  <c r="BD519" i="94" s="1"/>
  <c r="AJ519" i="94"/>
  <c r="BE519" i="94"/>
  <c r="AK519" i="94"/>
  <c r="BF519" i="94"/>
  <c r="AL519" i="94"/>
  <c r="BG519" i="94" s="1"/>
  <c r="AM519" i="94"/>
  <c r="BH519" i="94" s="1"/>
  <c r="AN519" i="94"/>
  <c r="BI519" i="94" s="1"/>
  <c r="AO519" i="94"/>
  <c r="BJ519" i="94"/>
  <c r="AP519" i="94"/>
  <c r="BK519" i="94" s="1"/>
  <c r="W520" i="94"/>
  <c r="AR520" i="94" s="1"/>
  <c r="X520" i="94"/>
  <c r="AS520" i="94"/>
  <c r="Y520" i="94"/>
  <c r="AT520" i="94"/>
  <c r="Z520" i="94"/>
  <c r="AU520" i="94" s="1"/>
  <c r="AA520" i="94"/>
  <c r="AV520" i="94" s="1"/>
  <c r="AB520" i="94"/>
  <c r="AW520" i="94"/>
  <c r="AC520" i="94"/>
  <c r="AX520" i="94"/>
  <c r="AD520" i="94"/>
  <c r="AY520" i="94"/>
  <c r="AE520" i="94"/>
  <c r="AZ520" i="94" s="1"/>
  <c r="AF520" i="94"/>
  <c r="BA520" i="94" s="1"/>
  <c r="AG520" i="94"/>
  <c r="BB520" i="94"/>
  <c r="AH520" i="94"/>
  <c r="BC520" i="94" s="1"/>
  <c r="AI520" i="94"/>
  <c r="BD520" i="94" s="1"/>
  <c r="AJ520" i="94"/>
  <c r="BE520" i="94" s="1"/>
  <c r="AK520" i="94"/>
  <c r="BF520" i="94"/>
  <c r="AL520" i="94"/>
  <c r="BG520" i="94" s="1"/>
  <c r="AM520" i="94"/>
  <c r="BH520" i="94" s="1"/>
  <c r="AN520" i="94"/>
  <c r="BI520" i="94"/>
  <c r="AO520" i="94"/>
  <c r="BJ520" i="94"/>
  <c r="AP520" i="94"/>
  <c r="BK520" i="94"/>
  <c r="W521" i="94"/>
  <c r="AR521" i="94" s="1"/>
  <c r="X521" i="94"/>
  <c r="AS521" i="94"/>
  <c r="Y521" i="94"/>
  <c r="AT521" i="94"/>
  <c r="Z521" i="94"/>
  <c r="AU521" i="94"/>
  <c r="AA521" i="94"/>
  <c r="AV521" i="94" s="1"/>
  <c r="AB521" i="94"/>
  <c r="AW521" i="94" s="1"/>
  <c r="AC521" i="94"/>
  <c r="AX521" i="94"/>
  <c r="AD521" i="94"/>
  <c r="AY521" i="94" s="1"/>
  <c r="AE521" i="94"/>
  <c r="AZ521" i="94" s="1"/>
  <c r="AF521" i="94"/>
  <c r="BA521" i="94"/>
  <c r="AG521" i="94"/>
  <c r="BB521" i="94"/>
  <c r="AH521" i="94"/>
  <c r="BC521" i="94"/>
  <c r="AI521" i="94"/>
  <c r="BD521" i="94" s="1"/>
  <c r="AJ521" i="94"/>
  <c r="BE521" i="94"/>
  <c r="AK521" i="94"/>
  <c r="BF521" i="94"/>
  <c r="AL521" i="94"/>
  <c r="BG521" i="94"/>
  <c r="AM521" i="94"/>
  <c r="BH521" i="94" s="1"/>
  <c r="AN521" i="94"/>
  <c r="BI521" i="94"/>
  <c r="AO521" i="94"/>
  <c r="BJ521" i="94"/>
  <c r="AP521" i="94"/>
  <c r="BK521" i="94" s="1"/>
  <c r="W522" i="94"/>
  <c r="AR522" i="94" s="1"/>
  <c r="X522" i="94"/>
  <c r="AS522" i="94" s="1"/>
  <c r="Y522" i="94"/>
  <c r="AT522" i="94"/>
  <c r="Z522" i="94"/>
  <c r="AU522" i="94"/>
  <c r="AA522" i="94"/>
  <c r="AV522" i="94" s="1"/>
  <c r="AB522" i="94"/>
  <c r="AW522" i="94"/>
  <c r="AC522" i="94"/>
  <c r="AX522" i="94"/>
  <c r="AD522" i="94"/>
  <c r="AY522" i="94"/>
  <c r="AE522" i="94"/>
  <c r="AZ522" i="94" s="1"/>
  <c r="AF522" i="94"/>
  <c r="BA522" i="94" s="1"/>
  <c r="AG522" i="94"/>
  <c r="BB522" i="94"/>
  <c r="AH522" i="94"/>
  <c r="BC522" i="94"/>
  <c r="AI522" i="94"/>
  <c r="BD522" i="94" s="1"/>
  <c r="AJ522" i="94"/>
  <c r="BE522" i="94" s="1"/>
  <c r="AK522" i="94"/>
  <c r="BF522" i="94"/>
  <c r="AL522" i="94"/>
  <c r="BG522" i="94"/>
  <c r="AM522" i="94"/>
  <c r="BH522" i="94" s="1"/>
  <c r="AN522" i="94"/>
  <c r="BI522" i="94"/>
  <c r="AO522" i="94"/>
  <c r="BJ522" i="94"/>
  <c r="AP522" i="94"/>
  <c r="BK522" i="94" s="1"/>
  <c r="W523" i="94"/>
  <c r="AR523" i="94" s="1"/>
  <c r="X523" i="94"/>
  <c r="AS523" i="94" s="1"/>
  <c r="Y523" i="94"/>
  <c r="AT523" i="94"/>
  <c r="Z523" i="94"/>
  <c r="AU523" i="94" s="1"/>
  <c r="AA523" i="94"/>
  <c r="AV523" i="94" s="1"/>
  <c r="AB523" i="94"/>
  <c r="AW523" i="94"/>
  <c r="AC523" i="94"/>
  <c r="AX523" i="94"/>
  <c r="AD523" i="94"/>
  <c r="AY523" i="94" s="1"/>
  <c r="AE523" i="94"/>
  <c r="AZ523" i="94" s="1"/>
  <c r="AF523" i="94"/>
  <c r="BA523" i="94"/>
  <c r="AG523" i="94"/>
  <c r="BB523" i="94"/>
  <c r="AH523" i="94"/>
  <c r="BC523" i="94"/>
  <c r="AI523" i="94"/>
  <c r="BD523" i="94" s="1"/>
  <c r="AJ523" i="94"/>
  <c r="BE523" i="94" s="1"/>
  <c r="AK523" i="94"/>
  <c r="BF523" i="94"/>
  <c r="AL523" i="94"/>
  <c r="BG523" i="94" s="1"/>
  <c r="AM523" i="94"/>
  <c r="BH523" i="94" s="1"/>
  <c r="AN523" i="94"/>
  <c r="BI523" i="94" s="1"/>
  <c r="AO523" i="94"/>
  <c r="BJ523" i="94"/>
  <c r="AP523" i="94"/>
  <c r="BK523" i="94" s="1"/>
  <c r="W524" i="94"/>
  <c r="AR524" i="94" s="1"/>
  <c r="X524" i="94"/>
  <c r="AS524" i="94"/>
  <c r="Y524" i="94"/>
  <c r="AT524" i="94"/>
  <c r="Z524" i="94"/>
  <c r="AU524" i="94"/>
  <c r="AA524" i="94"/>
  <c r="AV524" i="94" s="1"/>
  <c r="AB524" i="94"/>
  <c r="AW524" i="94"/>
  <c r="AC524" i="94"/>
  <c r="AX524" i="94"/>
  <c r="AD524" i="94"/>
  <c r="AY524" i="94"/>
  <c r="AE524" i="94"/>
  <c r="AZ524" i="94" s="1"/>
  <c r="AF524" i="94"/>
  <c r="BA524" i="94" s="1"/>
  <c r="AG524" i="94"/>
  <c r="BB524" i="94"/>
  <c r="AH524" i="94"/>
  <c r="BC524" i="94" s="1"/>
  <c r="AI524" i="94"/>
  <c r="BD524" i="94" s="1"/>
  <c r="AJ524" i="94"/>
  <c r="BE524" i="94"/>
  <c r="AK524" i="94"/>
  <c r="BF524" i="94"/>
  <c r="AL524" i="94"/>
  <c r="BG524" i="94"/>
  <c r="AM524" i="94"/>
  <c r="BH524" i="94" s="1"/>
  <c r="AN524" i="94"/>
  <c r="BI524" i="94"/>
  <c r="AO524" i="94"/>
  <c r="BJ524" i="94"/>
  <c r="AP524" i="94"/>
  <c r="BK524" i="94"/>
  <c r="W525" i="94"/>
  <c r="AR525" i="94" s="1"/>
  <c r="X525" i="94"/>
  <c r="AS525" i="94"/>
  <c r="Y525" i="94"/>
  <c r="AT525" i="94"/>
  <c r="Z525" i="94"/>
  <c r="AU525" i="94" s="1"/>
  <c r="AA525" i="94"/>
  <c r="AV525" i="94" s="1"/>
  <c r="AB525" i="94"/>
  <c r="AW525" i="94" s="1"/>
  <c r="AC525" i="94"/>
  <c r="AX525" i="94"/>
  <c r="AD525" i="94"/>
  <c r="AY525" i="94"/>
  <c r="AE525" i="94"/>
  <c r="AZ525" i="94" s="1"/>
  <c r="AF525" i="94"/>
  <c r="BA525" i="94"/>
  <c r="AG525" i="94"/>
  <c r="BB525" i="94"/>
  <c r="AH525" i="94"/>
  <c r="BC525" i="94" s="1"/>
  <c r="AI525" i="94"/>
  <c r="BD525" i="94" s="1"/>
  <c r="AJ525" i="94"/>
  <c r="BE525" i="94" s="1"/>
  <c r="AK525" i="94"/>
  <c r="BF525" i="94"/>
  <c r="AL525" i="94"/>
  <c r="BG525" i="94"/>
  <c r="AM525" i="94"/>
  <c r="BH525" i="94" s="1"/>
  <c r="AN525" i="94"/>
  <c r="BI525" i="94" s="1"/>
  <c r="AO525" i="94"/>
  <c r="BJ525" i="94"/>
  <c r="AP525" i="94"/>
  <c r="BK525" i="94"/>
  <c r="X484" i="94"/>
  <c r="AS484" i="94" s="1"/>
  <c r="Y484" i="94"/>
  <c r="Z484" i="94"/>
  <c r="AU484" i="94" s="1"/>
  <c r="AA484" i="94"/>
  <c r="AV484" i="94" s="1"/>
  <c r="AB484" i="94"/>
  <c r="AW484" i="94" s="1"/>
  <c r="AC484" i="94"/>
  <c r="AX484" i="94" s="1"/>
  <c r="AD484" i="94"/>
  <c r="AY484" i="94" s="1"/>
  <c r="AE484" i="94"/>
  <c r="AZ484" i="94" s="1"/>
  <c r="AF484" i="94"/>
  <c r="BA484" i="94" s="1"/>
  <c r="AG484" i="94"/>
  <c r="AH484" i="94"/>
  <c r="BC484" i="94" s="1"/>
  <c r="AI484" i="94"/>
  <c r="BD484" i="94"/>
  <c r="AJ484" i="94"/>
  <c r="BE484" i="94" s="1"/>
  <c r="AK484" i="94"/>
  <c r="BF484" i="94" s="1"/>
  <c r="AL484" i="94"/>
  <c r="BG484" i="94" s="1"/>
  <c r="AM484" i="94"/>
  <c r="BH484" i="94"/>
  <c r="AN484" i="94"/>
  <c r="BI484" i="94"/>
  <c r="AO484" i="94"/>
  <c r="AP484" i="94"/>
  <c r="BK484" i="94" s="1"/>
  <c r="W484" i="94"/>
  <c r="AR484" i="94" s="1"/>
  <c r="W430" i="94"/>
  <c r="AR430" i="94"/>
  <c r="X430" i="94"/>
  <c r="AS430" i="94"/>
  <c r="Y430" i="94"/>
  <c r="AT430" i="94"/>
  <c r="Z430" i="94"/>
  <c r="AU430" i="94" s="1"/>
  <c r="AA430" i="94"/>
  <c r="AV430" i="94"/>
  <c r="AB430" i="94"/>
  <c r="AC430" i="94"/>
  <c r="AX430" i="94"/>
  <c r="AD430" i="94"/>
  <c r="AY430" i="94"/>
  <c r="AE430" i="94"/>
  <c r="AF430" i="94"/>
  <c r="BA430" i="94"/>
  <c r="AG430" i="94"/>
  <c r="BB430" i="94"/>
  <c r="AH430" i="94"/>
  <c r="BC430" i="94" s="1"/>
  <c r="AI430" i="94"/>
  <c r="BD430" i="94" s="1"/>
  <c r="AJ430" i="94"/>
  <c r="BE430" i="94" s="1"/>
  <c r="AK430" i="94"/>
  <c r="BF430" i="94" s="1"/>
  <c r="AL430" i="94"/>
  <c r="BG430" i="94"/>
  <c r="AM430" i="94"/>
  <c r="BH430" i="94" s="1"/>
  <c r="AN430" i="94"/>
  <c r="BI430" i="94" s="1"/>
  <c r="AO430" i="94"/>
  <c r="BJ430" i="94"/>
  <c r="AP430" i="94"/>
  <c r="BK430" i="94"/>
  <c r="W431" i="94"/>
  <c r="AR431" i="94" s="1"/>
  <c r="X431" i="94"/>
  <c r="AS431" i="94"/>
  <c r="Y431" i="94"/>
  <c r="AT431" i="94" s="1"/>
  <c r="Z431" i="94"/>
  <c r="AU431" i="94" s="1"/>
  <c r="AA431" i="94"/>
  <c r="AV431" i="94" s="1"/>
  <c r="AB431" i="94"/>
  <c r="AC431" i="94"/>
  <c r="AX431" i="94" s="1"/>
  <c r="AD431" i="94"/>
  <c r="AY431" i="94" s="1"/>
  <c r="AE431" i="94"/>
  <c r="AZ431" i="94"/>
  <c r="AF431" i="94"/>
  <c r="BA431" i="94"/>
  <c r="AG431" i="94"/>
  <c r="BB431" i="94"/>
  <c r="AH431" i="94"/>
  <c r="BC431" i="94" s="1"/>
  <c r="AI431" i="94"/>
  <c r="BD431" i="94" s="1"/>
  <c r="AJ431" i="94"/>
  <c r="BE431" i="94"/>
  <c r="AK431" i="94"/>
  <c r="BF431" i="94"/>
  <c r="AL431" i="94"/>
  <c r="BG431" i="94" s="1"/>
  <c r="AM431" i="94"/>
  <c r="BH431" i="94"/>
  <c r="AN431" i="94"/>
  <c r="AO431" i="94"/>
  <c r="BJ431" i="94" s="1"/>
  <c r="AP431" i="94"/>
  <c r="BK431" i="94"/>
  <c r="W432" i="94"/>
  <c r="AR432" i="94"/>
  <c r="X432" i="94"/>
  <c r="AS432" i="94" s="1"/>
  <c r="Y432" i="94"/>
  <c r="AT432" i="94"/>
  <c r="Z432" i="94"/>
  <c r="AU432" i="94" s="1"/>
  <c r="AA432" i="94"/>
  <c r="AV432" i="94" s="1"/>
  <c r="AB432" i="94"/>
  <c r="AC432" i="94"/>
  <c r="AX432" i="94"/>
  <c r="AD432" i="94"/>
  <c r="AY432" i="94" s="1"/>
  <c r="AE432" i="94"/>
  <c r="AZ432" i="94" s="1"/>
  <c r="AF432" i="94"/>
  <c r="BA432" i="94"/>
  <c r="AG432" i="94"/>
  <c r="BB432" i="94"/>
  <c r="AH432" i="94"/>
  <c r="BC432" i="94"/>
  <c r="AI432" i="94"/>
  <c r="BD432" i="94" s="1"/>
  <c r="AJ432" i="94"/>
  <c r="BE432" i="94"/>
  <c r="AK432" i="94"/>
  <c r="BF432" i="94"/>
  <c r="AL432" i="94"/>
  <c r="BG432" i="94" s="1"/>
  <c r="AM432" i="94"/>
  <c r="BH432" i="94" s="1"/>
  <c r="AN432" i="94"/>
  <c r="AO432" i="94"/>
  <c r="BJ432" i="94" s="1"/>
  <c r="AP432" i="94"/>
  <c r="BK432" i="94" s="1"/>
  <c r="W433" i="94"/>
  <c r="AR433" i="94"/>
  <c r="X433" i="94"/>
  <c r="AS433" i="94" s="1"/>
  <c r="Y433" i="94"/>
  <c r="AT433" i="94" s="1"/>
  <c r="Z433" i="94"/>
  <c r="AU433" i="94"/>
  <c r="AA433" i="94"/>
  <c r="AV433" i="94" s="1"/>
  <c r="AB433" i="94"/>
  <c r="AC433" i="94"/>
  <c r="AX433" i="94" s="1"/>
  <c r="AD433" i="94"/>
  <c r="AY433" i="94"/>
  <c r="AE433" i="94"/>
  <c r="AZ433" i="94"/>
  <c r="AF433" i="94"/>
  <c r="BA433" i="94" s="1"/>
  <c r="AG433" i="94"/>
  <c r="BB433" i="94" s="1"/>
  <c r="AH433" i="94"/>
  <c r="BC433" i="94"/>
  <c r="AI433" i="94"/>
  <c r="BD433" i="94" s="1"/>
  <c r="AJ433" i="94"/>
  <c r="BE433" i="94" s="1"/>
  <c r="AK433" i="94"/>
  <c r="BF433" i="94" s="1"/>
  <c r="AL433" i="94"/>
  <c r="BG433" i="94"/>
  <c r="AM433" i="94"/>
  <c r="BH433" i="94"/>
  <c r="AN433" i="94"/>
  <c r="AO433" i="94"/>
  <c r="BJ433" i="94" s="1"/>
  <c r="AP433" i="94"/>
  <c r="BK433" i="94" s="1"/>
  <c r="W434" i="94"/>
  <c r="AR434" i="94"/>
  <c r="X434" i="94"/>
  <c r="AS434" i="94"/>
  <c r="Y434" i="94"/>
  <c r="AT434" i="94"/>
  <c r="Z434" i="94"/>
  <c r="AU434" i="94" s="1"/>
  <c r="AA434" i="94"/>
  <c r="AV434" i="94" s="1"/>
  <c r="AB434" i="94"/>
  <c r="AC434" i="94"/>
  <c r="AX434" i="94" s="1"/>
  <c r="AD434" i="94"/>
  <c r="AY434" i="94" s="1"/>
  <c r="AE434" i="94"/>
  <c r="AZ434" i="94"/>
  <c r="AF434" i="94"/>
  <c r="BA434" i="94"/>
  <c r="AG434" i="94"/>
  <c r="BB434" i="94" s="1"/>
  <c r="AH434" i="94"/>
  <c r="BC434" i="94" s="1"/>
  <c r="AI434" i="94"/>
  <c r="BD434" i="94"/>
  <c r="AJ434" i="94"/>
  <c r="BE434" i="94"/>
  <c r="AK434" i="94"/>
  <c r="BF434" i="94" s="1"/>
  <c r="AL434" i="94"/>
  <c r="BG434" i="94" s="1"/>
  <c r="AM434" i="94"/>
  <c r="BH434" i="94"/>
  <c r="AN434" i="94"/>
  <c r="AO434" i="94"/>
  <c r="BJ434" i="94"/>
  <c r="AP434" i="94"/>
  <c r="BK434" i="94"/>
  <c r="W435" i="94"/>
  <c r="AR435" i="94" s="1"/>
  <c r="X435" i="94"/>
  <c r="AS435" i="94" s="1"/>
  <c r="Y435" i="94"/>
  <c r="AT435" i="94"/>
  <c r="Z435" i="94"/>
  <c r="AU435" i="94" s="1"/>
  <c r="AA435" i="94"/>
  <c r="AV435" i="94" s="1"/>
  <c r="AB435" i="94"/>
  <c r="AC435" i="94"/>
  <c r="AX435" i="94" s="1"/>
  <c r="AD435" i="94"/>
  <c r="AY435" i="94"/>
  <c r="AE435" i="94"/>
  <c r="AZ435" i="94" s="1"/>
  <c r="AF435" i="94"/>
  <c r="BA435" i="94"/>
  <c r="AG435" i="94"/>
  <c r="BB435" i="94" s="1"/>
  <c r="AH435" i="94"/>
  <c r="BC435" i="94"/>
  <c r="AI435" i="94"/>
  <c r="BD435" i="94" s="1"/>
  <c r="AJ435" i="94"/>
  <c r="BE435" i="94"/>
  <c r="AK435" i="94"/>
  <c r="BF435" i="94" s="1"/>
  <c r="AL435" i="94"/>
  <c r="BG435" i="94"/>
  <c r="AM435" i="94"/>
  <c r="BH435" i="94" s="1"/>
  <c r="AN435" i="94"/>
  <c r="AO435" i="94"/>
  <c r="BJ435" i="94"/>
  <c r="AP435" i="94"/>
  <c r="BK435" i="94" s="1"/>
  <c r="W436" i="94"/>
  <c r="AR436" i="94"/>
  <c r="X436" i="94"/>
  <c r="AS436" i="94" s="1"/>
  <c r="Y436" i="94"/>
  <c r="AT436" i="94" s="1"/>
  <c r="Z436" i="94"/>
  <c r="AU436" i="94"/>
  <c r="AA436" i="94"/>
  <c r="AV436" i="94"/>
  <c r="AB436" i="94"/>
  <c r="AC436" i="94"/>
  <c r="AX436" i="94"/>
  <c r="AD436" i="94"/>
  <c r="AY436" i="94"/>
  <c r="AE436" i="94"/>
  <c r="AZ436" i="94" s="1"/>
  <c r="AF436" i="94"/>
  <c r="BA436" i="94" s="1"/>
  <c r="AG436" i="94"/>
  <c r="BB436" i="94"/>
  <c r="AH436" i="94"/>
  <c r="BC436" i="94" s="1"/>
  <c r="AI436" i="94"/>
  <c r="BD436" i="94" s="1"/>
  <c r="AJ436" i="94"/>
  <c r="BE436" i="94"/>
  <c r="AK436" i="94"/>
  <c r="BF436" i="94"/>
  <c r="AL436" i="94"/>
  <c r="BG436" i="94"/>
  <c r="AM436" i="94"/>
  <c r="BH436" i="94" s="1"/>
  <c r="AN436" i="94"/>
  <c r="AO436" i="94"/>
  <c r="BJ436" i="94" s="1"/>
  <c r="AP436" i="94"/>
  <c r="BK436" i="94" s="1"/>
  <c r="W437" i="94"/>
  <c r="AR437" i="94"/>
  <c r="X437" i="94"/>
  <c r="AS437" i="94" s="1"/>
  <c r="Y437" i="94"/>
  <c r="AT437" i="94" s="1"/>
  <c r="Z437" i="94"/>
  <c r="AU437" i="94" s="1"/>
  <c r="AA437" i="94"/>
  <c r="AV437" i="94" s="1"/>
  <c r="AB437" i="94"/>
  <c r="AC437" i="94"/>
  <c r="AX437" i="94" s="1"/>
  <c r="AD437" i="94"/>
  <c r="AY437" i="94"/>
  <c r="AE437" i="94"/>
  <c r="AZ437" i="94" s="1"/>
  <c r="AF437" i="94"/>
  <c r="BA437" i="94" s="1"/>
  <c r="AG437" i="94"/>
  <c r="BB437" i="94" s="1"/>
  <c r="AH437" i="94"/>
  <c r="BC437" i="94" s="1"/>
  <c r="AI437" i="94"/>
  <c r="BD437" i="94"/>
  <c r="AJ437" i="94"/>
  <c r="BE437" i="94" s="1"/>
  <c r="AK437" i="94"/>
  <c r="BF437" i="94" s="1"/>
  <c r="AL437" i="94"/>
  <c r="BG437" i="94"/>
  <c r="AM437" i="94"/>
  <c r="BH437" i="94" s="1"/>
  <c r="AN437" i="94"/>
  <c r="AO437" i="94"/>
  <c r="BJ437" i="94" s="1"/>
  <c r="AP437" i="94"/>
  <c r="BK437" i="94"/>
  <c r="W438" i="94"/>
  <c r="AR438" i="94" s="1"/>
  <c r="X438" i="94"/>
  <c r="AS438" i="94"/>
  <c r="Y438" i="94"/>
  <c r="AT438" i="94" s="1"/>
  <c r="Z438" i="94"/>
  <c r="AU438" i="94"/>
  <c r="AA438" i="94"/>
  <c r="AV438" i="94" s="1"/>
  <c r="AB438" i="94"/>
  <c r="AC438" i="94"/>
  <c r="AX438" i="94"/>
  <c r="AD438" i="94"/>
  <c r="AY438" i="94" s="1"/>
  <c r="AE438" i="94"/>
  <c r="AZ438" i="94"/>
  <c r="AF438" i="94"/>
  <c r="BA438" i="94" s="1"/>
  <c r="AG438" i="94"/>
  <c r="BB438" i="94"/>
  <c r="AH438" i="94"/>
  <c r="BC438" i="94" s="1"/>
  <c r="AI438" i="94"/>
  <c r="BD438" i="94" s="1"/>
  <c r="AJ438" i="94"/>
  <c r="BE438" i="94"/>
  <c r="AK438" i="94"/>
  <c r="BF438" i="94" s="1"/>
  <c r="AL438" i="94"/>
  <c r="BG438" i="94" s="1"/>
  <c r="AM438" i="94"/>
  <c r="BH438" i="94"/>
  <c r="AN438" i="94"/>
  <c r="AO438" i="94"/>
  <c r="BJ438" i="94"/>
  <c r="AP438" i="94"/>
  <c r="BK438" i="94" s="1"/>
  <c r="W439" i="94"/>
  <c r="AR439" i="94"/>
  <c r="X439" i="94"/>
  <c r="AS439" i="94" s="1"/>
  <c r="Y439" i="94"/>
  <c r="AT439" i="94"/>
  <c r="Z439" i="94"/>
  <c r="AU439" i="94"/>
  <c r="AA439" i="94"/>
  <c r="AV439" i="94"/>
  <c r="AB439" i="94"/>
  <c r="AC439" i="94"/>
  <c r="AX439" i="94"/>
  <c r="AD439" i="94"/>
  <c r="AY439" i="94"/>
  <c r="AE439" i="94"/>
  <c r="AZ439" i="94" s="1"/>
  <c r="AF439" i="94"/>
  <c r="BA439" i="94" s="1"/>
  <c r="AG439" i="94"/>
  <c r="BB439" i="94" s="1"/>
  <c r="AH439" i="94"/>
  <c r="BC439" i="94"/>
  <c r="AI439" i="94"/>
  <c r="BD439" i="94" s="1"/>
  <c r="AJ439" i="94"/>
  <c r="BE439" i="94"/>
  <c r="AK439" i="94"/>
  <c r="BF439" i="94" s="1"/>
  <c r="AL439" i="94"/>
  <c r="BG439" i="94"/>
  <c r="AM439" i="94"/>
  <c r="BH439" i="94" s="1"/>
  <c r="AN439" i="94"/>
  <c r="AO439" i="94"/>
  <c r="BJ439" i="94"/>
  <c r="AP439" i="94"/>
  <c r="BK439" i="94" s="1"/>
  <c r="W440" i="94"/>
  <c r="AR440" i="94"/>
  <c r="X440" i="94"/>
  <c r="AS440" i="94"/>
  <c r="Y440" i="94"/>
  <c r="AT440" i="94"/>
  <c r="Z440" i="94"/>
  <c r="AU440" i="94" s="1"/>
  <c r="AA440" i="94"/>
  <c r="AV440" i="94"/>
  <c r="AB440" i="94"/>
  <c r="AC440" i="94"/>
  <c r="AX440" i="94" s="1"/>
  <c r="AD440" i="94"/>
  <c r="AY440" i="94" s="1"/>
  <c r="AE440" i="94"/>
  <c r="AZ440" i="94" s="1"/>
  <c r="AF440" i="94"/>
  <c r="BA440" i="94" s="1"/>
  <c r="AG440" i="94"/>
  <c r="BB440" i="94" s="1"/>
  <c r="AH440" i="94"/>
  <c r="BC440" i="94" s="1"/>
  <c r="AI440" i="94"/>
  <c r="BD440" i="94" s="1"/>
  <c r="AJ440" i="94"/>
  <c r="BE440" i="94" s="1"/>
  <c r="AK440" i="94"/>
  <c r="BF440" i="94"/>
  <c r="AL440" i="94"/>
  <c r="BG440" i="94" s="1"/>
  <c r="AM440" i="94"/>
  <c r="BH440" i="94"/>
  <c r="AN440" i="94"/>
  <c r="BI440" i="94" s="1"/>
  <c r="AO440" i="94"/>
  <c r="BJ440" i="94"/>
  <c r="AP440" i="94"/>
  <c r="BK440" i="94" s="1"/>
  <c r="W441" i="94"/>
  <c r="AR441" i="94" s="1"/>
  <c r="X441" i="94"/>
  <c r="AS441" i="94" s="1"/>
  <c r="Y441" i="94"/>
  <c r="AT441" i="94" s="1"/>
  <c r="Z441" i="94"/>
  <c r="AU441" i="94"/>
  <c r="AA441" i="94"/>
  <c r="AV441" i="94" s="1"/>
  <c r="AB441" i="94"/>
  <c r="AC441" i="94"/>
  <c r="AX441" i="94"/>
  <c r="AD441" i="94"/>
  <c r="AY441" i="94"/>
  <c r="AE441" i="94"/>
  <c r="AF441" i="94"/>
  <c r="BA441" i="94" s="1"/>
  <c r="AG441" i="94"/>
  <c r="BB441" i="94" s="1"/>
  <c r="AH441" i="94"/>
  <c r="BC441" i="94" s="1"/>
  <c r="AI441" i="94"/>
  <c r="BD441" i="94"/>
  <c r="AJ441" i="94"/>
  <c r="BE441" i="94"/>
  <c r="AK441" i="94"/>
  <c r="BF441" i="94"/>
  <c r="AL441" i="94"/>
  <c r="BG441" i="94" s="1"/>
  <c r="AM441" i="94"/>
  <c r="BH441" i="94"/>
  <c r="AN441" i="94"/>
  <c r="BI441" i="94"/>
  <c r="AO441" i="94"/>
  <c r="BJ441" i="94" s="1"/>
  <c r="AP441" i="94"/>
  <c r="BK441" i="94" s="1"/>
  <c r="W442" i="94"/>
  <c r="AR442" i="94"/>
  <c r="X442" i="94"/>
  <c r="AS442" i="94" s="1"/>
  <c r="Y442" i="94"/>
  <c r="AT442" i="94"/>
  <c r="Z442" i="94"/>
  <c r="AU442" i="94" s="1"/>
  <c r="AA442" i="94"/>
  <c r="AV442" i="94"/>
  <c r="AB442" i="94"/>
  <c r="AW442" i="94" s="1"/>
  <c r="AC442" i="94"/>
  <c r="AX442" i="94"/>
  <c r="AD442" i="94"/>
  <c r="AY442" i="94" s="1"/>
  <c r="AE442" i="94"/>
  <c r="AZ442" i="94"/>
  <c r="AF442" i="94"/>
  <c r="BA442" i="94"/>
  <c r="AG442" i="94"/>
  <c r="AH442" i="94"/>
  <c r="BC442" i="94"/>
  <c r="AI442" i="94"/>
  <c r="BD442" i="94"/>
  <c r="AJ442" i="94"/>
  <c r="BE442" i="94" s="1"/>
  <c r="AK442" i="94"/>
  <c r="BF442" i="94" s="1"/>
  <c r="AL442" i="94"/>
  <c r="BG442" i="94"/>
  <c r="AM442" i="94"/>
  <c r="BH442" i="94"/>
  <c r="AN442" i="94"/>
  <c r="BI442" i="94" s="1"/>
  <c r="AO442" i="94"/>
  <c r="BJ442" i="94" s="1"/>
  <c r="AP442" i="94"/>
  <c r="BK442" i="94"/>
  <c r="W443" i="94"/>
  <c r="AR443" i="94"/>
  <c r="X443" i="94"/>
  <c r="AS443" i="94" s="1"/>
  <c r="Y443" i="94"/>
  <c r="AT443" i="94" s="1"/>
  <c r="Z443" i="94"/>
  <c r="AU443" i="94"/>
  <c r="AA443" i="94"/>
  <c r="AV443" i="94"/>
  <c r="AB443" i="94"/>
  <c r="AW443" i="94" s="1"/>
  <c r="AC443" i="94"/>
  <c r="AX443" i="94" s="1"/>
  <c r="AD443" i="94"/>
  <c r="AY443" i="94"/>
  <c r="AE443" i="94"/>
  <c r="AZ443" i="94"/>
  <c r="AF443" i="94"/>
  <c r="BA443" i="94" s="1"/>
  <c r="AG443" i="94"/>
  <c r="AH443" i="94"/>
  <c r="BC443" i="94" s="1"/>
  <c r="AI443" i="94"/>
  <c r="BD443" i="94" s="1"/>
  <c r="AJ443" i="94"/>
  <c r="BE443" i="94"/>
  <c r="AK443" i="94"/>
  <c r="BF443" i="94" s="1"/>
  <c r="AL443" i="94"/>
  <c r="BG443" i="94" s="1"/>
  <c r="AM443" i="94"/>
  <c r="BH443" i="94" s="1"/>
  <c r="AN443" i="94"/>
  <c r="BI443" i="94"/>
  <c r="AO443" i="94"/>
  <c r="BJ443" i="94"/>
  <c r="AP443" i="94"/>
  <c r="BK443" i="94"/>
  <c r="W444" i="94"/>
  <c r="AR444" i="94" s="1"/>
  <c r="X444" i="94"/>
  <c r="AS444" i="94"/>
  <c r="Y444" i="94"/>
  <c r="AT444" i="94" s="1"/>
  <c r="Z444" i="94"/>
  <c r="AU444" i="94" s="1"/>
  <c r="AA444" i="94"/>
  <c r="AV444" i="94" s="1"/>
  <c r="AB444" i="94"/>
  <c r="AC444" i="94"/>
  <c r="AX444" i="94"/>
  <c r="AD444" i="94"/>
  <c r="AY444" i="94" s="1"/>
  <c r="AE444" i="94"/>
  <c r="AZ444" i="94" s="1"/>
  <c r="AF444" i="94"/>
  <c r="BA444" i="94"/>
  <c r="AG444" i="94"/>
  <c r="BB444" i="94"/>
  <c r="AH444" i="94"/>
  <c r="BC444" i="94" s="1"/>
  <c r="AI444" i="94"/>
  <c r="BD444" i="94" s="1"/>
  <c r="AJ444" i="94"/>
  <c r="BE444" i="94"/>
  <c r="AK444" i="94"/>
  <c r="BF444" i="94"/>
  <c r="AL444" i="94"/>
  <c r="BG444" i="94" s="1"/>
  <c r="AM444" i="94"/>
  <c r="BH444" i="94" s="1"/>
  <c r="AN444" i="94"/>
  <c r="BI444" i="94"/>
  <c r="AO444" i="94"/>
  <c r="BJ444" i="94"/>
  <c r="AP444" i="94"/>
  <c r="BK444" i="94" s="1"/>
  <c r="W445" i="94"/>
  <c r="AR445" i="94" s="1"/>
  <c r="X445" i="94"/>
  <c r="AS445" i="94"/>
  <c r="Y445" i="94"/>
  <c r="AT445" i="94"/>
  <c r="Z445" i="94"/>
  <c r="AU445" i="94" s="1"/>
  <c r="AA445" i="94"/>
  <c r="AV445" i="94" s="1"/>
  <c r="AB445" i="94"/>
  <c r="AW445" i="94"/>
  <c r="AC445" i="94"/>
  <c r="AX445" i="94"/>
  <c r="AD445" i="94"/>
  <c r="AY445" i="94" s="1"/>
  <c r="AE445" i="94"/>
  <c r="AZ445" i="94" s="1"/>
  <c r="AF445" i="94"/>
  <c r="BA445" i="94"/>
  <c r="AG445" i="94"/>
  <c r="BB445" i="94"/>
  <c r="AH445" i="94"/>
  <c r="BC445" i="94" s="1"/>
  <c r="AI445" i="94"/>
  <c r="BD445" i="94" s="1"/>
  <c r="AJ445" i="94"/>
  <c r="BE445" i="94"/>
  <c r="AK445" i="94"/>
  <c r="BF445" i="94"/>
  <c r="AL445" i="94"/>
  <c r="BG445" i="94" s="1"/>
  <c r="AM445" i="94"/>
  <c r="BH445" i="94" s="1"/>
  <c r="AN445" i="94"/>
  <c r="BI445" i="94"/>
  <c r="AO445" i="94"/>
  <c r="BJ445" i="94"/>
  <c r="AP445" i="94"/>
  <c r="BK445" i="94" s="1"/>
  <c r="W446" i="94"/>
  <c r="AR446" i="94" s="1"/>
  <c r="X446" i="94"/>
  <c r="AS446" i="94"/>
  <c r="Y446" i="94"/>
  <c r="AT446" i="94"/>
  <c r="Z446" i="94"/>
  <c r="AU446" i="94" s="1"/>
  <c r="AA446" i="94"/>
  <c r="AV446" i="94" s="1"/>
  <c r="AB446" i="94"/>
  <c r="AW446" i="94"/>
  <c r="AC446" i="94"/>
  <c r="AX446" i="94"/>
  <c r="AD446" i="94"/>
  <c r="AY446" i="94" s="1"/>
  <c r="AE446" i="94"/>
  <c r="AZ446" i="94" s="1"/>
  <c r="AF446" i="94"/>
  <c r="BA446" i="94"/>
  <c r="AG446" i="94"/>
  <c r="BB446" i="94"/>
  <c r="AH446" i="94"/>
  <c r="BC446" i="94" s="1"/>
  <c r="AI446" i="94"/>
  <c r="BD446" i="94" s="1"/>
  <c r="AJ446" i="94"/>
  <c r="BE446" i="94"/>
  <c r="AK446" i="94"/>
  <c r="BF446" i="94"/>
  <c r="AL446" i="94"/>
  <c r="BG446" i="94" s="1"/>
  <c r="AM446" i="94"/>
  <c r="BH446" i="94" s="1"/>
  <c r="AN446" i="94"/>
  <c r="BI446" i="94"/>
  <c r="AO446" i="94"/>
  <c r="BJ446" i="94"/>
  <c r="AP446" i="94"/>
  <c r="BK446" i="94" s="1"/>
  <c r="W447" i="94"/>
  <c r="AR447" i="94" s="1"/>
  <c r="X447" i="94"/>
  <c r="AS447" i="94"/>
  <c r="Y447" i="94"/>
  <c r="AT447" i="94"/>
  <c r="Z447" i="94"/>
  <c r="AU447" i="94" s="1"/>
  <c r="AA447" i="94"/>
  <c r="AV447" i="94" s="1"/>
  <c r="AB447" i="94"/>
  <c r="AW447" i="94"/>
  <c r="AC447" i="94"/>
  <c r="AX447" i="94"/>
  <c r="AD447" i="94"/>
  <c r="AY447" i="94" s="1"/>
  <c r="AE447" i="94"/>
  <c r="AF447" i="94"/>
  <c r="BA447" i="94" s="1"/>
  <c r="AG447" i="94"/>
  <c r="BB447" i="94" s="1"/>
  <c r="AH447" i="94"/>
  <c r="BC447" i="94"/>
  <c r="AI447" i="94"/>
  <c r="BD447" i="94" s="1"/>
  <c r="AJ447" i="94"/>
  <c r="BE447" i="94" s="1"/>
  <c r="AK447" i="94"/>
  <c r="BF447" i="94"/>
  <c r="AL447" i="94"/>
  <c r="BG447" i="94" s="1"/>
  <c r="AM447" i="94"/>
  <c r="BH447" i="94"/>
  <c r="AN447" i="94"/>
  <c r="BI447" i="94" s="1"/>
  <c r="AO447" i="94"/>
  <c r="BJ447" i="94" s="1"/>
  <c r="AP447" i="94"/>
  <c r="BK447" i="94" s="1"/>
  <c r="W448" i="94"/>
  <c r="AR448" i="94"/>
  <c r="X448" i="94"/>
  <c r="AS448" i="94" s="1"/>
  <c r="Y448" i="94"/>
  <c r="AT448" i="94"/>
  <c r="Z448" i="94"/>
  <c r="AU448" i="94"/>
  <c r="AA448" i="94"/>
  <c r="AV448" i="94" s="1"/>
  <c r="AB448" i="94"/>
  <c r="AW448" i="94" s="1"/>
  <c r="AC448" i="94"/>
  <c r="AX448" i="94" s="1"/>
  <c r="AD448" i="94"/>
  <c r="AY448" i="94" s="1"/>
  <c r="AE448" i="94"/>
  <c r="AZ448" i="94" s="1"/>
  <c r="AF448" i="94"/>
  <c r="BA448" i="94" s="1"/>
  <c r="AG448" i="94"/>
  <c r="BB448" i="94"/>
  <c r="AH448" i="94"/>
  <c r="BC448" i="94"/>
  <c r="AI448" i="94"/>
  <c r="BD448" i="94"/>
  <c r="AJ448" i="94"/>
  <c r="BE448" i="94" s="1"/>
  <c r="AK448" i="94"/>
  <c r="BF448" i="94"/>
  <c r="AL448" i="94"/>
  <c r="BG448" i="94" s="1"/>
  <c r="AM448" i="94"/>
  <c r="BH448" i="94" s="1"/>
  <c r="AN448" i="94"/>
  <c r="BI448" i="94" s="1"/>
  <c r="AO448" i="94"/>
  <c r="BJ448" i="94" s="1"/>
  <c r="AP448" i="94"/>
  <c r="BK448" i="94"/>
  <c r="W449" i="94"/>
  <c r="AR449" i="94"/>
  <c r="X449" i="94"/>
  <c r="AS449" i="94" s="1"/>
  <c r="Y449" i="94"/>
  <c r="AT449" i="94" s="1"/>
  <c r="Z449" i="94"/>
  <c r="AU449" i="94"/>
  <c r="AA449" i="94"/>
  <c r="AV449" i="94" s="1"/>
  <c r="AB449" i="94"/>
  <c r="AW449" i="94" s="1"/>
  <c r="AC449" i="94"/>
  <c r="AX449" i="94"/>
  <c r="AD449" i="94"/>
  <c r="AY449" i="94" s="1"/>
  <c r="AE449" i="94"/>
  <c r="AZ449" i="94"/>
  <c r="AF449" i="94"/>
  <c r="BA449" i="94" s="1"/>
  <c r="AG449" i="94"/>
  <c r="BB449" i="94" s="1"/>
  <c r="AH449" i="94"/>
  <c r="BC449" i="94" s="1"/>
  <c r="AI449" i="94"/>
  <c r="BD449" i="94"/>
  <c r="AJ449" i="94"/>
  <c r="BE449" i="94" s="1"/>
  <c r="AK449" i="94"/>
  <c r="BF449" i="94"/>
  <c r="AL449" i="94"/>
  <c r="BG449" i="94"/>
  <c r="AM449" i="94"/>
  <c r="BH449" i="94" s="1"/>
  <c r="AN449" i="94"/>
  <c r="BI449" i="94" s="1"/>
  <c r="AO449" i="94"/>
  <c r="BJ449" i="94" s="1"/>
  <c r="AP449" i="94"/>
  <c r="BK449" i="94" s="1"/>
  <c r="W450" i="94"/>
  <c r="AR450" i="94" s="1"/>
  <c r="X450" i="94"/>
  <c r="AS450" i="94" s="1"/>
  <c r="Y450" i="94"/>
  <c r="AT450" i="94"/>
  <c r="Z450" i="94"/>
  <c r="AU450" i="94"/>
  <c r="AA450" i="94"/>
  <c r="AV450" i="94"/>
  <c r="AB450" i="94"/>
  <c r="AW450" i="94" s="1"/>
  <c r="AC450" i="94"/>
  <c r="AX450" i="94"/>
  <c r="AD450" i="94"/>
  <c r="AY450" i="94" s="1"/>
  <c r="AE450" i="94"/>
  <c r="AZ450" i="94" s="1"/>
  <c r="AF450" i="94"/>
  <c r="BA450" i="94" s="1"/>
  <c r="AG450" i="94"/>
  <c r="BB450" i="94" s="1"/>
  <c r="AH450" i="94"/>
  <c r="BC450" i="94"/>
  <c r="AI450" i="94"/>
  <c r="BD450" i="94"/>
  <c r="AJ450" i="94"/>
  <c r="BE450" i="94" s="1"/>
  <c r="AK450" i="94"/>
  <c r="BF450" i="94" s="1"/>
  <c r="AL450" i="94"/>
  <c r="BG450" i="94"/>
  <c r="AM450" i="94"/>
  <c r="BH450" i="94" s="1"/>
  <c r="AN450" i="94"/>
  <c r="BI450" i="94" s="1"/>
  <c r="AO450" i="94"/>
  <c r="BJ450" i="94"/>
  <c r="AP450" i="94"/>
  <c r="BK450" i="94" s="1"/>
  <c r="W451" i="94"/>
  <c r="AR451" i="94"/>
  <c r="X451" i="94"/>
  <c r="AS451" i="94" s="1"/>
  <c r="Y451" i="94"/>
  <c r="AT451" i="94" s="1"/>
  <c r="Z451" i="94"/>
  <c r="AU451" i="94" s="1"/>
  <c r="AA451" i="94"/>
  <c r="AV451" i="94"/>
  <c r="AB451" i="94"/>
  <c r="AW451" i="94" s="1"/>
  <c r="AC451" i="94"/>
  <c r="AX451" i="94"/>
  <c r="AD451" i="94"/>
  <c r="AY451" i="94"/>
  <c r="AE451" i="94"/>
  <c r="AF451" i="94"/>
  <c r="BA451" i="94"/>
  <c r="AG451" i="94"/>
  <c r="BB451" i="94"/>
  <c r="AH451" i="94"/>
  <c r="BC451" i="94" s="1"/>
  <c r="AI451" i="94"/>
  <c r="BD451" i="94" s="1"/>
  <c r="AJ451" i="94"/>
  <c r="BE451" i="94"/>
  <c r="AK451" i="94"/>
  <c r="BF451" i="94"/>
  <c r="AL451" i="94"/>
  <c r="BG451" i="94" s="1"/>
  <c r="AM451" i="94"/>
  <c r="BH451" i="94" s="1"/>
  <c r="AN451" i="94"/>
  <c r="BI451" i="94"/>
  <c r="AO451" i="94"/>
  <c r="BJ451" i="94"/>
  <c r="AP451" i="94"/>
  <c r="BK451" i="94" s="1"/>
  <c r="W452" i="94"/>
  <c r="AR452" i="94" s="1"/>
  <c r="X452" i="94"/>
  <c r="AS452" i="94"/>
  <c r="Y452" i="94"/>
  <c r="AT452" i="94"/>
  <c r="Z452" i="94"/>
  <c r="AU452" i="94" s="1"/>
  <c r="AA452" i="94"/>
  <c r="AV452" i="94" s="1"/>
  <c r="AB452" i="94"/>
  <c r="AW452" i="94"/>
  <c r="AC452" i="94"/>
  <c r="AX452" i="94"/>
  <c r="AD452" i="94"/>
  <c r="AY452" i="94" s="1"/>
  <c r="AE452" i="94"/>
  <c r="AZ452" i="94" s="1"/>
  <c r="AF452" i="94"/>
  <c r="BA452" i="94"/>
  <c r="AG452" i="94"/>
  <c r="BB452" i="94"/>
  <c r="AH452" i="94"/>
  <c r="BC452" i="94" s="1"/>
  <c r="AI452" i="94"/>
  <c r="BD452" i="94" s="1"/>
  <c r="AJ452" i="94"/>
  <c r="BE452" i="94"/>
  <c r="AK452" i="94"/>
  <c r="BF452" i="94"/>
  <c r="AL452" i="94"/>
  <c r="BG452" i="94" s="1"/>
  <c r="AM452" i="94"/>
  <c r="BH452" i="94" s="1"/>
  <c r="AN452" i="94"/>
  <c r="BI452" i="94"/>
  <c r="AO452" i="94"/>
  <c r="BJ452" i="94"/>
  <c r="AP452" i="94"/>
  <c r="BK452" i="94" s="1"/>
  <c r="W453" i="94"/>
  <c r="AR453" i="94" s="1"/>
  <c r="X453" i="94"/>
  <c r="AS453" i="94"/>
  <c r="Y453" i="94"/>
  <c r="AT453" i="94"/>
  <c r="Z453" i="94"/>
  <c r="AU453" i="94" s="1"/>
  <c r="AA453" i="94"/>
  <c r="AV453" i="94" s="1"/>
  <c r="AB453" i="94"/>
  <c r="AW453" i="94"/>
  <c r="AC453" i="94"/>
  <c r="AX453" i="94"/>
  <c r="AD453" i="94"/>
  <c r="AY453" i="94" s="1"/>
  <c r="AE453" i="94"/>
  <c r="AZ453" i="94" s="1"/>
  <c r="AF453" i="94"/>
  <c r="BA453" i="94"/>
  <c r="AG453" i="94"/>
  <c r="BB453" i="94"/>
  <c r="AH453" i="94"/>
  <c r="BC453" i="94" s="1"/>
  <c r="AI453" i="94"/>
  <c r="BD453" i="94" s="1"/>
  <c r="AJ453" i="94"/>
  <c r="BE453" i="94"/>
  <c r="AK453" i="94"/>
  <c r="BF453" i="94"/>
  <c r="AL453" i="94"/>
  <c r="BG453" i="94" s="1"/>
  <c r="AM453" i="94"/>
  <c r="BH453" i="94" s="1"/>
  <c r="AN453" i="94"/>
  <c r="BI453" i="94"/>
  <c r="AO453" i="94"/>
  <c r="BJ453" i="94"/>
  <c r="AP453" i="94"/>
  <c r="BK453" i="94" s="1"/>
  <c r="W454" i="94"/>
  <c r="AR454" i="94" s="1"/>
  <c r="X454" i="94"/>
  <c r="AS454" i="94"/>
  <c r="Y454" i="94"/>
  <c r="AT454" i="94"/>
  <c r="Z454" i="94"/>
  <c r="AU454" i="94" s="1"/>
  <c r="AA454" i="94"/>
  <c r="AV454" i="94" s="1"/>
  <c r="AB454" i="94"/>
  <c r="AW454" i="94"/>
  <c r="AC454" i="94"/>
  <c r="AX454" i="94"/>
  <c r="AD454" i="94"/>
  <c r="AY454" i="94" s="1"/>
  <c r="AE454" i="94"/>
  <c r="AZ454" i="94" s="1"/>
  <c r="AF454" i="94"/>
  <c r="BA454" i="94"/>
  <c r="AG454" i="94"/>
  <c r="BB454" i="94"/>
  <c r="AH454" i="94"/>
  <c r="BC454" i="94" s="1"/>
  <c r="AI454" i="94"/>
  <c r="BD454" i="94" s="1"/>
  <c r="AJ454" i="94"/>
  <c r="BE454" i="94"/>
  <c r="AK454" i="94"/>
  <c r="BF454" i="94"/>
  <c r="AL454" i="94"/>
  <c r="BG454" i="94" s="1"/>
  <c r="AM454" i="94"/>
  <c r="BH454" i="94" s="1"/>
  <c r="AN454" i="94"/>
  <c r="BI454" i="94"/>
  <c r="AO454" i="94"/>
  <c r="BJ454" i="94"/>
  <c r="AP454" i="94"/>
  <c r="BK454" i="94" s="1"/>
  <c r="W455" i="94"/>
  <c r="AR455" i="94" s="1"/>
  <c r="X455" i="94"/>
  <c r="AS455" i="94"/>
  <c r="Y455" i="94"/>
  <c r="AT455" i="94"/>
  <c r="Z455" i="94"/>
  <c r="AU455" i="94" s="1"/>
  <c r="AA455" i="94"/>
  <c r="AV455" i="94" s="1"/>
  <c r="AB455" i="94"/>
  <c r="AW455" i="94"/>
  <c r="AC455" i="94"/>
  <c r="AX455" i="94"/>
  <c r="AD455" i="94"/>
  <c r="AY455" i="94" s="1"/>
  <c r="AE455" i="94"/>
  <c r="AF455" i="94"/>
  <c r="BA455" i="94" s="1"/>
  <c r="AG455" i="94"/>
  <c r="BB455" i="94" s="1"/>
  <c r="AH455" i="94"/>
  <c r="BC455" i="94" s="1"/>
  <c r="AI455" i="94"/>
  <c r="BD455" i="94" s="1"/>
  <c r="AJ455" i="94"/>
  <c r="BE455" i="94" s="1"/>
  <c r="AK455" i="94"/>
  <c r="BF455" i="94" s="1"/>
  <c r="AL455" i="94"/>
  <c r="BG455" i="94"/>
  <c r="AM455" i="94"/>
  <c r="BH455" i="94" s="1"/>
  <c r="AN455" i="94"/>
  <c r="BI455" i="94"/>
  <c r="AO455" i="94"/>
  <c r="BJ455" i="94" s="1"/>
  <c r="AP455" i="94"/>
  <c r="BK455" i="94"/>
  <c r="W456" i="94"/>
  <c r="AR456" i="94" s="1"/>
  <c r="X456" i="94"/>
  <c r="AS456" i="94" s="1"/>
  <c r="Y456" i="94"/>
  <c r="AT456" i="94" s="1"/>
  <c r="Z456" i="94"/>
  <c r="AU456" i="94" s="1"/>
  <c r="AA456" i="94"/>
  <c r="AV456" i="94"/>
  <c r="AB456" i="94"/>
  <c r="AW456" i="94" s="1"/>
  <c r="AC456" i="94"/>
  <c r="AX456" i="94" s="1"/>
  <c r="AD456" i="94"/>
  <c r="AY456" i="94" s="1"/>
  <c r="AE456" i="94"/>
  <c r="AZ456" i="94"/>
  <c r="AF456" i="94"/>
  <c r="BA456" i="94" s="1"/>
  <c r="AG456" i="94"/>
  <c r="BB456" i="94" s="1"/>
  <c r="AH456" i="94"/>
  <c r="BC456" i="94"/>
  <c r="AI456" i="94"/>
  <c r="BD456" i="94" s="1"/>
  <c r="AJ456" i="94"/>
  <c r="BE456" i="94"/>
  <c r="AK456" i="94"/>
  <c r="BF456" i="94" s="1"/>
  <c r="AL456" i="94"/>
  <c r="BG456" i="94" s="1"/>
  <c r="AM456" i="94"/>
  <c r="BH456" i="94" s="1"/>
  <c r="AN456" i="94"/>
  <c r="BI456" i="94"/>
  <c r="AO456" i="94"/>
  <c r="BJ456" i="94" s="1"/>
  <c r="AP456" i="94"/>
  <c r="BK456" i="94" s="1"/>
  <c r="W457" i="94"/>
  <c r="AR457" i="94"/>
  <c r="X457" i="94"/>
  <c r="AS457" i="94" s="1"/>
  <c r="Y457" i="94"/>
  <c r="AT457" i="94" s="1"/>
  <c r="Z457" i="94"/>
  <c r="AU457" i="94" s="1"/>
  <c r="AA457" i="94"/>
  <c r="AV457" i="94" s="1"/>
  <c r="AB457" i="94"/>
  <c r="AW457" i="94" s="1"/>
  <c r="AC457" i="94"/>
  <c r="AX457" i="94" s="1"/>
  <c r="AD457" i="94"/>
  <c r="AY457" i="94"/>
  <c r="AE457" i="94"/>
  <c r="AZ457" i="94" s="1"/>
  <c r="AF457" i="94"/>
  <c r="BA457" i="94"/>
  <c r="AG457" i="94"/>
  <c r="BB457" i="94" s="1"/>
  <c r="AH457" i="94"/>
  <c r="BC457" i="94"/>
  <c r="AI457" i="94"/>
  <c r="BD457" i="94" s="1"/>
  <c r="AJ457" i="94"/>
  <c r="BE457" i="94" s="1"/>
  <c r="AK457" i="94"/>
  <c r="BF457" i="94" s="1"/>
  <c r="AL457" i="94"/>
  <c r="BG457" i="94" s="1"/>
  <c r="AM457" i="94"/>
  <c r="BH457" i="94"/>
  <c r="AN457" i="94"/>
  <c r="BI457" i="94" s="1"/>
  <c r="AO457" i="94"/>
  <c r="BJ457" i="94" s="1"/>
  <c r="AP457" i="94"/>
  <c r="BK457" i="94" s="1"/>
  <c r="W458" i="94"/>
  <c r="AR458" i="94"/>
  <c r="X458" i="94"/>
  <c r="AS458" i="94" s="1"/>
  <c r="Y458" i="94"/>
  <c r="AT458" i="94" s="1"/>
  <c r="Z458" i="94"/>
  <c r="AU458" i="94"/>
  <c r="AA458" i="94"/>
  <c r="AV458" i="94" s="1"/>
  <c r="AB458" i="94"/>
  <c r="AW458" i="94"/>
  <c r="AC458" i="94"/>
  <c r="AX458" i="94" s="1"/>
  <c r="AD458" i="94"/>
  <c r="AY458" i="94" s="1"/>
  <c r="AE458" i="94"/>
  <c r="AZ458" i="94"/>
  <c r="AF458" i="94"/>
  <c r="BA458" i="94"/>
  <c r="AG458" i="94"/>
  <c r="BB458" i="94" s="1"/>
  <c r="AH458" i="94"/>
  <c r="BC458" i="94" s="1"/>
  <c r="AI458" i="94"/>
  <c r="BD458" i="94"/>
  <c r="AJ458" i="94"/>
  <c r="BE458" i="94" s="1"/>
  <c r="AK458" i="94"/>
  <c r="BF458" i="94" s="1"/>
  <c r="AL458" i="94"/>
  <c r="BG458" i="94" s="1"/>
  <c r="AM458" i="94"/>
  <c r="BH458" i="94" s="1"/>
  <c r="AN458" i="94"/>
  <c r="BI458" i="94"/>
  <c r="AO458" i="94"/>
  <c r="BJ458" i="94" s="1"/>
  <c r="AP458" i="94"/>
  <c r="BK458" i="94"/>
  <c r="W459" i="94"/>
  <c r="AR459" i="94" s="1"/>
  <c r="X459" i="94"/>
  <c r="AS459" i="94"/>
  <c r="Y459" i="94"/>
  <c r="AT459" i="94" s="1"/>
  <c r="Z459" i="94"/>
  <c r="AU459" i="94"/>
  <c r="AA459" i="94"/>
  <c r="AV459" i="94" s="1"/>
  <c r="AB459" i="94"/>
  <c r="AW459" i="94" s="1"/>
  <c r="AC459" i="94"/>
  <c r="AX459" i="94" s="1"/>
  <c r="AD459" i="94"/>
  <c r="AY459" i="94" s="1"/>
  <c r="AE459" i="94"/>
  <c r="AF459" i="94"/>
  <c r="BA459" i="94" s="1"/>
  <c r="AG459" i="94"/>
  <c r="BB459" i="94" s="1"/>
  <c r="AH459" i="94"/>
  <c r="BC459" i="94"/>
  <c r="AI459" i="94"/>
  <c r="BD459" i="94"/>
  <c r="AJ459" i="94"/>
  <c r="BE459" i="94" s="1"/>
  <c r="AK459" i="94"/>
  <c r="BF459" i="94" s="1"/>
  <c r="AL459" i="94"/>
  <c r="BG459" i="94"/>
  <c r="AM459" i="94"/>
  <c r="BH459" i="94"/>
  <c r="AN459" i="94"/>
  <c r="BI459" i="94" s="1"/>
  <c r="AO459" i="94"/>
  <c r="BJ459" i="94" s="1"/>
  <c r="AP459" i="94"/>
  <c r="BK459" i="94"/>
  <c r="W460" i="94"/>
  <c r="AR460" i="94"/>
  <c r="X460" i="94"/>
  <c r="AS460" i="94" s="1"/>
  <c r="Y460" i="94"/>
  <c r="AT460" i="94" s="1"/>
  <c r="Z460" i="94"/>
  <c r="AU460" i="94"/>
  <c r="AA460" i="94"/>
  <c r="AV460" i="94"/>
  <c r="AB460" i="94"/>
  <c r="AW460" i="94" s="1"/>
  <c r="AC460" i="94"/>
  <c r="AX460" i="94" s="1"/>
  <c r="AD460" i="94"/>
  <c r="AY460" i="94"/>
  <c r="AE460" i="94"/>
  <c r="AZ460" i="94"/>
  <c r="AF460" i="94"/>
  <c r="BA460" i="94" s="1"/>
  <c r="AG460" i="94"/>
  <c r="BB460" i="94" s="1"/>
  <c r="AH460" i="94"/>
  <c r="BC460" i="94"/>
  <c r="AI460" i="94"/>
  <c r="BD460" i="94"/>
  <c r="AJ460" i="94"/>
  <c r="BE460" i="94" s="1"/>
  <c r="AK460" i="94"/>
  <c r="BF460" i="94" s="1"/>
  <c r="AL460" i="94"/>
  <c r="BG460" i="94"/>
  <c r="AM460" i="94"/>
  <c r="BH460" i="94"/>
  <c r="AN460" i="94"/>
  <c r="BI460" i="94" s="1"/>
  <c r="AO460" i="94"/>
  <c r="BJ460" i="94" s="1"/>
  <c r="AP460" i="94"/>
  <c r="BK460" i="94"/>
  <c r="W461" i="94"/>
  <c r="AR461" i="94"/>
  <c r="X461" i="94"/>
  <c r="AS461" i="94" s="1"/>
  <c r="Y461" i="94"/>
  <c r="AT461" i="94" s="1"/>
  <c r="Z461" i="94"/>
  <c r="AU461" i="94"/>
  <c r="AA461" i="94"/>
  <c r="AV461" i="94"/>
  <c r="AB461" i="94"/>
  <c r="AW461" i="94" s="1"/>
  <c r="AC461" i="94"/>
  <c r="AX461" i="94" s="1"/>
  <c r="AD461" i="94"/>
  <c r="AY461" i="94"/>
  <c r="AE461" i="94"/>
  <c r="AZ461" i="94"/>
  <c r="AF461" i="94"/>
  <c r="BA461" i="94" s="1"/>
  <c r="AG461" i="94"/>
  <c r="BB461" i="94" s="1"/>
  <c r="AH461" i="94"/>
  <c r="BC461" i="94"/>
  <c r="AI461" i="94"/>
  <c r="BD461" i="94"/>
  <c r="AJ461" i="94"/>
  <c r="BE461" i="94" s="1"/>
  <c r="AK461" i="94"/>
  <c r="BF461" i="94" s="1"/>
  <c r="AL461" i="94"/>
  <c r="BG461" i="94"/>
  <c r="AM461" i="94"/>
  <c r="BH461" i="94"/>
  <c r="AN461" i="94"/>
  <c r="BI461" i="94" s="1"/>
  <c r="AO461" i="94"/>
  <c r="BJ461" i="94"/>
  <c r="AP461" i="94"/>
  <c r="BK461" i="94"/>
  <c r="W462" i="94"/>
  <c r="AR462" i="94"/>
  <c r="X462" i="94"/>
  <c r="AS462" i="94" s="1"/>
  <c r="Y462" i="94"/>
  <c r="AT462" i="94"/>
  <c r="Z462" i="94"/>
  <c r="AU462" i="94"/>
  <c r="AA462" i="94"/>
  <c r="AV462" i="94"/>
  <c r="AB462" i="94"/>
  <c r="AW462" i="94" s="1"/>
  <c r="AC462" i="94"/>
  <c r="AX462" i="94"/>
  <c r="AD462" i="94"/>
  <c r="AY462" i="94"/>
  <c r="AE462" i="94"/>
  <c r="AZ462" i="94"/>
  <c r="AF462" i="94"/>
  <c r="BA462" i="94" s="1"/>
  <c r="AG462" i="94"/>
  <c r="BB462" i="94"/>
  <c r="AH462" i="94"/>
  <c r="BC462" i="94"/>
  <c r="AI462" i="94"/>
  <c r="BD462" i="94"/>
  <c r="AJ462" i="94"/>
  <c r="BE462" i="94" s="1"/>
  <c r="AK462" i="94"/>
  <c r="BF462" i="94"/>
  <c r="AL462" i="94"/>
  <c r="BG462" i="94"/>
  <c r="AM462" i="94"/>
  <c r="BH462" i="94"/>
  <c r="AN462" i="94"/>
  <c r="BI462" i="94" s="1"/>
  <c r="AO462" i="94"/>
  <c r="BJ462" i="94"/>
  <c r="AP462" i="94"/>
  <c r="BK462" i="94"/>
  <c r="W463" i="94"/>
  <c r="AR463" i="94"/>
  <c r="X463" i="94"/>
  <c r="AS463" i="94" s="1"/>
  <c r="Y463" i="94"/>
  <c r="AT463" i="94"/>
  <c r="Z463" i="94"/>
  <c r="AU463" i="94"/>
  <c r="AA463" i="94"/>
  <c r="AV463" i="94"/>
  <c r="AB463" i="94"/>
  <c r="AW463" i="94" s="1"/>
  <c r="AC463" i="94"/>
  <c r="AX463" i="94"/>
  <c r="AD463" i="94"/>
  <c r="AY463" i="94"/>
  <c r="AE463" i="94"/>
  <c r="AF463" i="94"/>
  <c r="BA463" i="94"/>
  <c r="AG463" i="94"/>
  <c r="BB463" i="94" s="1"/>
  <c r="AH463" i="94"/>
  <c r="BC463" i="94" s="1"/>
  <c r="AI463" i="94"/>
  <c r="BD463" i="94"/>
  <c r="AJ463" i="94"/>
  <c r="BE463" i="94"/>
  <c r="AK463" i="94"/>
  <c r="BF463" i="94" s="1"/>
  <c r="AL463" i="94"/>
  <c r="BG463" i="94" s="1"/>
  <c r="AM463" i="94"/>
  <c r="BH463" i="94"/>
  <c r="AN463" i="94"/>
  <c r="BI463" i="94" s="1"/>
  <c r="AO463" i="94"/>
  <c r="BJ463" i="94"/>
  <c r="AP463" i="94"/>
  <c r="BK463" i="94" s="1"/>
  <c r="W464" i="94"/>
  <c r="AR464" i="94"/>
  <c r="X464" i="94"/>
  <c r="AS464" i="94"/>
  <c r="Y464" i="94"/>
  <c r="AT464" i="94"/>
  <c r="Z464" i="94"/>
  <c r="AU464" i="94" s="1"/>
  <c r="AA464" i="94"/>
  <c r="AV464" i="94" s="1"/>
  <c r="AB464" i="94"/>
  <c r="AW464" i="94"/>
  <c r="AC464" i="94"/>
  <c r="AX464" i="94" s="1"/>
  <c r="AD464" i="94"/>
  <c r="AY464" i="94" s="1"/>
  <c r="AE464" i="94"/>
  <c r="AZ464" i="94" s="1"/>
  <c r="AF464" i="94"/>
  <c r="BA464" i="94"/>
  <c r="AG464" i="94"/>
  <c r="BB464" i="94" s="1"/>
  <c r="AH464" i="94"/>
  <c r="BC464" i="94" s="1"/>
  <c r="AI464" i="94"/>
  <c r="BD464" i="94"/>
  <c r="AJ464" i="94"/>
  <c r="BE464" i="94" s="1"/>
  <c r="AK464" i="94"/>
  <c r="BF464" i="94"/>
  <c r="AL464" i="94"/>
  <c r="BG464" i="94" s="1"/>
  <c r="AM464" i="94"/>
  <c r="BH464" i="94"/>
  <c r="AN464" i="94"/>
  <c r="BI464" i="94"/>
  <c r="AO464" i="94"/>
  <c r="BJ464" i="94"/>
  <c r="AP464" i="94"/>
  <c r="BK464" i="94" s="1"/>
  <c r="W465" i="94"/>
  <c r="AR465" i="94" s="1"/>
  <c r="X465" i="94"/>
  <c r="AS465" i="94"/>
  <c r="Y465" i="94"/>
  <c r="AT465" i="94" s="1"/>
  <c r="Z465" i="94"/>
  <c r="AU465" i="94" s="1"/>
  <c r="AA465" i="94"/>
  <c r="AV465" i="94"/>
  <c r="AB465" i="94"/>
  <c r="AW465" i="94"/>
  <c r="AC465" i="94"/>
  <c r="AX465" i="94" s="1"/>
  <c r="AD465" i="94"/>
  <c r="AY465" i="94" s="1"/>
  <c r="AE465" i="94"/>
  <c r="AZ465" i="94"/>
  <c r="AF465" i="94"/>
  <c r="BA465" i="94" s="1"/>
  <c r="AG465" i="94"/>
  <c r="BB465" i="94"/>
  <c r="AH465" i="94"/>
  <c r="BC465" i="94" s="1"/>
  <c r="AI465" i="94"/>
  <c r="BD465" i="94"/>
  <c r="AJ465" i="94"/>
  <c r="BE465" i="94" s="1"/>
  <c r="AK465" i="94"/>
  <c r="BF465" i="94"/>
  <c r="AL465" i="94"/>
  <c r="BG465" i="94" s="1"/>
  <c r="AM465" i="94"/>
  <c r="BH465" i="94" s="1"/>
  <c r="AN465" i="94"/>
  <c r="BI465" i="94"/>
  <c r="AO465" i="94"/>
  <c r="BJ465" i="94" s="1"/>
  <c r="AP465" i="94"/>
  <c r="BK465" i="94" s="1"/>
  <c r="W466" i="94"/>
  <c r="AR466" i="94"/>
  <c r="X466" i="94"/>
  <c r="AS466" i="94" s="1"/>
  <c r="Y466" i="94"/>
  <c r="AT466" i="94"/>
  <c r="Z466" i="94"/>
  <c r="AU466" i="94" s="1"/>
  <c r="AA466" i="94"/>
  <c r="AV466" i="94"/>
  <c r="AB466" i="94"/>
  <c r="AW466" i="94"/>
  <c r="AC466" i="94"/>
  <c r="AX466" i="94" s="1"/>
  <c r="AD466" i="94"/>
  <c r="AY466" i="94" s="1"/>
  <c r="AE466" i="94"/>
  <c r="AZ466" i="94"/>
  <c r="AF466" i="94"/>
  <c r="BA466" i="94"/>
  <c r="AG466" i="94"/>
  <c r="BB466" i="94" s="1"/>
  <c r="AH466" i="94"/>
  <c r="BC466" i="94" s="1"/>
  <c r="AI466" i="94"/>
  <c r="BD466" i="94" s="1"/>
  <c r="AJ466" i="94"/>
  <c r="BE466" i="94"/>
  <c r="AK466" i="94"/>
  <c r="BF466" i="94"/>
  <c r="AL466" i="94"/>
  <c r="BG466" i="94" s="1"/>
  <c r="AM466" i="94"/>
  <c r="BH466" i="94" s="1"/>
  <c r="AN466" i="94"/>
  <c r="BI466" i="94"/>
  <c r="AO466" i="94"/>
  <c r="BJ466" i="94"/>
  <c r="AP466" i="94"/>
  <c r="BK466" i="94" s="1"/>
  <c r="W467" i="94"/>
  <c r="AR467" i="94" s="1"/>
  <c r="X467" i="94"/>
  <c r="AS467" i="94" s="1"/>
  <c r="Y467" i="94"/>
  <c r="AT467" i="94"/>
  <c r="Z467" i="94"/>
  <c r="AU467" i="94" s="1"/>
  <c r="AA467" i="94"/>
  <c r="AV467" i="94"/>
  <c r="AB467" i="94"/>
  <c r="AW467" i="94" s="1"/>
  <c r="AC467" i="94"/>
  <c r="AX467" i="94"/>
  <c r="AD467" i="94"/>
  <c r="AY467" i="94" s="1"/>
  <c r="AE467" i="94"/>
  <c r="AZ467" i="94"/>
  <c r="AF467" i="94"/>
  <c r="BA467" i="94"/>
  <c r="AG467" i="94"/>
  <c r="BB467" i="94" s="1"/>
  <c r="AH467" i="94"/>
  <c r="BC467" i="94" s="1"/>
  <c r="AI467" i="94"/>
  <c r="BD467" i="94"/>
  <c r="AJ467" i="94"/>
  <c r="BE467" i="94"/>
  <c r="AK467" i="94"/>
  <c r="BF467" i="94"/>
  <c r="AL467" i="94"/>
  <c r="BG467" i="94" s="1"/>
  <c r="AM467" i="94"/>
  <c r="BH467" i="94"/>
  <c r="AN467" i="94"/>
  <c r="BI467" i="94" s="1"/>
  <c r="AO467" i="94"/>
  <c r="BJ467" i="94"/>
  <c r="AP467" i="94"/>
  <c r="BK467" i="94" s="1"/>
  <c r="W468" i="94"/>
  <c r="AR468" i="94"/>
  <c r="X468" i="94"/>
  <c r="AS468" i="94"/>
  <c r="Y468" i="94"/>
  <c r="AT468" i="94"/>
  <c r="Z468" i="94"/>
  <c r="AU468" i="94" s="1"/>
  <c r="AA468" i="94"/>
  <c r="AV468" i="94" s="1"/>
  <c r="AB468" i="94"/>
  <c r="AW468" i="94"/>
  <c r="AC468" i="94"/>
  <c r="AX468" i="94"/>
  <c r="AD468" i="94"/>
  <c r="AY468" i="94" s="1"/>
  <c r="AE468" i="94"/>
  <c r="AZ468" i="94"/>
  <c r="AF468" i="94"/>
  <c r="BA468" i="94"/>
  <c r="AG468" i="94"/>
  <c r="BB468" i="94"/>
  <c r="AH468" i="94"/>
  <c r="BC468" i="94" s="1"/>
  <c r="AI468" i="94"/>
  <c r="BD468" i="94"/>
  <c r="AJ468" i="94"/>
  <c r="BE468" i="94" s="1"/>
  <c r="AK468" i="94"/>
  <c r="BF468" i="94"/>
  <c r="AL468" i="94"/>
  <c r="BG468" i="94" s="1"/>
  <c r="AM468" i="94"/>
  <c r="BH468" i="94"/>
  <c r="AN468" i="94"/>
  <c r="BI468" i="94"/>
  <c r="AO468" i="94"/>
  <c r="BJ468" i="94"/>
  <c r="AP468" i="94"/>
  <c r="BK468" i="94" s="1"/>
  <c r="W469" i="94"/>
  <c r="AR469" i="94"/>
  <c r="X469" i="94"/>
  <c r="AS469" i="94" s="1"/>
  <c r="Y469" i="94"/>
  <c r="AT469" i="94" s="1"/>
  <c r="Z469" i="94"/>
  <c r="AU469" i="94" s="1"/>
  <c r="AA469" i="94"/>
  <c r="AV469" i="94" s="1"/>
  <c r="AB469" i="94"/>
  <c r="AW469" i="94"/>
  <c r="AC469" i="94"/>
  <c r="AX469" i="94" s="1"/>
  <c r="AD469" i="94"/>
  <c r="AY469" i="94" s="1"/>
  <c r="AE469" i="94"/>
  <c r="AZ469" i="94"/>
  <c r="AF469" i="94"/>
  <c r="BA469" i="94" s="1"/>
  <c r="AG469" i="94"/>
  <c r="BB469" i="94"/>
  <c r="AH469" i="94"/>
  <c r="BC469" i="94" s="1"/>
  <c r="AI469" i="94"/>
  <c r="BD469" i="94"/>
  <c r="AJ469" i="94"/>
  <c r="BE469" i="94" s="1"/>
  <c r="AK469" i="94"/>
  <c r="BF469" i="94"/>
  <c r="AL469" i="94"/>
  <c r="BG469" i="94" s="1"/>
  <c r="AM469" i="94"/>
  <c r="BH469" i="94" s="1"/>
  <c r="AN469" i="94"/>
  <c r="BI469" i="94"/>
  <c r="AO469" i="94"/>
  <c r="BJ469" i="94" s="1"/>
  <c r="AP469" i="94"/>
  <c r="BK469" i="94" s="1"/>
  <c r="W470" i="94"/>
  <c r="AR470" i="94"/>
  <c r="X470" i="94"/>
  <c r="AS470" i="94"/>
  <c r="Y470" i="94"/>
  <c r="AT470" i="94"/>
  <c r="Z470" i="94"/>
  <c r="AU470" i="94" s="1"/>
  <c r="AA470" i="94"/>
  <c r="AV470" i="94"/>
  <c r="AB470" i="94"/>
  <c r="AW470" i="94" s="1"/>
  <c r="AC470" i="94"/>
  <c r="AX470" i="94"/>
  <c r="AD470" i="94"/>
  <c r="AY470" i="94" s="1"/>
  <c r="AE470" i="94"/>
  <c r="AZ470" i="94" s="1"/>
  <c r="AF470" i="94"/>
  <c r="BA470" i="94"/>
  <c r="AG470" i="94"/>
  <c r="BB470" i="94"/>
  <c r="AH470" i="94"/>
  <c r="BC470" i="94" s="1"/>
  <c r="AI470" i="94"/>
  <c r="BD470" i="94"/>
  <c r="AJ470" i="94"/>
  <c r="BE470" i="94" s="1"/>
  <c r="AK470" i="94"/>
  <c r="BF470" i="94" s="1"/>
  <c r="AL470" i="94"/>
  <c r="BG470" i="94" s="1"/>
  <c r="AM470" i="94"/>
  <c r="BH470" i="94"/>
  <c r="AN470" i="94"/>
  <c r="BI470" i="94"/>
  <c r="AO470" i="94"/>
  <c r="BJ470" i="94" s="1"/>
  <c r="AP470" i="94"/>
  <c r="BK470" i="94" s="1"/>
  <c r="W471" i="94"/>
  <c r="AR471" i="94"/>
  <c r="X471" i="94"/>
  <c r="AS471" i="94"/>
  <c r="Y471" i="94"/>
  <c r="AT471" i="94" s="1"/>
  <c r="Z471" i="94"/>
  <c r="AU471" i="94" s="1"/>
  <c r="AA471" i="94"/>
  <c r="AV471" i="94"/>
  <c r="AB471" i="94"/>
  <c r="AW471" i="94"/>
  <c r="AC471" i="94"/>
  <c r="AX471" i="94"/>
  <c r="AD471" i="94"/>
  <c r="AY471" i="94" s="1"/>
  <c r="AE471" i="94"/>
  <c r="AZ471" i="94" s="1"/>
  <c r="AF471" i="94"/>
  <c r="BA471" i="94"/>
  <c r="AG471" i="94"/>
  <c r="BB471" i="94"/>
  <c r="AH471" i="94"/>
  <c r="BC471" i="94" s="1"/>
  <c r="AI471" i="94"/>
  <c r="BD471" i="94" s="1"/>
  <c r="AJ471" i="94"/>
  <c r="BE471" i="94"/>
  <c r="AK471" i="94"/>
  <c r="BF471" i="94" s="1"/>
  <c r="AL471" i="94"/>
  <c r="BG471" i="94" s="1"/>
  <c r="AM471" i="94"/>
  <c r="BH471" i="94"/>
  <c r="AN471" i="94"/>
  <c r="BI471" i="94" s="1"/>
  <c r="AO471" i="94"/>
  <c r="BJ471" i="94"/>
  <c r="AP471" i="94"/>
  <c r="BK471" i="94" s="1"/>
  <c r="W472" i="94"/>
  <c r="AR472" i="94"/>
  <c r="X472" i="94"/>
  <c r="AS472" i="94"/>
  <c r="Y472" i="94"/>
  <c r="AT472" i="94"/>
  <c r="Z472" i="94"/>
  <c r="AU472" i="94" s="1"/>
  <c r="AA472" i="94"/>
  <c r="AV472" i="94" s="1"/>
  <c r="AB472" i="94"/>
  <c r="AW472" i="94"/>
  <c r="AC472" i="94"/>
  <c r="AX472" i="94" s="1"/>
  <c r="AD472" i="94"/>
  <c r="AY472" i="94" s="1"/>
  <c r="AE472" i="94"/>
  <c r="AZ472" i="94"/>
  <c r="AF472" i="94"/>
  <c r="BA472" i="94" s="1"/>
  <c r="AG472" i="94"/>
  <c r="BB472" i="94"/>
  <c r="AH472" i="94"/>
  <c r="BC472" i="94" s="1"/>
  <c r="AI472" i="94"/>
  <c r="BD472" i="94"/>
  <c r="AJ472" i="94"/>
  <c r="BE472" i="94"/>
  <c r="AK472" i="94"/>
  <c r="BF472" i="94"/>
  <c r="AL472" i="94"/>
  <c r="BG472" i="94" s="1"/>
  <c r="AM472" i="94"/>
  <c r="BH472" i="94"/>
  <c r="AN472" i="94"/>
  <c r="BI472" i="94"/>
  <c r="AO472" i="94"/>
  <c r="BJ472" i="94" s="1"/>
  <c r="AP472" i="94"/>
  <c r="BK472" i="94" s="1"/>
  <c r="W473" i="94"/>
  <c r="AR473" i="94" s="1"/>
  <c r="X473" i="94"/>
  <c r="AS473" i="94"/>
  <c r="Y473" i="94"/>
  <c r="AT473" i="94"/>
  <c r="Z473" i="94"/>
  <c r="AU473" i="94" s="1"/>
  <c r="AA473" i="94"/>
  <c r="AV473" i="94"/>
  <c r="AB473" i="94"/>
  <c r="AW473" i="94"/>
  <c r="AC473" i="94"/>
  <c r="AX473" i="94" s="1"/>
  <c r="AD473" i="94"/>
  <c r="AY473" i="94" s="1"/>
  <c r="AE473" i="94"/>
  <c r="AZ473" i="94" s="1"/>
  <c r="AF473" i="94"/>
  <c r="BA473" i="94" s="1"/>
  <c r="AG473" i="94"/>
  <c r="BB473" i="94"/>
  <c r="AH473" i="94"/>
  <c r="BC473" i="94" s="1"/>
  <c r="AI473" i="94"/>
  <c r="BD473" i="94"/>
  <c r="AJ473" i="94"/>
  <c r="BE473" i="94" s="1"/>
  <c r="AK473" i="94"/>
  <c r="BF473" i="94"/>
  <c r="AL473" i="94"/>
  <c r="BG473" i="94" s="1"/>
  <c r="AM473" i="94"/>
  <c r="BH473" i="94" s="1"/>
  <c r="AN473" i="94"/>
  <c r="BI473" i="94"/>
  <c r="AO473" i="94"/>
  <c r="BJ473" i="94" s="1"/>
  <c r="AP473" i="94"/>
  <c r="BK473" i="94" s="1"/>
  <c r="W474" i="94"/>
  <c r="AR474" i="94"/>
  <c r="X474" i="94"/>
  <c r="AS474" i="94" s="1"/>
  <c r="Y474" i="94"/>
  <c r="AT474" i="94"/>
  <c r="Z474" i="94"/>
  <c r="AU474" i="94" s="1"/>
  <c r="AA474" i="94"/>
  <c r="AV474" i="94"/>
  <c r="AB474" i="94"/>
  <c r="AW474" i="94" s="1"/>
  <c r="AC474" i="94"/>
  <c r="AX474" i="94"/>
  <c r="AD474" i="94"/>
  <c r="AY474" i="94" s="1"/>
  <c r="AE474" i="94"/>
  <c r="AZ474" i="94"/>
  <c r="AF474" i="94"/>
  <c r="BA474" i="94"/>
  <c r="AG474" i="94"/>
  <c r="BB474" i="94" s="1"/>
  <c r="AH474" i="94"/>
  <c r="BC474" i="94" s="1"/>
  <c r="AI474" i="94"/>
  <c r="BD474" i="94" s="1"/>
  <c r="AJ474" i="94"/>
  <c r="BE474" i="94"/>
  <c r="AK474" i="94"/>
  <c r="BF474" i="94"/>
  <c r="AL474" i="94"/>
  <c r="BG474" i="94" s="1"/>
  <c r="AM474" i="94"/>
  <c r="BH474" i="94"/>
  <c r="AN474" i="94"/>
  <c r="BI474" i="94"/>
  <c r="AO474" i="94"/>
  <c r="BJ474" i="94"/>
  <c r="AP474" i="94"/>
  <c r="BK474" i="94" s="1"/>
  <c r="W475" i="94"/>
  <c r="AR475" i="94" s="1"/>
  <c r="X475" i="94"/>
  <c r="AS475" i="94" s="1"/>
  <c r="Y475" i="94"/>
  <c r="AT475" i="94"/>
  <c r="Z475" i="94"/>
  <c r="AU475" i="94" s="1"/>
  <c r="AA475" i="94"/>
  <c r="AV475" i="94"/>
  <c r="AB475" i="94"/>
  <c r="AW475" i="94" s="1"/>
  <c r="AC475" i="94"/>
  <c r="AX475" i="94"/>
  <c r="AD475" i="94"/>
  <c r="AY475" i="94" s="1"/>
  <c r="AE475" i="94"/>
  <c r="AZ475" i="94"/>
  <c r="AF475" i="94"/>
  <c r="BA475" i="94" s="1"/>
  <c r="AG475" i="94"/>
  <c r="BB475" i="94" s="1"/>
  <c r="AH475" i="94"/>
  <c r="BC475" i="94" s="1"/>
  <c r="AI475" i="94"/>
  <c r="BD475" i="94" s="1"/>
  <c r="AJ475" i="94"/>
  <c r="BE475" i="94"/>
  <c r="AK475" i="94"/>
  <c r="BF475" i="94" s="1"/>
  <c r="AL475" i="94"/>
  <c r="BG475" i="94" s="1"/>
  <c r="AM475" i="94"/>
  <c r="BH475" i="94"/>
  <c r="AN475" i="94"/>
  <c r="BI475" i="94"/>
  <c r="AO475" i="94"/>
  <c r="BJ475" i="94"/>
  <c r="AP475" i="94"/>
  <c r="BK475" i="94" s="1"/>
  <c r="W476" i="94"/>
  <c r="AR476" i="94"/>
  <c r="X476" i="94"/>
  <c r="AS476" i="94" s="1"/>
  <c r="Y476" i="94"/>
  <c r="AT476" i="94"/>
  <c r="Z476" i="94"/>
  <c r="AU476" i="94" s="1"/>
  <c r="AA476" i="94"/>
  <c r="AV476" i="94" s="1"/>
  <c r="AB476" i="94"/>
  <c r="AW476" i="94"/>
  <c r="AC476" i="94"/>
  <c r="AX476" i="94" s="1"/>
  <c r="AD476" i="94"/>
  <c r="AY476" i="94" s="1"/>
  <c r="AE476" i="94"/>
  <c r="AZ476" i="94"/>
  <c r="AF476" i="94"/>
  <c r="BA476" i="94"/>
  <c r="AG476" i="94"/>
  <c r="BB476" i="94"/>
  <c r="AH476" i="94"/>
  <c r="BC476" i="94" s="1"/>
  <c r="AI476" i="94"/>
  <c r="BD476" i="94"/>
  <c r="AJ476" i="94"/>
  <c r="BE476" i="94" s="1"/>
  <c r="AK476" i="94"/>
  <c r="BF476" i="94"/>
  <c r="AL476" i="94"/>
  <c r="BG476" i="94" s="1"/>
  <c r="AM476" i="94"/>
  <c r="BH476" i="94" s="1"/>
  <c r="AN476" i="94"/>
  <c r="BI476" i="94"/>
  <c r="AO476" i="94"/>
  <c r="BJ476" i="94"/>
  <c r="AP476" i="94"/>
  <c r="BK476" i="94" s="1"/>
  <c r="W477" i="94"/>
  <c r="AR477" i="94"/>
  <c r="X477" i="94"/>
  <c r="AS477" i="94"/>
  <c r="Y477" i="94"/>
  <c r="AT477" i="94" s="1"/>
  <c r="Z477" i="94"/>
  <c r="AU477" i="94" s="1"/>
  <c r="AA477" i="94"/>
  <c r="AV477" i="94" s="1"/>
  <c r="AB477" i="94"/>
  <c r="AW477" i="94"/>
  <c r="AC477" i="94"/>
  <c r="AX477" i="94"/>
  <c r="AD477" i="94"/>
  <c r="AY477" i="94" s="1"/>
  <c r="AE477" i="94"/>
  <c r="AZ477" i="94"/>
  <c r="AF477" i="94"/>
  <c r="BA477" i="94"/>
  <c r="AG477" i="94"/>
  <c r="BB477" i="94" s="1"/>
  <c r="AH477" i="94"/>
  <c r="BC477" i="94" s="1"/>
  <c r="AI477" i="94"/>
  <c r="BD477" i="94"/>
  <c r="AJ477" i="94"/>
  <c r="BE477" i="94" s="1"/>
  <c r="AK477" i="94"/>
  <c r="BF477" i="94"/>
  <c r="AL477" i="94"/>
  <c r="BG477" i="94" s="1"/>
  <c r="AM477" i="94"/>
  <c r="BH477" i="94" s="1"/>
  <c r="AN477" i="94"/>
  <c r="BI477" i="94"/>
  <c r="AO477" i="94"/>
  <c r="BJ477" i="94" s="1"/>
  <c r="AP477" i="94"/>
  <c r="BK477" i="94" s="1"/>
  <c r="W478" i="94"/>
  <c r="AR478" i="94" s="1"/>
  <c r="X478" i="94"/>
  <c r="AS478" i="94"/>
  <c r="Y478" i="94"/>
  <c r="AT478" i="94" s="1"/>
  <c r="Z478" i="94"/>
  <c r="AU478" i="94" s="1"/>
  <c r="AA478" i="94"/>
  <c r="AV478" i="94"/>
  <c r="AB478" i="94"/>
  <c r="AW478" i="94" s="1"/>
  <c r="AC478" i="94"/>
  <c r="AX478" i="94"/>
  <c r="AD478" i="94"/>
  <c r="AY478" i="94" s="1"/>
  <c r="AE478" i="94"/>
  <c r="AZ478" i="94" s="1"/>
  <c r="AF478" i="94"/>
  <c r="BA478" i="94"/>
  <c r="AG478" i="94"/>
  <c r="BB478" i="94"/>
  <c r="AH478" i="94"/>
  <c r="BC478" i="94" s="1"/>
  <c r="AI478" i="94"/>
  <c r="BD478" i="94" s="1"/>
  <c r="AJ478" i="94"/>
  <c r="BE478" i="94"/>
  <c r="AK478" i="94"/>
  <c r="BF478" i="94" s="1"/>
  <c r="AL478" i="94"/>
  <c r="BG478" i="94" s="1"/>
  <c r="AM478" i="94"/>
  <c r="BH478" i="94"/>
  <c r="AN478" i="94"/>
  <c r="BI478" i="94" s="1"/>
  <c r="AO478" i="94"/>
  <c r="BJ478" i="94"/>
  <c r="AP478" i="94"/>
  <c r="BK478" i="94" s="1"/>
  <c r="W479" i="94"/>
  <c r="AR479" i="94"/>
  <c r="X479" i="94"/>
  <c r="AS479" i="94"/>
  <c r="Y479" i="94"/>
  <c r="AT479" i="94" s="1"/>
  <c r="Z479" i="94"/>
  <c r="AU479" i="94" s="1"/>
  <c r="AA479" i="94"/>
  <c r="AV479" i="94"/>
  <c r="AB479" i="94"/>
  <c r="AW479" i="94"/>
  <c r="AC479" i="94"/>
  <c r="AX479" i="94" s="1"/>
  <c r="AD479" i="94"/>
  <c r="AY479" i="94" s="1"/>
  <c r="AE479" i="94"/>
  <c r="AZ479" i="94" s="1"/>
  <c r="AF479" i="94"/>
  <c r="BA479" i="94"/>
  <c r="AG479" i="94"/>
  <c r="BB479" i="94"/>
  <c r="AH479" i="94"/>
  <c r="BC479" i="94" s="1"/>
  <c r="AI479" i="94"/>
  <c r="BD479" i="94" s="1"/>
  <c r="AJ479" i="94"/>
  <c r="BE479" i="94"/>
  <c r="AK479" i="94"/>
  <c r="BF479" i="94"/>
  <c r="AL479" i="94"/>
  <c r="BG479" i="94" s="1"/>
  <c r="AM479" i="94"/>
  <c r="BH479" i="94" s="1"/>
  <c r="AN479" i="94"/>
  <c r="BI479" i="94" s="1"/>
  <c r="AO479" i="94"/>
  <c r="BJ479" i="94"/>
  <c r="AP479" i="94"/>
  <c r="BK479" i="94" s="1"/>
  <c r="W480" i="94"/>
  <c r="AR480" i="94"/>
  <c r="X480" i="94"/>
  <c r="AS480" i="94" s="1"/>
  <c r="Y480" i="94"/>
  <c r="AT480" i="94"/>
  <c r="Z480" i="94"/>
  <c r="AU480" i="94" s="1"/>
  <c r="AA480" i="94"/>
  <c r="AV480" i="94"/>
  <c r="AB480" i="94"/>
  <c r="AW480" i="94" s="1"/>
  <c r="AC480" i="94"/>
  <c r="AX480" i="94" s="1"/>
  <c r="AD480" i="94"/>
  <c r="AY480" i="94" s="1"/>
  <c r="AE480" i="94"/>
  <c r="AZ480" i="94"/>
  <c r="AF480" i="94"/>
  <c r="BA480" i="94"/>
  <c r="AG480" i="94"/>
  <c r="BB480" i="94" s="1"/>
  <c r="AH480" i="94"/>
  <c r="BC480" i="94" s="1"/>
  <c r="AI480" i="94"/>
  <c r="BD480" i="94"/>
  <c r="AJ480" i="94"/>
  <c r="BE480" i="94" s="1"/>
  <c r="AK480" i="94"/>
  <c r="BF480" i="94"/>
  <c r="AL480" i="94"/>
  <c r="BG480" i="94" s="1"/>
  <c r="AM480" i="94"/>
  <c r="BH480" i="94"/>
  <c r="AN480" i="94"/>
  <c r="BI480" i="94"/>
  <c r="AO480" i="94"/>
  <c r="BJ480" i="94"/>
  <c r="AP480" i="94"/>
  <c r="BK480" i="94" s="1"/>
  <c r="X429" i="94"/>
  <c r="AS429" i="94" s="1"/>
  <c r="Y429" i="94"/>
  <c r="AT429" i="94"/>
  <c r="Z429" i="94"/>
  <c r="AU429" i="94"/>
  <c r="AA429" i="94"/>
  <c r="AV429" i="94" s="1"/>
  <c r="AB429" i="94"/>
  <c r="AW429" i="94"/>
  <c r="AC429" i="94"/>
  <c r="AX429" i="94"/>
  <c r="AD429" i="94"/>
  <c r="AY429" i="94"/>
  <c r="AE429" i="94"/>
  <c r="AZ429" i="94" s="1"/>
  <c r="AF429" i="94"/>
  <c r="BA429" i="94"/>
  <c r="AG429" i="94"/>
  <c r="AH429" i="94"/>
  <c r="BC429" i="94"/>
  <c r="AI429" i="94"/>
  <c r="BD429" i="94"/>
  <c r="AJ429" i="94"/>
  <c r="BE429" i="94"/>
  <c r="AK429" i="94"/>
  <c r="BF429" i="94"/>
  <c r="AL429" i="94"/>
  <c r="BG429" i="94"/>
  <c r="AM429" i="94"/>
  <c r="BH429" i="94"/>
  <c r="AN429" i="94"/>
  <c r="BI429" i="94"/>
  <c r="AO429" i="94"/>
  <c r="BJ429" i="94"/>
  <c r="AP429" i="94"/>
  <c r="BK429" i="94"/>
  <c r="W429" i="94"/>
  <c r="AR429" i="94"/>
  <c r="W375" i="94"/>
  <c r="AR375" i="94"/>
  <c r="X375" i="94"/>
  <c r="AS375" i="94"/>
  <c r="Y375" i="94"/>
  <c r="AT375" i="94"/>
  <c r="Z375" i="94"/>
  <c r="AU375" i="94"/>
  <c r="AA375" i="94"/>
  <c r="AV375" i="94"/>
  <c r="AB375" i="94"/>
  <c r="AW375" i="94"/>
  <c r="AC375" i="94"/>
  <c r="AX375" i="94"/>
  <c r="AD375" i="94"/>
  <c r="AY375" i="94"/>
  <c r="AE375" i="94"/>
  <c r="AZ375" i="94"/>
  <c r="AF375" i="94"/>
  <c r="BA375" i="94"/>
  <c r="AG375" i="94"/>
  <c r="BB375" i="94"/>
  <c r="AH375" i="94"/>
  <c r="BC375" i="94"/>
  <c r="AI375" i="94"/>
  <c r="BD375" i="94"/>
  <c r="AJ375" i="94"/>
  <c r="BE375" i="94"/>
  <c r="AK375" i="94"/>
  <c r="BF375" i="94"/>
  <c r="AL375" i="94"/>
  <c r="BG375" i="94"/>
  <c r="AM375" i="94"/>
  <c r="BH375" i="94"/>
  <c r="AN375" i="94"/>
  <c r="BI375" i="94"/>
  <c r="AO375" i="94"/>
  <c r="BJ375" i="94"/>
  <c r="AP375" i="94"/>
  <c r="BK375" i="94"/>
  <c r="W376" i="94"/>
  <c r="AR376" i="94"/>
  <c r="X376" i="94"/>
  <c r="AS376" i="94"/>
  <c r="Y376" i="94"/>
  <c r="AT376" i="94"/>
  <c r="Z376" i="94"/>
  <c r="AU376" i="94"/>
  <c r="AA376" i="94"/>
  <c r="AV376" i="94"/>
  <c r="AB376" i="94"/>
  <c r="AW376" i="94"/>
  <c r="AC376" i="94"/>
  <c r="AX376" i="94"/>
  <c r="AD376" i="94"/>
  <c r="AY376" i="94"/>
  <c r="AE376" i="94"/>
  <c r="AZ376" i="94"/>
  <c r="AF376" i="94"/>
  <c r="BA376" i="94"/>
  <c r="AG376" i="94"/>
  <c r="BB376" i="94"/>
  <c r="AH376" i="94"/>
  <c r="BC376" i="94"/>
  <c r="AI376" i="94"/>
  <c r="BD376" i="94"/>
  <c r="AJ376" i="94"/>
  <c r="BE376" i="94"/>
  <c r="AK376" i="94"/>
  <c r="BF376" i="94"/>
  <c r="AL376" i="94"/>
  <c r="BG376" i="94"/>
  <c r="AM376" i="94"/>
  <c r="BH376" i="94"/>
  <c r="AN376" i="94"/>
  <c r="BI376" i="94"/>
  <c r="AO376" i="94"/>
  <c r="BJ376" i="94"/>
  <c r="AP376" i="94"/>
  <c r="BK376" i="94"/>
  <c r="W377" i="94"/>
  <c r="AR377" i="94"/>
  <c r="X377" i="94"/>
  <c r="AS377" i="94"/>
  <c r="Y377" i="94"/>
  <c r="AT377" i="94"/>
  <c r="Z377" i="94"/>
  <c r="AU377" i="94"/>
  <c r="AA377" i="94"/>
  <c r="AV377" i="94"/>
  <c r="AB377" i="94"/>
  <c r="AW377" i="94"/>
  <c r="AC377" i="94"/>
  <c r="AX377" i="94"/>
  <c r="AD377" i="94"/>
  <c r="AY377" i="94"/>
  <c r="AE377" i="94"/>
  <c r="AF377" i="94"/>
  <c r="BA377" i="94"/>
  <c r="AG377" i="94"/>
  <c r="BB377" i="94" s="1"/>
  <c r="AH377" i="94"/>
  <c r="BC377" i="94"/>
  <c r="AI377" i="94"/>
  <c r="BD377" i="94" s="1"/>
  <c r="AJ377" i="94"/>
  <c r="BE377" i="94"/>
  <c r="AK377" i="94"/>
  <c r="BF377" i="94"/>
  <c r="AL377" i="94"/>
  <c r="BG377" i="94"/>
  <c r="AM377" i="94"/>
  <c r="BH377" i="94" s="1"/>
  <c r="AN377" i="94"/>
  <c r="BI377" i="94"/>
  <c r="AO377" i="94"/>
  <c r="BJ377" i="94" s="1"/>
  <c r="AP377" i="94"/>
  <c r="BK377" i="94" s="1"/>
  <c r="W378" i="94"/>
  <c r="AR378" i="94" s="1"/>
  <c r="X378" i="94"/>
  <c r="AS378" i="94" s="1"/>
  <c r="Y378" i="94"/>
  <c r="AT378" i="94"/>
  <c r="Z378" i="94"/>
  <c r="AU378" i="94" s="1"/>
  <c r="AA378" i="94"/>
  <c r="AV378" i="94" s="1"/>
  <c r="AB378" i="94"/>
  <c r="AW378" i="94"/>
  <c r="AC378" i="94"/>
  <c r="AX378" i="94" s="1"/>
  <c r="AD378" i="94"/>
  <c r="AY378" i="94"/>
  <c r="AE378" i="94"/>
  <c r="AZ378" i="94" s="1"/>
  <c r="AF378" i="94"/>
  <c r="BA378" i="94"/>
  <c r="AG378" i="94"/>
  <c r="BB378" i="94" s="1"/>
  <c r="AH378" i="94"/>
  <c r="BC378" i="94"/>
  <c r="AI378" i="94"/>
  <c r="BD378" i="94" s="1"/>
  <c r="AJ378" i="94"/>
  <c r="BE378" i="94" s="1"/>
  <c r="AK378" i="94"/>
  <c r="BF378" i="94"/>
  <c r="AL378" i="94"/>
  <c r="BG378" i="94" s="1"/>
  <c r="AM378" i="94"/>
  <c r="BH378" i="94" s="1"/>
  <c r="AN378" i="94"/>
  <c r="BI378" i="94"/>
  <c r="AO378" i="94"/>
  <c r="BJ378" i="94"/>
  <c r="AP378" i="94"/>
  <c r="BK378" i="94" s="1"/>
  <c r="W379" i="94"/>
  <c r="AR379" i="94" s="1"/>
  <c r="X379" i="94"/>
  <c r="AS379" i="94"/>
  <c r="Y379" i="94"/>
  <c r="AT379" i="94" s="1"/>
  <c r="Z379" i="94"/>
  <c r="AU379" i="94"/>
  <c r="AA379" i="94"/>
  <c r="AV379" i="94" s="1"/>
  <c r="AB379" i="94"/>
  <c r="AW379" i="94" s="1"/>
  <c r="AC379" i="94"/>
  <c r="AX379" i="94"/>
  <c r="AD379" i="94"/>
  <c r="AY379" i="94"/>
  <c r="AE379" i="94"/>
  <c r="AZ379" i="94" s="1"/>
  <c r="AF379" i="94"/>
  <c r="BA379" i="94" s="1"/>
  <c r="AG379" i="94"/>
  <c r="BB379" i="94" s="1"/>
  <c r="AH379" i="94"/>
  <c r="BC379" i="94" s="1"/>
  <c r="AI379" i="94"/>
  <c r="BD379" i="94" s="1"/>
  <c r="AJ379" i="94"/>
  <c r="BE379" i="94"/>
  <c r="AK379" i="94"/>
  <c r="BF379" i="94" s="1"/>
  <c r="AL379" i="94"/>
  <c r="BG379" i="94" s="1"/>
  <c r="AM379" i="94"/>
  <c r="BH379" i="94" s="1"/>
  <c r="AN379" i="94"/>
  <c r="BI379" i="94"/>
  <c r="AO379" i="94"/>
  <c r="BJ379" i="94"/>
  <c r="AP379" i="94"/>
  <c r="BK379" i="94" s="1"/>
  <c r="W380" i="94"/>
  <c r="AR380" i="94" s="1"/>
  <c r="X380" i="94"/>
  <c r="AS380" i="94"/>
  <c r="Y380" i="94"/>
  <c r="AT380" i="94"/>
  <c r="Z380" i="94"/>
  <c r="AU380" i="94" s="1"/>
  <c r="AA380" i="94"/>
  <c r="AV380" i="94" s="1"/>
  <c r="AB380" i="94"/>
  <c r="AW380" i="94" s="1"/>
  <c r="AC380" i="94"/>
  <c r="AX380" i="94"/>
  <c r="AD380" i="94"/>
  <c r="AY380" i="94"/>
  <c r="AE380" i="94"/>
  <c r="AZ380" i="94" s="1"/>
  <c r="AF380" i="94"/>
  <c r="BA380" i="94" s="1"/>
  <c r="AG380" i="94"/>
  <c r="BB380" i="94"/>
  <c r="AH380" i="94"/>
  <c r="BC380" i="94" s="1"/>
  <c r="AI380" i="94"/>
  <c r="BD380" i="94" s="1"/>
  <c r="AJ380" i="94"/>
  <c r="BE380" i="94" s="1"/>
  <c r="AK380" i="94"/>
  <c r="BF380" i="94" s="1"/>
  <c r="AL380" i="94"/>
  <c r="BG380" i="94"/>
  <c r="AM380" i="94"/>
  <c r="BH380" i="94" s="1"/>
  <c r="AN380" i="94"/>
  <c r="BI380" i="94"/>
  <c r="AO380" i="94"/>
  <c r="BJ380" i="94" s="1"/>
  <c r="AP380" i="94"/>
  <c r="BK380" i="94"/>
  <c r="W381" i="94"/>
  <c r="AR381" i="94" s="1"/>
  <c r="X381" i="94"/>
  <c r="AS381" i="94" s="1"/>
  <c r="Y381" i="94"/>
  <c r="AT381" i="94"/>
  <c r="Z381" i="94"/>
  <c r="AU381" i="94" s="1"/>
  <c r="AA381" i="94"/>
  <c r="AV381" i="94" s="1"/>
  <c r="AB381" i="94"/>
  <c r="AW381" i="94"/>
  <c r="AC381" i="94"/>
  <c r="AX381" i="94" s="1"/>
  <c r="AD381" i="94"/>
  <c r="AY381" i="94"/>
  <c r="AE381" i="94"/>
  <c r="AF381" i="94"/>
  <c r="BA381" i="94"/>
  <c r="AG381" i="94"/>
  <c r="BB381" i="94"/>
  <c r="AH381" i="94"/>
  <c r="BC381" i="94"/>
  <c r="AI381" i="94"/>
  <c r="BD381" i="94" s="1"/>
  <c r="AJ381" i="94"/>
  <c r="BE381" i="94"/>
  <c r="AK381" i="94"/>
  <c r="BF381" i="94"/>
  <c r="AL381" i="94"/>
  <c r="BG381" i="94" s="1"/>
  <c r="AM381" i="94"/>
  <c r="BH381" i="94" s="1"/>
  <c r="AN381" i="94"/>
  <c r="BI381" i="94"/>
  <c r="AO381" i="94"/>
  <c r="BJ381" i="94" s="1"/>
  <c r="AP381" i="94"/>
  <c r="BK381" i="94"/>
  <c r="W382" i="94"/>
  <c r="AR382" i="94" s="1"/>
  <c r="X382" i="94"/>
  <c r="AS382" i="94"/>
  <c r="Y382" i="94"/>
  <c r="AT382" i="94" s="1"/>
  <c r="Z382" i="94"/>
  <c r="AU382" i="94"/>
  <c r="AA382" i="94"/>
  <c r="AV382" i="94" s="1"/>
  <c r="AB382" i="94"/>
  <c r="AW382" i="94"/>
  <c r="AC382" i="94"/>
  <c r="AX382" i="94" s="1"/>
  <c r="AD382" i="94"/>
  <c r="AY382" i="94" s="1"/>
  <c r="AE382" i="94"/>
  <c r="AZ382" i="94" s="1"/>
  <c r="AF382" i="94"/>
  <c r="BA382" i="94"/>
  <c r="AG382" i="94"/>
  <c r="BB382" i="94"/>
  <c r="AH382" i="94"/>
  <c r="BC382" i="94" s="1"/>
  <c r="AI382" i="94"/>
  <c r="BD382" i="94" s="1"/>
  <c r="AJ382" i="94"/>
  <c r="BE382" i="94"/>
  <c r="AK382" i="94"/>
  <c r="BF382" i="94"/>
  <c r="AL382" i="94"/>
  <c r="BG382" i="94" s="1"/>
  <c r="AM382" i="94"/>
  <c r="BH382" i="94" s="1"/>
  <c r="AN382" i="94"/>
  <c r="BI382" i="94"/>
  <c r="AO382" i="94"/>
  <c r="BJ382" i="94" s="1"/>
  <c r="AP382" i="94"/>
  <c r="BK382" i="94"/>
  <c r="W383" i="94"/>
  <c r="AR383" i="94" s="1"/>
  <c r="X383" i="94"/>
  <c r="AS383" i="94"/>
  <c r="Y383" i="94"/>
  <c r="AT383" i="94"/>
  <c r="Z383" i="94"/>
  <c r="AU383" i="94"/>
  <c r="AA383" i="94"/>
  <c r="AV383" i="94" s="1"/>
  <c r="AB383" i="94"/>
  <c r="AW383" i="94"/>
  <c r="AC383" i="94"/>
  <c r="AX383" i="94"/>
  <c r="AD383" i="94"/>
  <c r="AY383" i="94" s="1"/>
  <c r="AE383" i="94"/>
  <c r="AZ383" i="94" s="1"/>
  <c r="AF383" i="94"/>
  <c r="BA383" i="94"/>
  <c r="AG383" i="94"/>
  <c r="BB383" i="94" s="1"/>
  <c r="AH383" i="94"/>
  <c r="BC383" i="94"/>
  <c r="AI383" i="94"/>
  <c r="BD383" i="94" s="1"/>
  <c r="AJ383" i="94"/>
  <c r="BE383" i="94"/>
  <c r="AK383" i="94"/>
  <c r="BF383" i="94" s="1"/>
  <c r="AL383" i="94"/>
  <c r="BG383" i="94"/>
  <c r="AM383" i="94"/>
  <c r="BH383" i="94" s="1"/>
  <c r="AN383" i="94"/>
  <c r="BI383" i="94"/>
  <c r="AO383" i="94"/>
  <c r="BJ383" i="94" s="1"/>
  <c r="AP383" i="94"/>
  <c r="BK383" i="94" s="1"/>
  <c r="W384" i="94"/>
  <c r="AR384" i="94" s="1"/>
  <c r="X384" i="94"/>
  <c r="AS384" i="94"/>
  <c r="Y384" i="94"/>
  <c r="AT384" i="94"/>
  <c r="Z384" i="94"/>
  <c r="AU384" i="94" s="1"/>
  <c r="AA384" i="94"/>
  <c r="AV384" i="94" s="1"/>
  <c r="AB384" i="94"/>
  <c r="AW384" i="94"/>
  <c r="AC384" i="94"/>
  <c r="AX384" i="94"/>
  <c r="AD384" i="94"/>
  <c r="AY384" i="94" s="1"/>
  <c r="AE384" i="94"/>
  <c r="AZ384" i="94" s="1"/>
  <c r="AF384" i="94"/>
  <c r="BA384" i="94"/>
  <c r="AG384" i="94"/>
  <c r="BB384" i="94" s="1"/>
  <c r="AH384" i="94"/>
  <c r="BC384" i="94"/>
  <c r="AI384" i="94"/>
  <c r="BD384" i="94" s="1"/>
  <c r="AJ384" i="94"/>
  <c r="BE384" i="94"/>
  <c r="AK384" i="94"/>
  <c r="BF384" i="94"/>
  <c r="AL384" i="94"/>
  <c r="BG384" i="94"/>
  <c r="AM384" i="94"/>
  <c r="BH384" i="94" s="1"/>
  <c r="AN384" i="94"/>
  <c r="BI384" i="94"/>
  <c r="AO384" i="94"/>
  <c r="BJ384" i="94"/>
  <c r="AP384" i="94"/>
  <c r="BK384" i="94" s="1"/>
  <c r="W385" i="94"/>
  <c r="AR385" i="94" s="1"/>
  <c r="X385" i="94"/>
  <c r="AS385" i="94"/>
  <c r="Y385" i="94"/>
  <c r="AT385" i="94" s="1"/>
  <c r="Z385" i="94"/>
  <c r="AU385" i="94"/>
  <c r="AA385" i="94"/>
  <c r="AV385" i="94" s="1"/>
  <c r="AB385" i="94"/>
  <c r="AW385" i="94"/>
  <c r="AC385" i="94"/>
  <c r="AX385" i="94" s="1"/>
  <c r="AD385" i="94"/>
  <c r="AY385" i="94"/>
  <c r="AE385" i="94"/>
  <c r="AF385" i="94"/>
  <c r="BA385" i="94" s="1"/>
  <c r="AG385" i="94"/>
  <c r="BB385" i="94"/>
  <c r="AH385" i="94"/>
  <c r="BC385" i="94" s="1"/>
  <c r="AI385" i="94"/>
  <c r="BD385" i="94"/>
  <c r="AJ385" i="94"/>
  <c r="BE385" i="94" s="1"/>
  <c r="AK385" i="94"/>
  <c r="BF385" i="94"/>
  <c r="AL385" i="94"/>
  <c r="BG385" i="94" s="1"/>
  <c r="AM385" i="94"/>
  <c r="BH385" i="94" s="1"/>
  <c r="AN385" i="94"/>
  <c r="BI385" i="94" s="1"/>
  <c r="AO385" i="94"/>
  <c r="BJ385" i="94" s="1"/>
  <c r="AP385" i="94"/>
  <c r="BK385" i="94"/>
  <c r="W386" i="94"/>
  <c r="AR386" i="94" s="1"/>
  <c r="X386" i="94"/>
  <c r="AS386" i="94" s="1"/>
  <c r="Y386" i="94"/>
  <c r="AT386" i="94"/>
  <c r="Z386" i="94"/>
  <c r="AU386" i="94"/>
  <c r="AA386" i="94"/>
  <c r="AV386" i="94"/>
  <c r="AB386" i="94"/>
  <c r="AW386" i="94" s="1"/>
  <c r="AC386" i="94"/>
  <c r="AX386" i="94" s="1"/>
  <c r="AD386" i="94"/>
  <c r="AY386" i="94" s="1"/>
  <c r="AE386" i="94"/>
  <c r="AZ386" i="94"/>
  <c r="AF386" i="94"/>
  <c r="BA386" i="94" s="1"/>
  <c r="AG386" i="94"/>
  <c r="BB386" i="94" s="1"/>
  <c r="AH386" i="94"/>
  <c r="BC386" i="94" s="1"/>
  <c r="AI386" i="94"/>
  <c r="BD386" i="94"/>
  <c r="AJ386" i="94"/>
  <c r="BE386" i="94" s="1"/>
  <c r="AK386" i="94"/>
  <c r="BF386" i="94"/>
  <c r="AL386" i="94"/>
  <c r="BG386" i="94" s="1"/>
  <c r="AM386" i="94"/>
  <c r="BH386" i="94" s="1"/>
  <c r="AN386" i="94"/>
  <c r="BI386" i="94" s="1"/>
  <c r="AO386" i="94"/>
  <c r="BJ386" i="94" s="1"/>
  <c r="AP386" i="94"/>
  <c r="BK386" i="94"/>
  <c r="W387" i="94"/>
  <c r="AR387" i="94" s="1"/>
  <c r="X387" i="94"/>
  <c r="AS387" i="94" s="1"/>
  <c r="Y387" i="94"/>
  <c r="AT387" i="94"/>
  <c r="Z387" i="94"/>
  <c r="AU387" i="94"/>
  <c r="AA387" i="94"/>
  <c r="AV387" i="94" s="1"/>
  <c r="AB387" i="94"/>
  <c r="AW387" i="94" s="1"/>
  <c r="AC387" i="94"/>
  <c r="AX387" i="94"/>
  <c r="AD387" i="94"/>
  <c r="AY387" i="94" s="1"/>
  <c r="AE387" i="94"/>
  <c r="AZ387" i="94"/>
  <c r="AF387" i="94"/>
  <c r="BA387" i="94" s="1"/>
  <c r="AG387" i="94"/>
  <c r="BB387" i="94" s="1"/>
  <c r="AH387" i="94"/>
  <c r="BC387" i="94"/>
  <c r="AI387" i="94"/>
  <c r="BD387" i="94" s="1"/>
  <c r="AJ387" i="94"/>
  <c r="BE387" i="94" s="1"/>
  <c r="AK387" i="94"/>
  <c r="BF387" i="94" s="1"/>
  <c r="AL387" i="94"/>
  <c r="BG387" i="94"/>
  <c r="AM387" i="94"/>
  <c r="BH387" i="94"/>
  <c r="AN387" i="94"/>
  <c r="BI387" i="94" s="1"/>
  <c r="AO387" i="94"/>
  <c r="BJ387" i="94"/>
  <c r="AP387" i="94"/>
  <c r="BK387" i="94" s="1"/>
  <c r="W388" i="94"/>
  <c r="AR388" i="94"/>
  <c r="X388" i="94"/>
  <c r="AS388" i="94" s="1"/>
  <c r="Y388" i="94"/>
  <c r="AT388" i="94" s="1"/>
  <c r="Z388" i="94"/>
  <c r="AU388" i="94"/>
  <c r="AA388" i="94"/>
  <c r="AV388" i="94"/>
  <c r="AB388" i="94"/>
  <c r="AW388" i="94" s="1"/>
  <c r="AC388" i="94"/>
  <c r="AX388" i="94"/>
  <c r="AD388" i="94"/>
  <c r="AY388" i="94"/>
  <c r="AE388" i="94"/>
  <c r="AZ388" i="94" s="1"/>
  <c r="AF388" i="94"/>
  <c r="BA388" i="94" s="1"/>
  <c r="AG388" i="94"/>
  <c r="BB388" i="94" s="1"/>
  <c r="AH388" i="94"/>
  <c r="BC388" i="94"/>
  <c r="AI388" i="94"/>
  <c r="BD388" i="94"/>
  <c r="AJ388" i="94"/>
  <c r="BE388" i="94" s="1"/>
  <c r="AK388" i="94"/>
  <c r="BF388" i="94"/>
  <c r="AL388" i="94"/>
  <c r="BG388" i="94"/>
  <c r="AM388" i="94"/>
  <c r="BH388" i="94" s="1"/>
  <c r="AN388" i="94"/>
  <c r="BI388" i="94" s="1"/>
  <c r="AO388" i="94"/>
  <c r="BJ388" i="94"/>
  <c r="AP388" i="94"/>
  <c r="BK388" i="94" s="1"/>
  <c r="W389" i="94"/>
  <c r="AR389" i="94"/>
  <c r="X389" i="94"/>
  <c r="AS389" i="94" s="1"/>
  <c r="Y389" i="94"/>
  <c r="AT389" i="94" s="1"/>
  <c r="Z389" i="94"/>
  <c r="AU389" i="94"/>
  <c r="AA389" i="94"/>
  <c r="AV389" i="94" s="1"/>
  <c r="AB389" i="94"/>
  <c r="AW389" i="94" s="1"/>
  <c r="AC389" i="94"/>
  <c r="AX389" i="94" s="1"/>
  <c r="AD389" i="94"/>
  <c r="AY389" i="94"/>
  <c r="AE389" i="94"/>
  <c r="AF389" i="94"/>
  <c r="BA389" i="94" s="1"/>
  <c r="AG389" i="94"/>
  <c r="BB389" i="94"/>
  <c r="AH389" i="94"/>
  <c r="BC389" i="94" s="1"/>
  <c r="AI389" i="94"/>
  <c r="BD389" i="94"/>
  <c r="AJ389" i="94"/>
  <c r="BE389" i="94" s="1"/>
  <c r="AK389" i="94"/>
  <c r="BF389" i="94"/>
  <c r="AL389" i="94"/>
  <c r="BG389" i="94" s="1"/>
  <c r="AM389" i="94"/>
  <c r="BH389" i="94"/>
  <c r="AN389" i="94"/>
  <c r="BI389" i="94" s="1"/>
  <c r="AO389" i="94"/>
  <c r="BJ389" i="94"/>
  <c r="AP389" i="94"/>
  <c r="BK389" i="94" s="1"/>
  <c r="W390" i="94"/>
  <c r="AR390" i="94"/>
  <c r="X390" i="94"/>
  <c r="AS390" i="94"/>
  <c r="Y390" i="94"/>
  <c r="AT390" i="94"/>
  <c r="Z390" i="94"/>
  <c r="AU390" i="94" s="1"/>
  <c r="AA390" i="94"/>
  <c r="AV390" i="94"/>
  <c r="AB390" i="94"/>
  <c r="AW390" i="94"/>
  <c r="AC390" i="94"/>
  <c r="AX390" i="94"/>
  <c r="AD390" i="94"/>
  <c r="AY390" i="94" s="1"/>
  <c r="AE390" i="94"/>
  <c r="AZ390" i="94"/>
  <c r="AF390" i="94"/>
  <c r="BA390" i="94" s="1"/>
  <c r="AG390" i="94"/>
  <c r="BB390" i="94"/>
  <c r="AH390" i="94"/>
  <c r="BC390" i="94" s="1"/>
  <c r="AI390" i="94"/>
  <c r="BD390" i="94" s="1"/>
  <c r="AJ390" i="94"/>
  <c r="BE390" i="94"/>
  <c r="AK390" i="94"/>
  <c r="BF390" i="94"/>
  <c r="AL390" i="94"/>
  <c r="BG390" i="94" s="1"/>
  <c r="AM390" i="94"/>
  <c r="BH390" i="94" s="1"/>
  <c r="AN390" i="94"/>
  <c r="BI390" i="94"/>
  <c r="AO390" i="94"/>
  <c r="BJ390" i="94"/>
  <c r="AP390" i="94"/>
  <c r="BK390" i="94" s="1"/>
  <c r="W391" i="94"/>
  <c r="AR391" i="94" s="1"/>
  <c r="X391" i="94"/>
  <c r="AS391" i="94" s="1"/>
  <c r="Y391" i="94"/>
  <c r="AT391" i="94"/>
  <c r="Z391" i="94"/>
  <c r="AU391" i="94" s="1"/>
  <c r="AA391" i="94"/>
  <c r="AV391" i="94"/>
  <c r="AB391" i="94"/>
  <c r="AW391" i="94" s="1"/>
  <c r="AC391" i="94"/>
  <c r="AX391" i="94"/>
  <c r="AD391" i="94"/>
  <c r="AY391" i="94" s="1"/>
  <c r="AE391" i="94"/>
  <c r="AZ391" i="94"/>
  <c r="AF391" i="94"/>
  <c r="BA391" i="94"/>
  <c r="AG391" i="94"/>
  <c r="BB391" i="94"/>
  <c r="AH391" i="94"/>
  <c r="BC391" i="94" s="1"/>
  <c r="AI391" i="94"/>
  <c r="BD391" i="94" s="1"/>
  <c r="AJ391" i="94"/>
  <c r="BE391" i="94"/>
  <c r="AK391" i="94"/>
  <c r="BF391" i="94"/>
  <c r="AL391" i="94"/>
  <c r="BG391" i="94" s="1"/>
  <c r="AM391" i="94"/>
  <c r="BH391" i="94"/>
  <c r="AN391" i="94"/>
  <c r="BI391" i="94"/>
  <c r="AO391" i="94"/>
  <c r="BJ391" i="94"/>
  <c r="AP391" i="94"/>
  <c r="BK391" i="94" s="1"/>
  <c r="W392" i="94"/>
  <c r="AR392" i="94"/>
  <c r="X392" i="94"/>
  <c r="AS392" i="94" s="1"/>
  <c r="Y392" i="94"/>
  <c r="AT392" i="94"/>
  <c r="Z392" i="94"/>
  <c r="AU392" i="94" s="1"/>
  <c r="AA392" i="94"/>
  <c r="AV392" i="94" s="1"/>
  <c r="AB392" i="94"/>
  <c r="AW392" i="94"/>
  <c r="AC392" i="94"/>
  <c r="AX392" i="94"/>
  <c r="AD392" i="94"/>
  <c r="AY392" i="94" s="1"/>
  <c r="AE392" i="94"/>
  <c r="AZ392" i="94" s="1"/>
  <c r="AF392" i="94"/>
  <c r="BA392" i="94"/>
  <c r="AG392" i="94"/>
  <c r="BB392" i="94"/>
  <c r="AH392" i="94"/>
  <c r="BC392" i="94" s="1"/>
  <c r="AI392" i="94"/>
  <c r="BD392" i="94"/>
  <c r="AJ392" i="94"/>
  <c r="BE392" i="94" s="1"/>
  <c r="AK392" i="94"/>
  <c r="BF392" i="94"/>
  <c r="AL392" i="94"/>
  <c r="BG392" i="94" s="1"/>
  <c r="AM392" i="94"/>
  <c r="BH392" i="94" s="1"/>
  <c r="AN392" i="94"/>
  <c r="BI392" i="94" s="1"/>
  <c r="AO392" i="94"/>
  <c r="BJ392" i="94"/>
  <c r="AP392" i="94"/>
  <c r="BK392" i="94" s="1"/>
  <c r="W393" i="94"/>
  <c r="AR393" i="94"/>
  <c r="X393" i="94"/>
  <c r="AS393" i="94" s="1"/>
  <c r="Y393" i="94"/>
  <c r="AT393" i="94"/>
  <c r="Z393" i="94"/>
  <c r="AU393" i="94" s="1"/>
  <c r="AA393" i="94"/>
  <c r="AV393" i="94" s="1"/>
  <c r="AB393" i="94"/>
  <c r="AW393" i="94"/>
  <c r="AC393" i="94"/>
  <c r="AX393" i="94"/>
  <c r="AD393" i="94"/>
  <c r="AY393" i="94" s="1"/>
  <c r="AE393" i="94"/>
  <c r="AF393" i="94"/>
  <c r="BA393" i="94" s="1"/>
  <c r="AG393" i="94"/>
  <c r="BB393" i="94" s="1"/>
  <c r="AH393" i="94"/>
  <c r="BC393" i="94"/>
  <c r="AI393" i="94"/>
  <c r="BD393" i="94" s="1"/>
  <c r="AJ393" i="94"/>
  <c r="BE393" i="94"/>
  <c r="AK393" i="94"/>
  <c r="BF393" i="94" s="1"/>
  <c r="AL393" i="94"/>
  <c r="BG393" i="94"/>
  <c r="AM393" i="94"/>
  <c r="BH393" i="94"/>
  <c r="AN393" i="94"/>
  <c r="BI393" i="94"/>
  <c r="AO393" i="94"/>
  <c r="BJ393" i="94" s="1"/>
  <c r="AP393" i="94"/>
  <c r="BK393" i="94" s="1"/>
  <c r="W394" i="94"/>
  <c r="AR394" i="94" s="1"/>
  <c r="X394" i="94"/>
  <c r="AS394" i="94" s="1"/>
  <c r="Y394" i="94"/>
  <c r="AT394" i="94" s="1"/>
  <c r="Z394" i="94"/>
  <c r="AU394" i="94"/>
  <c r="AA394" i="94"/>
  <c r="AV394" i="94" s="1"/>
  <c r="AB394" i="94"/>
  <c r="AW394" i="94" s="1"/>
  <c r="AC394" i="94"/>
  <c r="AX394" i="94" s="1"/>
  <c r="AD394" i="94"/>
  <c r="AY394" i="94" s="1"/>
  <c r="AE394" i="94"/>
  <c r="AZ394" i="94"/>
  <c r="AF394" i="94"/>
  <c r="BA394" i="94"/>
  <c r="AG394" i="94"/>
  <c r="BB394" i="94" s="1"/>
  <c r="AH394" i="94"/>
  <c r="BC394" i="94"/>
  <c r="AI394" i="94"/>
  <c r="BD394" i="94"/>
  <c r="AJ394" i="94"/>
  <c r="BE394" i="94" s="1"/>
  <c r="AK394" i="94"/>
  <c r="BF394" i="94" s="1"/>
  <c r="AL394" i="94"/>
  <c r="BG394" i="94" s="1"/>
  <c r="AM394" i="94"/>
  <c r="BH394" i="94" s="1"/>
  <c r="AN394" i="94"/>
  <c r="BI394" i="94"/>
  <c r="AO394" i="94"/>
  <c r="BJ394" i="94" s="1"/>
  <c r="AP394" i="94"/>
  <c r="BK394" i="94"/>
  <c r="W395" i="94"/>
  <c r="AR395" i="94"/>
  <c r="X395" i="94"/>
  <c r="AS395" i="94" s="1"/>
  <c r="Y395" i="94"/>
  <c r="AT395" i="94" s="1"/>
  <c r="Z395" i="94"/>
  <c r="AU395" i="94" s="1"/>
  <c r="AA395" i="94"/>
  <c r="AV395" i="94" s="1"/>
  <c r="AB395" i="94"/>
  <c r="AW395" i="94"/>
  <c r="AC395" i="94"/>
  <c r="AX395" i="94" s="1"/>
  <c r="AD395" i="94"/>
  <c r="AY395" i="94"/>
  <c r="AE395" i="94"/>
  <c r="AZ395" i="94" s="1"/>
  <c r="AF395" i="94"/>
  <c r="BA395" i="94"/>
  <c r="AG395" i="94"/>
  <c r="BB395" i="94" s="1"/>
  <c r="AH395" i="94"/>
  <c r="BC395" i="94" s="1"/>
  <c r="AI395" i="94"/>
  <c r="BD395" i="94"/>
  <c r="AJ395" i="94"/>
  <c r="BE395" i="94" s="1"/>
  <c r="AK395" i="94"/>
  <c r="BF395" i="94" s="1"/>
  <c r="AL395" i="94"/>
  <c r="BG395" i="94"/>
  <c r="AM395" i="94"/>
  <c r="BH395" i="94" s="1"/>
  <c r="AN395" i="94"/>
  <c r="BI395" i="94"/>
  <c r="AO395" i="94"/>
  <c r="BJ395" i="94" s="1"/>
  <c r="AP395" i="94"/>
  <c r="BK395" i="94" s="1"/>
  <c r="W396" i="94"/>
  <c r="AR396" i="94" s="1"/>
  <c r="X396" i="94"/>
  <c r="AS396" i="94"/>
  <c r="Y396" i="94"/>
  <c r="AT396" i="94" s="1"/>
  <c r="Z396" i="94"/>
  <c r="AU396" i="94"/>
  <c r="AA396" i="94"/>
  <c r="AV396" i="94" s="1"/>
  <c r="AB396" i="94"/>
  <c r="AW396" i="94" s="1"/>
  <c r="AC396" i="94"/>
  <c r="AX396" i="94" s="1"/>
  <c r="AD396" i="94"/>
  <c r="AY396" i="94" s="1"/>
  <c r="AE396" i="94"/>
  <c r="AZ396" i="94"/>
  <c r="AF396" i="94"/>
  <c r="BA396" i="94"/>
  <c r="AG396" i="94"/>
  <c r="BB396" i="94" s="1"/>
  <c r="AH396" i="94"/>
  <c r="BC396" i="94"/>
  <c r="AI396" i="94"/>
  <c r="BD396" i="94"/>
  <c r="AJ396" i="94"/>
  <c r="BE396" i="94"/>
  <c r="AK396" i="94"/>
  <c r="BF396" i="94" s="1"/>
  <c r="AL396" i="94"/>
  <c r="BG396" i="94" s="1"/>
  <c r="AM396" i="94"/>
  <c r="BH396" i="94" s="1"/>
  <c r="AN396" i="94"/>
  <c r="BI396" i="94" s="1"/>
  <c r="AO396" i="94"/>
  <c r="BJ396" i="94" s="1"/>
  <c r="AP396" i="94"/>
  <c r="BK396" i="94" s="1"/>
  <c r="W397" i="94"/>
  <c r="AR397" i="94" s="1"/>
  <c r="X397" i="94"/>
  <c r="AS397" i="94"/>
  <c r="Y397" i="94"/>
  <c r="AT397" i="94" s="1"/>
  <c r="Z397" i="94"/>
  <c r="AU397" i="94"/>
  <c r="AA397" i="94"/>
  <c r="AV397" i="94" s="1"/>
  <c r="AB397" i="94"/>
  <c r="AW397" i="94" s="1"/>
  <c r="AC397" i="94"/>
  <c r="AX397" i="94" s="1"/>
  <c r="AD397" i="94"/>
  <c r="AY397" i="94" s="1"/>
  <c r="AE397" i="94"/>
  <c r="AF397" i="94"/>
  <c r="BA397" i="94"/>
  <c r="AG397" i="94"/>
  <c r="BB397" i="94" s="1"/>
  <c r="AH397" i="94"/>
  <c r="BC397" i="94"/>
  <c r="AI397" i="94"/>
  <c r="BD397" i="94" s="1"/>
  <c r="AJ397" i="94"/>
  <c r="BE397" i="94" s="1"/>
  <c r="AK397" i="94"/>
  <c r="BF397" i="94" s="1"/>
  <c r="AL397" i="94"/>
  <c r="BG397" i="94"/>
  <c r="AM397" i="94"/>
  <c r="BH397" i="94"/>
  <c r="AN397" i="94"/>
  <c r="BI397" i="94"/>
  <c r="AO397" i="94"/>
  <c r="BJ397" i="94" s="1"/>
  <c r="AP397" i="94"/>
  <c r="BK397" i="94"/>
  <c r="W398" i="94"/>
  <c r="AR398" i="94"/>
  <c r="X398" i="94"/>
  <c r="AS398" i="94" s="1"/>
  <c r="Y398" i="94"/>
  <c r="AT398" i="94" s="1"/>
  <c r="Z398" i="94"/>
  <c r="AU398" i="94"/>
  <c r="AA398" i="94"/>
  <c r="AV398" i="94" s="1"/>
  <c r="AB398" i="94"/>
  <c r="AW398" i="94"/>
  <c r="AC398" i="94"/>
  <c r="AX398" i="94" s="1"/>
  <c r="AD398" i="94"/>
  <c r="AY398" i="94"/>
  <c r="AE398" i="94"/>
  <c r="AZ398" i="94" s="1"/>
  <c r="AF398" i="94"/>
  <c r="BA398" i="94"/>
  <c r="AG398" i="94"/>
  <c r="BB398" i="94" s="1"/>
  <c r="AH398" i="94"/>
  <c r="BC398" i="94"/>
  <c r="AI398" i="94"/>
  <c r="BD398" i="94"/>
  <c r="AJ398" i="94"/>
  <c r="BE398" i="94" s="1"/>
  <c r="AK398" i="94"/>
  <c r="BF398" i="94" s="1"/>
  <c r="AL398" i="94"/>
  <c r="BG398" i="94"/>
  <c r="AM398" i="94"/>
  <c r="BH398" i="94"/>
  <c r="AN398" i="94"/>
  <c r="BI398" i="94" s="1"/>
  <c r="AO398" i="94"/>
  <c r="BJ398" i="94" s="1"/>
  <c r="AP398" i="94"/>
  <c r="BK398" i="94"/>
  <c r="W399" i="94"/>
  <c r="AR399" i="94"/>
  <c r="X399" i="94"/>
  <c r="AS399" i="94"/>
  <c r="Y399" i="94"/>
  <c r="AT399" i="94" s="1"/>
  <c r="Z399" i="94"/>
  <c r="AU399" i="94"/>
  <c r="AA399" i="94"/>
  <c r="AV399" i="94" s="1"/>
  <c r="AB399" i="94"/>
  <c r="AW399" i="94"/>
  <c r="AC399" i="94"/>
  <c r="AX399" i="94" s="1"/>
  <c r="AD399" i="94"/>
  <c r="AY399" i="94"/>
  <c r="AE399" i="94"/>
  <c r="AZ399" i="94"/>
  <c r="AF399" i="94"/>
  <c r="BA399" i="94"/>
  <c r="AG399" i="94"/>
  <c r="BB399" i="94" s="1"/>
  <c r="AH399" i="94"/>
  <c r="BC399" i="94"/>
  <c r="AI399" i="94"/>
  <c r="BD399" i="94"/>
  <c r="AJ399" i="94"/>
  <c r="BE399" i="94" s="1"/>
  <c r="AK399" i="94"/>
  <c r="BF399" i="94" s="1"/>
  <c r="AL399" i="94"/>
  <c r="BG399" i="94"/>
  <c r="AM399" i="94"/>
  <c r="BH399" i="94" s="1"/>
  <c r="AN399" i="94"/>
  <c r="BI399" i="94"/>
  <c r="AO399" i="94"/>
  <c r="BJ399" i="94" s="1"/>
  <c r="AP399" i="94"/>
  <c r="BK399" i="94"/>
  <c r="W400" i="94"/>
  <c r="AR400" i="94" s="1"/>
  <c r="X400" i="94"/>
  <c r="AS400" i="94"/>
  <c r="Y400" i="94"/>
  <c r="AT400" i="94" s="1"/>
  <c r="Z400" i="94"/>
  <c r="AU400" i="94"/>
  <c r="AA400" i="94"/>
  <c r="AV400" i="94" s="1"/>
  <c r="AB400" i="94"/>
  <c r="AW400" i="94" s="1"/>
  <c r="AC400" i="94"/>
  <c r="AX400" i="94" s="1"/>
  <c r="AD400" i="94"/>
  <c r="AY400" i="94"/>
  <c r="AE400" i="94"/>
  <c r="AZ400" i="94"/>
  <c r="AF400" i="94"/>
  <c r="BA400" i="94" s="1"/>
  <c r="AG400" i="94"/>
  <c r="BB400" i="94" s="1"/>
  <c r="AH400" i="94"/>
  <c r="BC400" i="94"/>
  <c r="AI400" i="94"/>
  <c r="BD400" i="94"/>
  <c r="AJ400" i="94"/>
  <c r="BE400" i="94"/>
  <c r="AK400" i="94"/>
  <c r="BF400" i="94" s="1"/>
  <c r="AL400" i="94"/>
  <c r="BG400" i="94"/>
  <c r="AM400" i="94"/>
  <c r="BH400" i="94" s="1"/>
  <c r="AN400" i="94"/>
  <c r="BI400" i="94"/>
  <c r="AO400" i="94"/>
  <c r="BJ400" i="94" s="1"/>
  <c r="AP400" i="94"/>
  <c r="BK400" i="94"/>
  <c r="W401" i="94"/>
  <c r="AR401" i="94"/>
  <c r="X401" i="94"/>
  <c r="AS401" i="94"/>
  <c r="Y401" i="94"/>
  <c r="AT401" i="94" s="1"/>
  <c r="Z401" i="94"/>
  <c r="AU401" i="94"/>
  <c r="AA401" i="94"/>
  <c r="AV401" i="94"/>
  <c r="AB401" i="94"/>
  <c r="AW401" i="94"/>
  <c r="AC401" i="94"/>
  <c r="AX401" i="94" s="1"/>
  <c r="AD401" i="94"/>
  <c r="AY401" i="94"/>
  <c r="AE401" i="94"/>
  <c r="AF401" i="94"/>
  <c r="BA401" i="94"/>
  <c r="AG401" i="94"/>
  <c r="BB401" i="94"/>
  <c r="AH401" i="94"/>
  <c r="BC401" i="94" s="1"/>
  <c r="AI401" i="94"/>
  <c r="BD401" i="94" s="1"/>
  <c r="AJ401" i="94"/>
  <c r="BE401" i="94" s="1"/>
  <c r="AK401" i="94"/>
  <c r="BF401" i="94"/>
  <c r="AL401" i="94"/>
  <c r="BG401" i="94" s="1"/>
  <c r="AM401" i="94"/>
  <c r="BH401" i="94"/>
  <c r="AN401" i="94"/>
  <c r="BI401" i="94" s="1"/>
  <c r="AO401" i="94"/>
  <c r="BJ401" i="94"/>
  <c r="AP401" i="94"/>
  <c r="BK401" i="94" s="1"/>
  <c r="W402" i="94"/>
  <c r="AR402" i="94" s="1"/>
  <c r="X402" i="94"/>
  <c r="AS402" i="94"/>
  <c r="Y402" i="94"/>
  <c r="AT402" i="94" s="1"/>
  <c r="Z402" i="94"/>
  <c r="AU402" i="94" s="1"/>
  <c r="AA402" i="94"/>
  <c r="AV402" i="94"/>
  <c r="AB402" i="94"/>
  <c r="AW402" i="94"/>
  <c r="AC402" i="94"/>
  <c r="AX402" i="94"/>
  <c r="AD402" i="94"/>
  <c r="AY402" i="94" s="1"/>
  <c r="AE402" i="94"/>
  <c r="AZ402" i="94"/>
  <c r="AF402" i="94"/>
  <c r="BA402" i="94" s="1"/>
  <c r="AG402" i="94"/>
  <c r="BB402" i="94" s="1"/>
  <c r="AH402" i="94"/>
  <c r="BC402" i="94" s="1"/>
  <c r="AI402" i="94"/>
  <c r="BD402" i="94" s="1"/>
  <c r="AJ402" i="94"/>
  <c r="BE402" i="94"/>
  <c r="AK402" i="94"/>
  <c r="BF402" i="94"/>
  <c r="AL402" i="94"/>
  <c r="BG402" i="94" s="1"/>
  <c r="AM402" i="94"/>
  <c r="BH402" i="94" s="1"/>
  <c r="AN402" i="94"/>
  <c r="BI402" i="94" s="1"/>
  <c r="AO402" i="94"/>
  <c r="BJ402" i="94" s="1"/>
  <c r="AP402" i="94"/>
  <c r="BK402" i="94" s="1"/>
  <c r="W403" i="94"/>
  <c r="AR403" i="94"/>
  <c r="X403" i="94"/>
  <c r="AS403" i="94" s="1"/>
  <c r="Y403" i="94"/>
  <c r="AT403" i="94" s="1"/>
  <c r="Z403" i="94"/>
  <c r="AU403" i="94" s="1"/>
  <c r="AA403" i="94"/>
  <c r="AV403" i="94"/>
  <c r="AB403" i="94"/>
  <c r="AW403" i="94"/>
  <c r="AC403" i="94"/>
  <c r="AX403" i="94" s="1"/>
  <c r="AD403" i="94"/>
  <c r="AY403" i="94" s="1"/>
  <c r="AE403" i="94"/>
  <c r="AZ403" i="94"/>
  <c r="AF403" i="94"/>
  <c r="BA403" i="94"/>
  <c r="AG403" i="94"/>
  <c r="BB403" i="94"/>
  <c r="AH403" i="94"/>
  <c r="BC403" i="94" s="1"/>
  <c r="AI403" i="94"/>
  <c r="BD403" i="94" s="1"/>
  <c r="AJ403" i="94"/>
  <c r="BE403" i="94"/>
  <c r="AK403" i="94"/>
  <c r="BF403" i="94"/>
  <c r="AL403" i="94"/>
  <c r="BG403" i="94" s="1"/>
  <c r="AM403" i="94"/>
  <c r="BH403" i="94" s="1"/>
  <c r="AN403" i="94"/>
  <c r="BI403" i="94"/>
  <c r="AO403" i="94"/>
  <c r="BJ403" i="94"/>
  <c r="AP403" i="94"/>
  <c r="BK403" i="94" s="1"/>
  <c r="W404" i="94"/>
  <c r="AR404" i="94" s="1"/>
  <c r="X404" i="94"/>
  <c r="AS404" i="94" s="1"/>
  <c r="Y404" i="94"/>
  <c r="AT404" i="94"/>
  <c r="Z404" i="94"/>
  <c r="AU404" i="94" s="1"/>
  <c r="AA404" i="94"/>
  <c r="AV404" i="94"/>
  <c r="AB404" i="94"/>
  <c r="AW404" i="94" s="1"/>
  <c r="AC404" i="94"/>
  <c r="AX404" i="94"/>
  <c r="AD404" i="94"/>
  <c r="AY404" i="94" s="1"/>
  <c r="AE404" i="94"/>
  <c r="AZ404" i="94"/>
  <c r="AF404" i="94"/>
  <c r="BA404" i="94"/>
  <c r="AG404" i="94"/>
  <c r="BB404" i="94" s="1"/>
  <c r="AH404" i="94"/>
  <c r="BC404" i="94" s="1"/>
  <c r="AI404" i="94"/>
  <c r="BD404" i="94"/>
  <c r="AJ404" i="94"/>
  <c r="BE404" i="94"/>
  <c r="AK404" i="94"/>
  <c r="BF404" i="94"/>
  <c r="AL404" i="94"/>
  <c r="BG404" i="94" s="1"/>
  <c r="AM404" i="94"/>
  <c r="BH404" i="94" s="1"/>
  <c r="AN404" i="94"/>
  <c r="BI404" i="94"/>
  <c r="AO404" i="94"/>
  <c r="BJ404" i="94"/>
  <c r="AP404" i="94"/>
  <c r="BK404" i="94" s="1"/>
  <c r="W405" i="94"/>
  <c r="AR405" i="94"/>
  <c r="X405" i="94"/>
  <c r="AS405" i="94"/>
  <c r="Y405" i="94"/>
  <c r="AT405" i="94" s="1"/>
  <c r="Z405" i="94"/>
  <c r="AU405" i="94" s="1"/>
  <c r="AA405" i="94"/>
  <c r="AV405" i="94" s="1"/>
  <c r="AB405" i="94"/>
  <c r="AW405" i="94" s="1"/>
  <c r="AC405" i="94"/>
  <c r="AX405" i="94"/>
  <c r="AD405" i="94"/>
  <c r="AY405" i="94" s="1"/>
  <c r="AE405" i="94"/>
  <c r="AF405" i="94"/>
  <c r="BA405" i="94" s="1"/>
  <c r="AG405" i="94"/>
  <c r="BB405" i="94"/>
  <c r="AH405" i="94"/>
  <c r="BC405" i="94" s="1"/>
  <c r="AI405" i="94"/>
  <c r="BD405" i="94"/>
  <c r="AJ405" i="94"/>
  <c r="BE405" i="94" s="1"/>
  <c r="AK405" i="94"/>
  <c r="BF405" i="94" s="1"/>
  <c r="AL405" i="94"/>
  <c r="BG405" i="94" s="1"/>
  <c r="AM405" i="94"/>
  <c r="BH405" i="94"/>
  <c r="AN405" i="94"/>
  <c r="BI405" i="94" s="1"/>
  <c r="AO405" i="94"/>
  <c r="BJ405" i="94"/>
  <c r="AP405" i="94"/>
  <c r="BK405" i="94" s="1"/>
  <c r="W406" i="94"/>
  <c r="AR406" i="94"/>
  <c r="X406" i="94"/>
  <c r="AS406" i="94" s="1"/>
  <c r="Y406" i="94"/>
  <c r="AT406" i="94"/>
  <c r="Z406" i="94"/>
  <c r="AU406" i="94" s="1"/>
  <c r="AA406" i="94"/>
  <c r="AV406" i="94"/>
  <c r="AB406" i="94"/>
  <c r="AW406" i="94" s="1"/>
  <c r="AC406" i="94"/>
  <c r="AX406" i="94" s="1"/>
  <c r="AD406" i="94"/>
  <c r="AY406" i="94"/>
  <c r="AE406" i="94"/>
  <c r="AZ406" i="94"/>
  <c r="AF406" i="94"/>
  <c r="BA406" i="94" s="1"/>
  <c r="AG406" i="94"/>
  <c r="BB406" i="94"/>
  <c r="AH406" i="94"/>
  <c r="BC406" i="94"/>
  <c r="AI406" i="94"/>
  <c r="BD406" i="94"/>
  <c r="AJ406" i="94"/>
  <c r="BE406" i="94" s="1"/>
  <c r="AK406" i="94"/>
  <c r="BF406" i="94" s="1"/>
  <c r="AL406" i="94"/>
  <c r="BG406" i="94"/>
  <c r="AM406" i="94"/>
  <c r="BH406" i="94"/>
  <c r="AN406" i="94"/>
  <c r="BI406" i="94" s="1"/>
  <c r="AO406" i="94"/>
  <c r="BJ406" i="94" s="1"/>
  <c r="AP406" i="94"/>
  <c r="BK406" i="94"/>
  <c r="W407" i="94"/>
  <c r="AR407" i="94"/>
  <c r="X407" i="94"/>
  <c r="AS407" i="94" s="1"/>
  <c r="Y407" i="94"/>
  <c r="AT407" i="94"/>
  <c r="Z407" i="94"/>
  <c r="AU407" i="94" s="1"/>
  <c r="AA407" i="94"/>
  <c r="AV407" i="94"/>
  <c r="AB407" i="94"/>
  <c r="AW407" i="94" s="1"/>
  <c r="AC407" i="94"/>
  <c r="AX407" i="94" s="1"/>
  <c r="AD407" i="94"/>
  <c r="AY407" i="94" s="1"/>
  <c r="AE407" i="94"/>
  <c r="AZ407" i="94"/>
  <c r="AF407" i="94"/>
  <c r="BA407" i="94" s="1"/>
  <c r="AG407" i="94"/>
  <c r="BB407" i="94"/>
  <c r="AH407" i="94"/>
  <c r="BC407" i="94" s="1"/>
  <c r="AI407" i="94"/>
  <c r="BD407" i="94"/>
  <c r="AJ407" i="94"/>
  <c r="BE407" i="94" s="1"/>
  <c r="AK407" i="94"/>
  <c r="BF407" i="94"/>
  <c r="AL407" i="94"/>
  <c r="BG407" i="94"/>
  <c r="AM407" i="94"/>
  <c r="BH407" i="94"/>
  <c r="AN407" i="94"/>
  <c r="BI407" i="94" s="1"/>
  <c r="AO407" i="94"/>
  <c r="BJ407" i="94" s="1"/>
  <c r="AP407" i="94"/>
  <c r="BK407" i="94"/>
  <c r="W408" i="94"/>
  <c r="AR408" i="94"/>
  <c r="X408" i="94"/>
  <c r="AS408" i="94" s="1"/>
  <c r="Y408" i="94"/>
  <c r="AT408" i="94"/>
  <c r="Z408" i="94"/>
  <c r="AU408" i="94"/>
  <c r="AA408" i="94"/>
  <c r="AV408" i="94"/>
  <c r="AB408" i="94"/>
  <c r="AW408" i="94" s="1"/>
  <c r="AC408" i="94"/>
  <c r="AX408" i="94" s="1"/>
  <c r="AD408" i="94"/>
  <c r="AY408" i="94" s="1"/>
  <c r="AE408" i="94"/>
  <c r="AZ408" i="94"/>
  <c r="AF408" i="94"/>
  <c r="BA408" i="94" s="1"/>
  <c r="AG408" i="94"/>
  <c r="BB408" i="94" s="1"/>
  <c r="AH408" i="94"/>
  <c r="BC408" i="94"/>
  <c r="AI408" i="94"/>
  <c r="BD408" i="94"/>
  <c r="AJ408" i="94"/>
  <c r="BE408" i="94" s="1"/>
  <c r="AK408" i="94"/>
  <c r="BF408" i="94"/>
  <c r="AL408" i="94"/>
  <c r="BG408" i="94" s="1"/>
  <c r="AM408" i="94"/>
  <c r="BH408" i="94"/>
  <c r="AN408" i="94"/>
  <c r="BI408" i="94" s="1"/>
  <c r="AO408" i="94"/>
  <c r="BJ408" i="94" s="1"/>
  <c r="AP408" i="94"/>
  <c r="BK408" i="94" s="1"/>
  <c r="W409" i="94"/>
  <c r="AR409" i="94"/>
  <c r="X409" i="94"/>
  <c r="AS409" i="94" s="1"/>
  <c r="Y409" i="94"/>
  <c r="AT409" i="94"/>
  <c r="Z409" i="94"/>
  <c r="AU409" i="94" s="1"/>
  <c r="AA409" i="94"/>
  <c r="AV409" i="94"/>
  <c r="AB409" i="94"/>
  <c r="AW409" i="94" s="1"/>
  <c r="AC409" i="94"/>
  <c r="AX409" i="94"/>
  <c r="AD409" i="94"/>
  <c r="AY409" i="94" s="1"/>
  <c r="AE409" i="94"/>
  <c r="AZ409" i="94"/>
  <c r="AF409" i="94"/>
  <c r="BA409" i="94" s="1"/>
  <c r="AG409" i="94"/>
  <c r="BB409" i="94" s="1"/>
  <c r="AH409" i="94"/>
  <c r="BC409" i="94"/>
  <c r="AI409" i="94"/>
  <c r="BD409" i="94"/>
  <c r="AJ409" i="94"/>
  <c r="BE409" i="94" s="1"/>
  <c r="AK409" i="94"/>
  <c r="BF409" i="94"/>
  <c r="AL409" i="94"/>
  <c r="BG409" i="94"/>
  <c r="AM409" i="94"/>
  <c r="BH409" i="94"/>
  <c r="AN409" i="94"/>
  <c r="BI409" i="94" s="1"/>
  <c r="AO409" i="94"/>
  <c r="BJ409" i="94" s="1"/>
  <c r="AP409" i="94"/>
  <c r="BK409" i="94"/>
  <c r="W410" i="94"/>
  <c r="AR410" i="94"/>
  <c r="X410" i="94"/>
  <c r="AS410" i="94" s="1"/>
  <c r="Y410" i="94"/>
  <c r="AT410" i="94" s="1"/>
  <c r="Z410" i="94"/>
  <c r="AU410" i="94"/>
  <c r="AA410" i="94"/>
  <c r="AV410" i="94"/>
  <c r="AB410" i="94"/>
  <c r="AW410" i="94" s="1"/>
  <c r="AC410" i="94"/>
  <c r="AX410" i="94"/>
  <c r="AD410" i="94"/>
  <c r="AY410" i="94" s="1"/>
  <c r="AE410" i="94"/>
  <c r="AZ410" i="94"/>
  <c r="AF410" i="94"/>
  <c r="BA410" i="94" s="1"/>
  <c r="AG410" i="94"/>
  <c r="BB410" i="94" s="1"/>
  <c r="AH410" i="94"/>
  <c r="BC410" i="94" s="1"/>
  <c r="AI410" i="94"/>
  <c r="BD410" i="94"/>
  <c r="AJ410" i="94"/>
  <c r="BE410" i="94" s="1"/>
  <c r="AK410" i="94"/>
  <c r="BF410" i="94"/>
  <c r="AL410" i="94"/>
  <c r="BG410" i="94" s="1"/>
  <c r="AM410" i="94"/>
  <c r="BH410" i="94" s="1"/>
  <c r="AN410" i="94"/>
  <c r="BI410" i="94" s="1"/>
  <c r="AO410" i="94"/>
  <c r="BJ410" i="94" s="1"/>
  <c r="AP410" i="94"/>
  <c r="BK410" i="94" s="1"/>
  <c r="W411" i="94"/>
  <c r="AR411" i="94" s="1"/>
  <c r="X411" i="94"/>
  <c r="AS411" i="94"/>
  <c r="Y411" i="94"/>
  <c r="AT411" i="94" s="1"/>
  <c r="Z411" i="94"/>
  <c r="AU411" i="94"/>
  <c r="AA411" i="94"/>
  <c r="AV411" i="94" s="1"/>
  <c r="AB411" i="94"/>
  <c r="AW411" i="94"/>
  <c r="AC411" i="94"/>
  <c r="AX411" i="94" s="1"/>
  <c r="AD411" i="94"/>
  <c r="AY411" i="94" s="1"/>
  <c r="AE411" i="94"/>
  <c r="AZ411" i="94" s="1"/>
  <c r="AF411" i="94"/>
  <c r="BA411" i="94"/>
  <c r="AG411" i="94"/>
  <c r="BB411" i="94" s="1"/>
  <c r="AH411" i="94"/>
  <c r="BC411" i="94" s="1"/>
  <c r="AI411" i="94"/>
  <c r="BD411" i="94" s="1"/>
  <c r="AJ411" i="94"/>
  <c r="BE411" i="94"/>
  <c r="AK411" i="94"/>
  <c r="BF411" i="94"/>
  <c r="AL411" i="94"/>
  <c r="BG411" i="94" s="1"/>
  <c r="AM411" i="94"/>
  <c r="BH411" i="94" s="1"/>
  <c r="AN411" i="94"/>
  <c r="BI411" i="94"/>
  <c r="AO411" i="94"/>
  <c r="BJ411" i="94"/>
  <c r="AP411" i="94"/>
  <c r="BK411" i="94" s="1"/>
  <c r="W412" i="94"/>
  <c r="AR412" i="94" s="1"/>
  <c r="X412" i="94"/>
  <c r="AS412" i="94" s="1"/>
  <c r="Y412" i="94"/>
  <c r="AT412" i="94"/>
  <c r="Z412" i="94"/>
  <c r="AU412" i="94"/>
  <c r="AA412" i="94"/>
  <c r="AV412" i="94" s="1"/>
  <c r="AB412" i="94"/>
  <c r="AW412" i="94" s="1"/>
  <c r="AC412" i="94"/>
  <c r="AX412" i="94"/>
  <c r="AD412" i="94"/>
  <c r="AY412" i="94"/>
  <c r="AE412" i="94"/>
  <c r="AZ412" i="94" s="1"/>
  <c r="AF412" i="94"/>
  <c r="BA412" i="94" s="1"/>
  <c r="AG412" i="94"/>
  <c r="BB412" i="94" s="1"/>
  <c r="AH412" i="94"/>
  <c r="BC412" i="94" s="1"/>
  <c r="AI412" i="94"/>
  <c r="BD412" i="94" s="1"/>
  <c r="AJ412" i="94"/>
  <c r="BE412" i="94"/>
  <c r="AK412" i="94"/>
  <c r="BF412" i="94"/>
  <c r="AL412" i="94"/>
  <c r="BG412" i="94"/>
  <c r="AM412" i="94"/>
  <c r="BH412" i="94" s="1"/>
  <c r="AN412" i="94"/>
  <c r="BI412" i="94"/>
  <c r="AO412" i="94"/>
  <c r="BJ412" i="94"/>
  <c r="AP412" i="94"/>
  <c r="BK412" i="94" s="1"/>
  <c r="W413" i="94"/>
  <c r="AR413" i="94" s="1"/>
  <c r="X413" i="94"/>
  <c r="AS413" i="94" s="1"/>
  <c r="Y413" i="94"/>
  <c r="AT413" i="94"/>
  <c r="Z413" i="94"/>
  <c r="AU413" i="94"/>
  <c r="AA413" i="94"/>
  <c r="AV413" i="94" s="1"/>
  <c r="AB413" i="94"/>
  <c r="AW413" i="94" s="1"/>
  <c r="AC413" i="94"/>
  <c r="AX413" i="94"/>
  <c r="AD413" i="94"/>
  <c r="AY413" i="94"/>
  <c r="AE413" i="94"/>
  <c r="AZ413" i="94" s="1"/>
  <c r="AF413" i="94"/>
  <c r="BA413" i="94"/>
  <c r="AG413" i="94"/>
  <c r="BB413" i="94" s="1"/>
  <c r="AH413" i="94"/>
  <c r="BC413" i="94" s="1"/>
  <c r="AI413" i="94"/>
  <c r="BD413" i="94" s="1"/>
  <c r="AJ413" i="94"/>
  <c r="BE413" i="94" s="1"/>
  <c r="AK413" i="94"/>
  <c r="BF413" i="94" s="1"/>
  <c r="AL413" i="94"/>
  <c r="BG413" i="94" s="1"/>
  <c r="AM413" i="94"/>
  <c r="BH413" i="94" s="1"/>
  <c r="AN413" i="94"/>
  <c r="BI413" i="94" s="1"/>
  <c r="AO413" i="94"/>
  <c r="BJ413" i="94"/>
  <c r="AP413" i="94"/>
  <c r="BK413" i="94" s="1"/>
  <c r="W414" i="94"/>
  <c r="AR414" i="94" s="1"/>
  <c r="X414" i="94"/>
  <c r="AS414" i="94"/>
  <c r="Y414" i="94"/>
  <c r="AT414" i="94" s="1"/>
  <c r="Z414" i="94"/>
  <c r="AU414" i="94"/>
  <c r="AA414" i="94"/>
  <c r="AV414" i="94" s="1"/>
  <c r="AB414" i="94"/>
  <c r="AW414" i="94" s="1"/>
  <c r="AC414" i="94"/>
  <c r="AX414" i="94"/>
  <c r="AD414" i="94"/>
  <c r="AY414" i="94"/>
  <c r="AE414" i="94"/>
  <c r="AZ414" i="94" s="1"/>
  <c r="AF414" i="94"/>
  <c r="BA414" i="94" s="1"/>
  <c r="AG414" i="94"/>
  <c r="BB414" i="94"/>
  <c r="AH414" i="94"/>
  <c r="BC414" i="94" s="1"/>
  <c r="AI414" i="94"/>
  <c r="BD414" i="94" s="1"/>
  <c r="AJ414" i="94"/>
  <c r="BE414" i="94" s="1"/>
  <c r="AK414" i="94"/>
  <c r="BF414" i="94" s="1"/>
  <c r="AL414" i="94"/>
  <c r="BG414" i="94"/>
  <c r="AM414" i="94"/>
  <c r="BH414" i="94" s="1"/>
  <c r="AN414" i="94"/>
  <c r="BI414" i="94"/>
  <c r="AO414" i="94"/>
  <c r="BJ414" i="94" s="1"/>
  <c r="AP414" i="94"/>
  <c r="BK414" i="94" s="1"/>
  <c r="W415" i="94"/>
  <c r="AR415" i="94" s="1"/>
  <c r="X415" i="94"/>
  <c r="AS415" i="94"/>
  <c r="Y415" i="94"/>
  <c r="AT415" i="94"/>
  <c r="Z415" i="94"/>
  <c r="AU415" i="94" s="1"/>
  <c r="AA415" i="94"/>
  <c r="AV415" i="94" s="1"/>
  <c r="AB415" i="94"/>
  <c r="AW415" i="94" s="1"/>
  <c r="AC415" i="94"/>
  <c r="AX415" i="94"/>
  <c r="AD415" i="94"/>
  <c r="AY415" i="94" s="1"/>
  <c r="AE415" i="94"/>
  <c r="AZ415" i="94" s="1"/>
  <c r="AF415" i="94"/>
  <c r="BA415" i="94" s="1"/>
  <c r="AG415" i="94"/>
  <c r="BB415" i="94"/>
  <c r="AH415" i="94"/>
  <c r="BC415" i="94"/>
  <c r="AI415" i="94"/>
  <c r="BD415" i="94" s="1"/>
  <c r="AJ415" i="94"/>
  <c r="BE415" i="94" s="1"/>
  <c r="AK415" i="94"/>
  <c r="BF415" i="94" s="1"/>
  <c r="AL415" i="94"/>
  <c r="BG415" i="94" s="1"/>
  <c r="AM415" i="94"/>
  <c r="BH415" i="94" s="1"/>
  <c r="AN415" i="94"/>
  <c r="BI415" i="94"/>
  <c r="AO415" i="94"/>
  <c r="BJ415" i="94" s="1"/>
  <c r="AP415" i="94"/>
  <c r="BK415" i="94"/>
  <c r="W416" i="94"/>
  <c r="AR416" i="94" s="1"/>
  <c r="X416" i="94"/>
  <c r="AS416" i="94" s="1"/>
  <c r="Y416" i="94"/>
  <c r="AT416" i="94"/>
  <c r="Z416" i="94"/>
  <c r="AU416" i="94" s="1"/>
  <c r="AA416" i="94"/>
  <c r="AV416" i="94" s="1"/>
  <c r="AB416" i="94"/>
  <c r="AW416" i="94"/>
  <c r="AC416" i="94"/>
  <c r="AX416" i="94" s="1"/>
  <c r="AD416" i="94"/>
  <c r="AY416" i="94"/>
  <c r="AE416" i="94"/>
  <c r="AZ416" i="94" s="1"/>
  <c r="AF416" i="94"/>
  <c r="BA416" i="94"/>
  <c r="AG416" i="94"/>
  <c r="BB416" i="94" s="1"/>
  <c r="AH416" i="94"/>
  <c r="BC416" i="94"/>
  <c r="AI416" i="94"/>
  <c r="BD416" i="94" s="1"/>
  <c r="AJ416" i="94"/>
  <c r="BE416" i="94"/>
  <c r="AK416" i="94"/>
  <c r="BF416" i="94"/>
  <c r="AL416" i="94"/>
  <c r="BG416" i="94" s="1"/>
  <c r="AM416" i="94"/>
  <c r="BH416" i="94" s="1"/>
  <c r="AN416" i="94"/>
  <c r="BI416" i="94" s="1"/>
  <c r="AO416" i="94"/>
  <c r="BJ416" i="94" s="1"/>
  <c r="AP416" i="94"/>
  <c r="BK416" i="94"/>
  <c r="W417" i="94"/>
  <c r="AR417" i="94" s="1"/>
  <c r="X417" i="94"/>
  <c r="AS417" i="94" s="1"/>
  <c r="Y417" i="94"/>
  <c r="AT417" i="94"/>
  <c r="Z417" i="94"/>
  <c r="AU417" i="94"/>
  <c r="AA417" i="94"/>
  <c r="AV417" i="94" s="1"/>
  <c r="AB417" i="94"/>
  <c r="AW417" i="94" s="1"/>
  <c r="AC417" i="94"/>
  <c r="AX417" i="94" s="1"/>
  <c r="AD417" i="94"/>
  <c r="AY417" i="94" s="1"/>
  <c r="AE417" i="94"/>
  <c r="AZ417" i="94" s="1"/>
  <c r="AF417" i="94"/>
  <c r="BA417" i="94" s="1"/>
  <c r="AG417" i="94"/>
  <c r="BB417" i="94"/>
  <c r="AH417" i="94"/>
  <c r="BC417" i="94"/>
  <c r="AI417" i="94"/>
  <c r="BD417" i="94" s="1"/>
  <c r="AJ417" i="94"/>
  <c r="BE417" i="94"/>
  <c r="AK417" i="94"/>
  <c r="BF417" i="94"/>
  <c r="AL417" i="94"/>
  <c r="BG417" i="94" s="1"/>
  <c r="AM417" i="94"/>
  <c r="BH417" i="94" s="1"/>
  <c r="AN417" i="94"/>
  <c r="BI417" i="94" s="1"/>
  <c r="AO417" i="94"/>
  <c r="BJ417" i="94"/>
  <c r="AP417" i="94"/>
  <c r="BK417" i="94" s="1"/>
  <c r="W418" i="94"/>
  <c r="AR418" i="94" s="1"/>
  <c r="X418" i="94"/>
  <c r="AS418" i="94" s="1"/>
  <c r="Y418" i="94"/>
  <c r="AT418" i="94" s="1"/>
  <c r="Z418" i="94"/>
  <c r="AU418" i="94"/>
  <c r="AA418" i="94"/>
  <c r="AV418" i="94" s="1"/>
  <c r="AB418" i="94"/>
  <c r="AW418" i="94"/>
  <c r="AC418" i="94"/>
  <c r="AX418" i="94" s="1"/>
  <c r="AD418" i="94"/>
  <c r="AY418" i="94"/>
  <c r="AE418" i="94"/>
  <c r="AZ418" i="94" s="1"/>
  <c r="AF418" i="94"/>
  <c r="BA418" i="94" s="1"/>
  <c r="AG418" i="94"/>
  <c r="BB418" i="94" s="1"/>
  <c r="AH418" i="94"/>
  <c r="BC418" i="94" s="1"/>
  <c r="AI418" i="94"/>
  <c r="BD418" i="94" s="1"/>
  <c r="AJ418" i="94"/>
  <c r="BE418" i="94" s="1"/>
  <c r="AK418" i="94"/>
  <c r="BF418" i="94"/>
  <c r="AL418" i="94"/>
  <c r="BG418" i="94" s="1"/>
  <c r="AM418" i="94"/>
  <c r="BH418" i="94" s="1"/>
  <c r="AN418" i="94"/>
  <c r="BI418" i="94"/>
  <c r="AO418" i="94"/>
  <c r="BJ418" i="94" s="1"/>
  <c r="AP418" i="94"/>
  <c r="BK418" i="94"/>
  <c r="W419" i="94"/>
  <c r="AR419" i="94" s="1"/>
  <c r="X419" i="94"/>
  <c r="AS419" i="94" s="1"/>
  <c r="Y419" i="94"/>
  <c r="AT419" i="94"/>
  <c r="Z419" i="94"/>
  <c r="AU419" i="94"/>
  <c r="AA419" i="94"/>
  <c r="AV419" i="94"/>
  <c r="AB419" i="94"/>
  <c r="AW419" i="94" s="1"/>
  <c r="AC419" i="94"/>
  <c r="AX419" i="94"/>
  <c r="AD419" i="94"/>
  <c r="AY419" i="94"/>
  <c r="AE419" i="94"/>
  <c r="AZ419" i="94"/>
  <c r="AF419" i="94"/>
  <c r="BA419" i="94" s="1"/>
  <c r="AG419" i="94"/>
  <c r="BB419" i="94"/>
  <c r="AH419" i="94"/>
  <c r="BC419" i="94"/>
  <c r="AI419" i="94"/>
  <c r="BD419" i="94" s="1"/>
  <c r="AJ419" i="94"/>
  <c r="BE419" i="94" s="1"/>
  <c r="AK419" i="94"/>
  <c r="BF419" i="94"/>
  <c r="AL419" i="94"/>
  <c r="BG419" i="94"/>
  <c r="AM419" i="94"/>
  <c r="BH419" i="94" s="1"/>
  <c r="AN419" i="94"/>
  <c r="BI419" i="94" s="1"/>
  <c r="AO419" i="94"/>
  <c r="BJ419" i="94"/>
  <c r="AP419" i="94"/>
  <c r="BK419" i="94"/>
  <c r="W420" i="94"/>
  <c r="AR420" i="94"/>
  <c r="X420" i="94"/>
  <c r="AS420" i="94" s="1"/>
  <c r="Y420" i="94"/>
  <c r="AT420" i="94"/>
  <c r="Z420" i="94"/>
  <c r="AU420" i="94"/>
  <c r="AA420" i="94"/>
  <c r="AV420" i="94"/>
  <c r="AB420" i="94"/>
  <c r="AW420" i="94" s="1"/>
  <c r="AC420" i="94"/>
  <c r="AX420" i="94"/>
  <c r="AD420" i="94"/>
  <c r="AY420" i="94"/>
  <c r="AE420" i="94"/>
  <c r="AZ420" i="94" s="1"/>
  <c r="AF420" i="94"/>
  <c r="BA420" i="94" s="1"/>
  <c r="AG420" i="94"/>
  <c r="BB420" i="94"/>
  <c r="AH420" i="94"/>
  <c r="BC420" i="94"/>
  <c r="AI420" i="94"/>
  <c r="BD420" i="94"/>
  <c r="AJ420" i="94"/>
  <c r="BE420" i="94" s="1"/>
  <c r="AK420" i="94"/>
  <c r="BF420" i="94"/>
  <c r="AL420" i="94"/>
  <c r="BG420" i="94"/>
  <c r="AM420" i="94"/>
  <c r="BH420" i="94"/>
  <c r="AN420" i="94"/>
  <c r="BI420" i="94" s="1"/>
  <c r="AO420" i="94"/>
  <c r="BJ420" i="94"/>
  <c r="AP420" i="94"/>
  <c r="BK420" i="94"/>
  <c r="W421" i="94"/>
  <c r="AR421" i="94"/>
  <c r="X421" i="94"/>
  <c r="AS421" i="94" s="1"/>
  <c r="Y421" i="94"/>
  <c r="AT421" i="94"/>
  <c r="Z421" i="94"/>
  <c r="AU421" i="94"/>
  <c r="AA421" i="94"/>
  <c r="AV421" i="94" s="1"/>
  <c r="AB421" i="94"/>
  <c r="AW421" i="94" s="1"/>
  <c r="AC421" i="94"/>
  <c r="AX421" i="94"/>
  <c r="AD421" i="94"/>
  <c r="AY421" i="94"/>
  <c r="AE421" i="94"/>
  <c r="AZ421" i="94" s="1"/>
  <c r="AF421" i="94"/>
  <c r="BA421" i="94" s="1"/>
  <c r="AG421" i="94"/>
  <c r="BB421" i="94"/>
  <c r="AH421" i="94"/>
  <c r="BC421" i="94"/>
  <c r="AI421" i="94"/>
  <c r="BD421" i="94"/>
  <c r="AJ421" i="94"/>
  <c r="BE421" i="94" s="1"/>
  <c r="AK421" i="94"/>
  <c r="BF421" i="94"/>
  <c r="AL421" i="94"/>
  <c r="BG421" i="94"/>
  <c r="AM421" i="94"/>
  <c r="BH421" i="94"/>
  <c r="AN421" i="94"/>
  <c r="BI421" i="94" s="1"/>
  <c r="AO421" i="94"/>
  <c r="BJ421" i="94"/>
  <c r="AP421" i="94"/>
  <c r="BK421" i="94"/>
  <c r="W422" i="94"/>
  <c r="AR422" i="94"/>
  <c r="X422" i="94"/>
  <c r="AS422" i="94" s="1"/>
  <c r="Y422" i="94"/>
  <c r="AT422" i="94"/>
  <c r="Z422" i="94"/>
  <c r="AU422" i="94"/>
  <c r="AA422" i="94"/>
  <c r="AV422" i="94"/>
  <c r="AB422" i="94"/>
  <c r="AW422" i="94" s="1"/>
  <c r="AC422" i="94"/>
  <c r="AX422" i="94"/>
  <c r="AD422" i="94"/>
  <c r="AY422" i="94"/>
  <c r="AE422" i="94"/>
  <c r="AZ422" i="94"/>
  <c r="AF422" i="94"/>
  <c r="BA422" i="94" s="1"/>
  <c r="AG422" i="94"/>
  <c r="BB422" i="94"/>
  <c r="AH422" i="94"/>
  <c r="BC422" i="94"/>
  <c r="AI422" i="94"/>
  <c r="BD422" i="94"/>
  <c r="AJ422" i="94"/>
  <c r="BE422" i="94" s="1"/>
  <c r="AK422" i="94"/>
  <c r="BF422" i="94"/>
  <c r="AL422" i="94"/>
  <c r="BG422" i="94"/>
  <c r="AM422" i="94"/>
  <c r="BH422" i="94"/>
  <c r="AN422" i="94"/>
  <c r="BI422" i="94" s="1"/>
  <c r="AO422" i="94"/>
  <c r="BJ422" i="94"/>
  <c r="AP422" i="94"/>
  <c r="BK422" i="94"/>
  <c r="W423" i="94"/>
  <c r="AR423" i="94"/>
  <c r="X423" i="94"/>
  <c r="AS423" i="94" s="1"/>
  <c r="Y423" i="94"/>
  <c r="AT423" i="94"/>
  <c r="Z423" i="94"/>
  <c r="AU423" i="94"/>
  <c r="AA423" i="94"/>
  <c r="AV423" i="94"/>
  <c r="AB423" i="94"/>
  <c r="AW423" i="94" s="1"/>
  <c r="AC423" i="94"/>
  <c r="AX423" i="94"/>
  <c r="AD423" i="94"/>
  <c r="AY423" i="94"/>
  <c r="AE423" i="94"/>
  <c r="AZ423" i="94"/>
  <c r="AF423" i="94"/>
  <c r="BA423" i="94" s="1"/>
  <c r="AG423" i="94"/>
  <c r="BB423" i="94"/>
  <c r="AH423" i="94"/>
  <c r="BC423" i="94"/>
  <c r="AI423" i="94"/>
  <c r="BD423" i="94"/>
  <c r="AJ423" i="94"/>
  <c r="BE423" i="94" s="1"/>
  <c r="AK423" i="94"/>
  <c r="BF423" i="94"/>
  <c r="AL423" i="94"/>
  <c r="BG423" i="94"/>
  <c r="AM423" i="94"/>
  <c r="BH423" i="94"/>
  <c r="AN423" i="94"/>
  <c r="BI423" i="94" s="1"/>
  <c r="AO423" i="94"/>
  <c r="BJ423" i="94"/>
  <c r="AP423" i="94"/>
  <c r="BK423" i="94"/>
  <c r="W424" i="94"/>
  <c r="AR424" i="94"/>
  <c r="X424" i="94"/>
  <c r="AS424" i="94" s="1"/>
  <c r="Y424" i="94"/>
  <c r="AT424" i="94"/>
  <c r="Z424" i="94"/>
  <c r="AU424" i="94"/>
  <c r="AA424" i="94"/>
  <c r="AV424" i="94"/>
  <c r="AB424" i="94"/>
  <c r="AW424" i="94" s="1"/>
  <c r="AC424" i="94"/>
  <c r="AX424" i="94"/>
  <c r="AD424" i="94"/>
  <c r="AY424" i="94"/>
  <c r="AE424" i="94"/>
  <c r="AZ424" i="94"/>
  <c r="AF424" i="94"/>
  <c r="BA424" i="94" s="1"/>
  <c r="AG424" i="94"/>
  <c r="BB424" i="94"/>
  <c r="AH424" i="94"/>
  <c r="BC424" i="94"/>
  <c r="AI424" i="94"/>
  <c r="BD424" i="94"/>
  <c r="AJ424" i="94"/>
  <c r="BE424" i="94" s="1"/>
  <c r="AK424" i="94"/>
  <c r="BF424" i="94"/>
  <c r="AL424" i="94"/>
  <c r="BG424" i="94"/>
  <c r="AM424" i="94"/>
  <c r="BH424" i="94"/>
  <c r="AN424" i="94"/>
  <c r="BI424" i="94" s="1"/>
  <c r="AO424" i="94"/>
  <c r="BJ424" i="94"/>
  <c r="AP424" i="94"/>
  <c r="BK424" i="94"/>
  <c r="W425" i="94"/>
  <c r="AR425" i="94"/>
  <c r="X425" i="94"/>
  <c r="AS425" i="94" s="1"/>
  <c r="Y425" i="94"/>
  <c r="AT425" i="94"/>
  <c r="Z425" i="94"/>
  <c r="AU425" i="94"/>
  <c r="AA425" i="94"/>
  <c r="AV425" i="94"/>
  <c r="AB425" i="94"/>
  <c r="AW425" i="94" s="1"/>
  <c r="AC425" i="94"/>
  <c r="AX425" i="94"/>
  <c r="AD425" i="94"/>
  <c r="AY425" i="94"/>
  <c r="AE425" i="94"/>
  <c r="AZ425" i="94"/>
  <c r="AF425" i="94"/>
  <c r="BA425" i="94" s="1"/>
  <c r="AG425" i="94"/>
  <c r="BB425" i="94"/>
  <c r="AH425" i="94"/>
  <c r="BC425" i="94"/>
  <c r="AI425" i="94"/>
  <c r="BD425" i="94"/>
  <c r="AJ425" i="94"/>
  <c r="BE425" i="94" s="1"/>
  <c r="AK425" i="94"/>
  <c r="BF425" i="94"/>
  <c r="AL425" i="94"/>
  <c r="BG425" i="94"/>
  <c r="AM425" i="94"/>
  <c r="BH425" i="94"/>
  <c r="AN425" i="94"/>
  <c r="BI425" i="94" s="1"/>
  <c r="AO425" i="94"/>
  <c r="BJ425" i="94"/>
  <c r="AP425" i="94"/>
  <c r="BK425" i="94"/>
  <c r="X374" i="94"/>
  <c r="AS374" i="94"/>
  <c r="Y374" i="94"/>
  <c r="AT374" i="94" s="1"/>
  <c r="Z374" i="94"/>
  <c r="AU374" i="94"/>
  <c r="AA374" i="94"/>
  <c r="AV374" i="94"/>
  <c r="AB374" i="94"/>
  <c r="AW374" i="94"/>
  <c r="AC374" i="94"/>
  <c r="AX374" i="94" s="1"/>
  <c r="AD374" i="94"/>
  <c r="AY374" i="94"/>
  <c r="AE374" i="94"/>
  <c r="AZ374" i="94"/>
  <c r="AF374" i="94"/>
  <c r="BA374" i="94"/>
  <c r="AG374" i="94"/>
  <c r="BB374" i="94" s="1"/>
  <c r="AH374" i="94"/>
  <c r="BC374" i="94"/>
  <c r="AI374" i="94"/>
  <c r="BD374" i="94"/>
  <c r="AJ374" i="94"/>
  <c r="BE374" i="94"/>
  <c r="AK374" i="94"/>
  <c r="BF374" i="94" s="1"/>
  <c r="AL374" i="94"/>
  <c r="BG374" i="94"/>
  <c r="AM374" i="94"/>
  <c r="BH374" i="94"/>
  <c r="AN374" i="94"/>
  <c r="BI374" i="94"/>
  <c r="AO374" i="94"/>
  <c r="BJ374" i="94" s="1"/>
  <c r="AP374" i="94"/>
  <c r="BK374" i="94"/>
  <c r="W374" i="94"/>
  <c r="AR374" i="94"/>
  <c r="W320" i="94"/>
  <c r="AR320" i="94"/>
  <c r="X320" i="94"/>
  <c r="AS320" i="94" s="1"/>
  <c r="Y320" i="94"/>
  <c r="AT320" i="94"/>
  <c r="Z320" i="94"/>
  <c r="AU320" i="94"/>
  <c r="AA320" i="94"/>
  <c r="AV320" i="94"/>
  <c r="AB320" i="94"/>
  <c r="AW320" i="94" s="1"/>
  <c r="AC320" i="94"/>
  <c r="AX320" i="94"/>
  <c r="AD320" i="94"/>
  <c r="AY320" i="94"/>
  <c r="AE320" i="94"/>
  <c r="AZ320" i="94"/>
  <c r="AF320" i="94"/>
  <c r="BA320" i="94" s="1"/>
  <c r="AG320" i="94"/>
  <c r="AH320" i="94"/>
  <c r="BC320" i="94" s="1"/>
  <c r="AI320" i="94"/>
  <c r="BD320" i="94"/>
  <c r="AJ320" i="94"/>
  <c r="AK320" i="94"/>
  <c r="BF320" i="94" s="1"/>
  <c r="AL320" i="94"/>
  <c r="BG320" i="94" s="1"/>
  <c r="AM320" i="94"/>
  <c r="BH320" i="94"/>
  <c r="AN320" i="94"/>
  <c r="BI320" i="94"/>
  <c r="AO320" i="94"/>
  <c r="BJ320" i="94"/>
  <c r="AP320" i="94"/>
  <c r="BK320" i="94" s="1"/>
  <c r="W321" i="94"/>
  <c r="AR321" i="94"/>
  <c r="X321" i="94"/>
  <c r="AS321" i="94"/>
  <c r="Y321" i="94"/>
  <c r="AT321" i="94"/>
  <c r="Z321" i="94"/>
  <c r="AU321" i="94" s="1"/>
  <c r="AA321" i="94"/>
  <c r="AV321" i="94"/>
  <c r="AB321" i="94"/>
  <c r="AW321" i="94"/>
  <c r="AC321" i="94"/>
  <c r="AX321" i="94"/>
  <c r="AD321" i="94"/>
  <c r="AY321" i="94" s="1"/>
  <c r="AE321" i="94"/>
  <c r="AZ321" i="94"/>
  <c r="AF321" i="94"/>
  <c r="BA321" i="94" s="1"/>
  <c r="AG321" i="94"/>
  <c r="AH321" i="94"/>
  <c r="BC321" i="94"/>
  <c r="AI321" i="94"/>
  <c r="BD321" i="94" s="1"/>
  <c r="AJ321" i="94"/>
  <c r="AK321" i="94"/>
  <c r="BF321" i="94" s="1"/>
  <c r="AL321" i="94"/>
  <c r="BG321" i="94"/>
  <c r="AM321" i="94"/>
  <c r="BH321" i="94"/>
  <c r="AN321" i="94"/>
  <c r="BI321" i="94"/>
  <c r="AO321" i="94"/>
  <c r="BJ321" i="94" s="1"/>
  <c r="AP321" i="94"/>
  <c r="BK321" i="94"/>
  <c r="W322" i="94"/>
  <c r="AR322" i="94"/>
  <c r="X322" i="94"/>
  <c r="AS322" i="94"/>
  <c r="Y322" i="94"/>
  <c r="AT322" i="94" s="1"/>
  <c r="Z322" i="94"/>
  <c r="AU322" i="94"/>
  <c r="AA322" i="94"/>
  <c r="AV322" i="94"/>
  <c r="AB322" i="94"/>
  <c r="AW322" i="94"/>
  <c r="AC322" i="94"/>
  <c r="AX322" i="94" s="1"/>
  <c r="AD322" i="94"/>
  <c r="AY322" i="94"/>
  <c r="AE322" i="94"/>
  <c r="AZ322" i="94"/>
  <c r="AF322" i="94"/>
  <c r="BA322" i="94"/>
  <c r="AG322" i="94"/>
  <c r="AH322" i="94"/>
  <c r="BC322" i="94"/>
  <c r="AI322" i="94"/>
  <c r="BD322" i="94"/>
  <c r="AJ322" i="94"/>
  <c r="AK322" i="94"/>
  <c r="BF322" i="94"/>
  <c r="AL322" i="94"/>
  <c r="BG322" i="94" s="1"/>
  <c r="AM322" i="94"/>
  <c r="BH322" i="94"/>
  <c r="AN322" i="94"/>
  <c r="BI322" i="94"/>
  <c r="AO322" i="94"/>
  <c r="BJ322" i="94"/>
  <c r="AP322" i="94"/>
  <c r="BK322" i="94" s="1"/>
  <c r="W323" i="94"/>
  <c r="AR323" i="94"/>
  <c r="X323" i="94"/>
  <c r="AS323" i="94"/>
  <c r="Y323" i="94"/>
  <c r="AT323" i="94"/>
  <c r="Z323" i="94"/>
  <c r="AU323" i="94" s="1"/>
  <c r="AA323" i="94"/>
  <c r="AV323" i="94"/>
  <c r="AB323" i="94"/>
  <c r="AW323" i="94" s="1"/>
  <c r="AC323" i="94"/>
  <c r="AX323" i="94"/>
  <c r="AD323" i="94"/>
  <c r="AY323" i="94" s="1"/>
  <c r="AE323" i="94"/>
  <c r="AZ323" i="94"/>
  <c r="AF323" i="94"/>
  <c r="BA323" i="94" s="1"/>
  <c r="AG323" i="94"/>
  <c r="AH323" i="94"/>
  <c r="BC323" i="94" s="1"/>
  <c r="AI323" i="94"/>
  <c r="BD323" i="94"/>
  <c r="AJ323" i="94"/>
  <c r="AK323" i="94"/>
  <c r="BF323" i="94" s="1"/>
  <c r="AL323" i="94"/>
  <c r="BG323" i="94"/>
  <c r="AM323" i="94"/>
  <c r="BH323" i="94" s="1"/>
  <c r="AN323" i="94"/>
  <c r="BI323" i="94"/>
  <c r="AO323" i="94"/>
  <c r="BJ323" i="94" s="1"/>
  <c r="AP323" i="94"/>
  <c r="BK323" i="94"/>
  <c r="W324" i="94"/>
  <c r="AR324" i="94" s="1"/>
  <c r="X324" i="94"/>
  <c r="AS324" i="94"/>
  <c r="Y324" i="94"/>
  <c r="AT324" i="94" s="1"/>
  <c r="Z324" i="94"/>
  <c r="AU324" i="94"/>
  <c r="AA324" i="94"/>
  <c r="AV324" i="94" s="1"/>
  <c r="AB324" i="94"/>
  <c r="AW324" i="94"/>
  <c r="AC324" i="94"/>
  <c r="AX324" i="94" s="1"/>
  <c r="AD324" i="94"/>
  <c r="AY324" i="94"/>
  <c r="AE324" i="94"/>
  <c r="AZ324" i="94" s="1"/>
  <c r="AF324" i="94"/>
  <c r="BA324" i="94"/>
  <c r="AG324" i="94"/>
  <c r="BB324" i="94" s="1"/>
  <c r="AH324" i="94"/>
  <c r="BC324" i="94"/>
  <c r="AI324" i="94"/>
  <c r="BD324" i="94" s="1"/>
  <c r="AJ324" i="94"/>
  <c r="BE324" i="94"/>
  <c r="AK324" i="94"/>
  <c r="BF324" i="94" s="1"/>
  <c r="AL324" i="94"/>
  <c r="BG324" i="94"/>
  <c r="AM324" i="94"/>
  <c r="BH324" i="94" s="1"/>
  <c r="AN324" i="94"/>
  <c r="BI324" i="94"/>
  <c r="AO324" i="94"/>
  <c r="BJ324" i="94" s="1"/>
  <c r="AP324" i="94"/>
  <c r="BK324" i="94"/>
  <c r="W325" i="94"/>
  <c r="AR325" i="94" s="1"/>
  <c r="X325" i="94"/>
  <c r="AS325" i="94"/>
  <c r="Y325" i="94"/>
  <c r="AT325" i="94" s="1"/>
  <c r="Z325" i="94"/>
  <c r="AU325" i="94"/>
  <c r="AA325" i="94"/>
  <c r="AV325" i="94" s="1"/>
  <c r="AB325" i="94"/>
  <c r="AW325" i="94"/>
  <c r="AC325" i="94"/>
  <c r="AX325" i="94" s="1"/>
  <c r="AD325" i="94"/>
  <c r="AY325" i="94"/>
  <c r="AE325" i="94"/>
  <c r="AZ325" i="94" s="1"/>
  <c r="AF325" i="94"/>
  <c r="BA325" i="94"/>
  <c r="AG325" i="94"/>
  <c r="BB325" i="94" s="1"/>
  <c r="AH325" i="94"/>
  <c r="BC325" i="94"/>
  <c r="AI325" i="94"/>
  <c r="BD325" i="94" s="1"/>
  <c r="AJ325" i="94"/>
  <c r="BE325" i="94"/>
  <c r="AK325" i="94"/>
  <c r="BF325" i="94" s="1"/>
  <c r="AL325" i="94"/>
  <c r="BG325" i="94"/>
  <c r="AM325" i="94"/>
  <c r="BH325" i="94" s="1"/>
  <c r="AN325" i="94"/>
  <c r="BI325" i="94"/>
  <c r="AO325" i="94"/>
  <c r="BJ325" i="94" s="1"/>
  <c r="AP325" i="94"/>
  <c r="BK325" i="94"/>
  <c r="W326" i="94"/>
  <c r="AR326" i="94" s="1"/>
  <c r="X326" i="94"/>
  <c r="AS326" i="94"/>
  <c r="Y326" i="94"/>
  <c r="AT326" i="94" s="1"/>
  <c r="Z326" i="94"/>
  <c r="AU326" i="94"/>
  <c r="AA326" i="94"/>
  <c r="AV326" i="94" s="1"/>
  <c r="AB326" i="94"/>
  <c r="AW326" i="94"/>
  <c r="AC326" i="94"/>
  <c r="AX326" i="94" s="1"/>
  <c r="AD326" i="94"/>
  <c r="AY326" i="94"/>
  <c r="AE326" i="94"/>
  <c r="AZ326" i="94" s="1"/>
  <c r="AF326" i="94"/>
  <c r="BA326" i="94"/>
  <c r="AG326" i="94"/>
  <c r="AH326" i="94"/>
  <c r="BC326" i="94" s="1"/>
  <c r="AI326" i="94"/>
  <c r="BD326" i="94"/>
  <c r="AJ326" i="94"/>
  <c r="BE326" i="94" s="1"/>
  <c r="AK326" i="94"/>
  <c r="BF326" i="94"/>
  <c r="AL326" i="94"/>
  <c r="BG326" i="94" s="1"/>
  <c r="AM326" i="94"/>
  <c r="BH326" i="94" s="1"/>
  <c r="AN326" i="94"/>
  <c r="BI326" i="94"/>
  <c r="AO326" i="94"/>
  <c r="BJ326" i="94" s="1"/>
  <c r="AP326" i="94"/>
  <c r="BK326" i="94" s="1"/>
  <c r="W327" i="94"/>
  <c r="AR327" i="94"/>
  <c r="X327" i="94"/>
  <c r="AS327" i="94"/>
  <c r="Y327" i="94"/>
  <c r="AT327" i="94" s="1"/>
  <c r="Z327" i="94"/>
  <c r="AU327" i="94" s="1"/>
  <c r="AA327" i="94"/>
  <c r="AV327" i="94"/>
  <c r="AB327" i="94"/>
  <c r="AW327" i="94" s="1"/>
  <c r="AC327" i="94"/>
  <c r="AX327" i="94"/>
  <c r="AD327" i="94"/>
  <c r="AY327" i="94" s="1"/>
  <c r="AE327" i="94"/>
  <c r="AZ327" i="94" s="1"/>
  <c r="AF327" i="94"/>
  <c r="BA327" i="94"/>
  <c r="AG327" i="94"/>
  <c r="AH327" i="94"/>
  <c r="BC327" i="94"/>
  <c r="AI327" i="94"/>
  <c r="BD327" i="94"/>
  <c r="AJ327" i="94"/>
  <c r="AK327" i="94"/>
  <c r="BF327" i="94"/>
  <c r="AL327" i="94"/>
  <c r="BG327" i="94"/>
  <c r="AM327" i="94"/>
  <c r="BH327" i="94" s="1"/>
  <c r="AN327" i="94"/>
  <c r="BI327" i="94" s="1"/>
  <c r="AO327" i="94"/>
  <c r="BJ327" i="94"/>
  <c r="AP327" i="94"/>
  <c r="BK327" i="94" s="1"/>
  <c r="W328" i="94"/>
  <c r="AR328" i="94" s="1"/>
  <c r="X328" i="94"/>
  <c r="AS328" i="94"/>
  <c r="Y328" i="94"/>
  <c r="AT328" i="94" s="1"/>
  <c r="Z328" i="94"/>
  <c r="AU328" i="94"/>
  <c r="AA328" i="94"/>
  <c r="AV328" i="94" s="1"/>
  <c r="AB328" i="94"/>
  <c r="AW328" i="94" s="1"/>
  <c r="AC328" i="94"/>
  <c r="AX328" i="94"/>
  <c r="AD328" i="94"/>
  <c r="AY328" i="94" s="1"/>
  <c r="AE328" i="94"/>
  <c r="AZ328" i="94" s="1"/>
  <c r="AF328" i="94"/>
  <c r="BA328" i="94"/>
  <c r="AG328" i="94"/>
  <c r="BB328" i="94"/>
  <c r="AH328" i="94"/>
  <c r="BC328" i="94" s="1"/>
  <c r="AI328" i="94"/>
  <c r="BD328" i="94" s="1"/>
  <c r="AJ328" i="94"/>
  <c r="BE328" i="94" s="1"/>
  <c r="AK328" i="94"/>
  <c r="BF328" i="94"/>
  <c r="AL328" i="94"/>
  <c r="BG328" i="94"/>
  <c r="AM328" i="94"/>
  <c r="BH328" i="94" s="1"/>
  <c r="AN328" i="94"/>
  <c r="BI328" i="94" s="1"/>
  <c r="AO328" i="94"/>
  <c r="BJ328" i="94"/>
  <c r="AP328" i="94"/>
  <c r="BK328" i="94" s="1"/>
  <c r="W329" i="94"/>
  <c r="AR329" i="94" s="1"/>
  <c r="X329" i="94"/>
  <c r="AS329" i="94" s="1"/>
  <c r="Y329" i="94"/>
  <c r="AT329" i="94" s="1"/>
  <c r="Z329" i="94"/>
  <c r="AU329" i="94"/>
  <c r="AA329" i="94"/>
  <c r="AV329" i="94" s="1"/>
  <c r="AB329" i="94"/>
  <c r="AW329" i="94"/>
  <c r="AC329" i="94"/>
  <c r="AX329" i="94" s="1"/>
  <c r="AD329" i="94"/>
  <c r="AY329" i="94"/>
  <c r="AE329" i="94"/>
  <c r="AZ329" i="94" s="1"/>
  <c r="AF329" i="94"/>
  <c r="BA329" i="94" s="1"/>
  <c r="AG329" i="94"/>
  <c r="BB329" i="94"/>
  <c r="AH329" i="94"/>
  <c r="BC329" i="94" s="1"/>
  <c r="AI329" i="94"/>
  <c r="BD329" i="94" s="1"/>
  <c r="AJ329" i="94"/>
  <c r="BE329" i="94"/>
  <c r="AK329" i="94"/>
  <c r="BF329" i="94" s="1"/>
  <c r="AL329" i="94"/>
  <c r="BG329" i="94"/>
  <c r="AM329" i="94"/>
  <c r="BH329" i="94" s="1"/>
  <c r="AN329" i="94"/>
  <c r="BI329" i="94"/>
  <c r="AO329" i="94"/>
  <c r="BJ329" i="94"/>
  <c r="AP329" i="94"/>
  <c r="BK329" i="94"/>
  <c r="W330" i="94"/>
  <c r="AR330" i="94" s="1"/>
  <c r="X330" i="94"/>
  <c r="AS330" i="94"/>
  <c r="Y330" i="94"/>
  <c r="AT330" i="94"/>
  <c r="Z330" i="94"/>
  <c r="AU330" i="94" s="1"/>
  <c r="AA330" i="94"/>
  <c r="AV330" i="94" s="1"/>
  <c r="AB330" i="94"/>
  <c r="AW330" i="94" s="1"/>
  <c r="AC330" i="94"/>
  <c r="AX330" i="94" s="1"/>
  <c r="AD330" i="94"/>
  <c r="AY330" i="94"/>
  <c r="AE330" i="94"/>
  <c r="AZ330" i="94" s="1"/>
  <c r="AF330" i="94"/>
  <c r="BA330" i="94"/>
  <c r="AG330" i="94"/>
  <c r="AH330" i="94"/>
  <c r="BC330" i="94" s="1"/>
  <c r="AI330" i="94"/>
  <c r="BD330" i="94"/>
  <c r="AJ330" i="94"/>
  <c r="BE330" i="94"/>
  <c r="AK330" i="94"/>
  <c r="BF330" i="94" s="1"/>
  <c r="AL330" i="94"/>
  <c r="BG330" i="94" s="1"/>
  <c r="AM330" i="94"/>
  <c r="BH330" i="94"/>
  <c r="AN330" i="94"/>
  <c r="BI330" i="94"/>
  <c r="AO330" i="94"/>
  <c r="BJ330" i="94" s="1"/>
  <c r="AP330" i="94"/>
  <c r="BK330" i="94"/>
  <c r="W331" i="94"/>
  <c r="AR331" i="94" s="1"/>
  <c r="X331" i="94"/>
  <c r="AS331" i="94"/>
  <c r="Y331" i="94"/>
  <c r="AT331" i="94" s="1"/>
  <c r="Z331" i="94"/>
  <c r="AU331" i="94"/>
  <c r="AA331" i="94"/>
  <c r="AV331" i="94" s="1"/>
  <c r="AB331" i="94"/>
  <c r="AW331" i="94"/>
  <c r="AC331" i="94"/>
  <c r="AX331" i="94" s="1"/>
  <c r="AD331" i="94"/>
  <c r="AY331" i="94" s="1"/>
  <c r="AE331" i="94"/>
  <c r="AZ331" i="94"/>
  <c r="AF331" i="94"/>
  <c r="BA331" i="94"/>
  <c r="AG331" i="94"/>
  <c r="BB331" i="94" s="1"/>
  <c r="AH331" i="94"/>
  <c r="BC331" i="94"/>
  <c r="AI331" i="94"/>
  <c r="BD331" i="94"/>
  <c r="AJ331" i="94"/>
  <c r="BE331" i="94"/>
  <c r="AK331" i="94"/>
  <c r="BF331" i="94" s="1"/>
  <c r="AL331" i="94"/>
  <c r="BG331" i="94"/>
  <c r="AM331" i="94"/>
  <c r="BH331" i="94" s="1"/>
  <c r="AN331" i="94"/>
  <c r="BI331" i="94"/>
  <c r="AO331" i="94"/>
  <c r="BJ331" i="94" s="1"/>
  <c r="AP331" i="94"/>
  <c r="BK331" i="94"/>
  <c r="W332" i="94"/>
  <c r="AR332" i="94"/>
  <c r="X332" i="94"/>
  <c r="AS332" i="94"/>
  <c r="Y332" i="94"/>
  <c r="AT332" i="94" s="1"/>
  <c r="Z332" i="94"/>
  <c r="AU332" i="94" s="1"/>
  <c r="AA332" i="94"/>
  <c r="AV332" i="94"/>
  <c r="AB332" i="94"/>
  <c r="AW332" i="94"/>
  <c r="AC332" i="94"/>
  <c r="AX332" i="94" s="1"/>
  <c r="AD332" i="94"/>
  <c r="AY332" i="94" s="1"/>
  <c r="AE332" i="94"/>
  <c r="AZ332" i="94"/>
  <c r="AF332" i="94"/>
  <c r="BA332" i="94"/>
  <c r="AG332" i="94"/>
  <c r="AH332" i="94"/>
  <c r="BC332" i="94"/>
  <c r="AI332" i="94"/>
  <c r="BD332" i="94" s="1"/>
  <c r="AJ332" i="94"/>
  <c r="BE332" i="94" s="1"/>
  <c r="AK332" i="94"/>
  <c r="BF332" i="94"/>
  <c r="AL332" i="94"/>
  <c r="BG332" i="94" s="1"/>
  <c r="AM332" i="94"/>
  <c r="BH332" i="94"/>
  <c r="AN332" i="94"/>
  <c r="BI332" i="94" s="1"/>
  <c r="AO332" i="94"/>
  <c r="BJ332" i="94"/>
  <c r="AP332" i="94"/>
  <c r="BK332" i="94"/>
  <c r="W333" i="94"/>
  <c r="AR333" i="94"/>
  <c r="X333" i="94"/>
  <c r="AS333" i="94" s="1"/>
  <c r="Y333" i="94"/>
  <c r="AT333" i="94" s="1"/>
  <c r="Z333" i="94"/>
  <c r="AU333" i="94"/>
  <c r="AA333" i="94"/>
  <c r="AV333" i="94" s="1"/>
  <c r="AB333" i="94"/>
  <c r="AW333" i="94" s="1"/>
  <c r="AC333" i="94"/>
  <c r="AX333" i="94"/>
  <c r="AD333" i="94"/>
  <c r="AY333" i="94" s="1"/>
  <c r="AE333" i="94"/>
  <c r="AZ333" i="94"/>
  <c r="AF333" i="94"/>
  <c r="BA333" i="94" s="1"/>
  <c r="AG333" i="94"/>
  <c r="BB333" i="94"/>
  <c r="AH333" i="94"/>
  <c r="BC333" i="94" s="1"/>
  <c r="AI333" i="94"/>
  <c r="BD333" i="94"/>
  <c r="AJ333" i="94"/>
  <c r="BE333" i="94" s="1"/>
  <c r="AK333" i="94"/>
  <c r="BF333" i="94"/>
  <c r="AL333" i="94"/>
  <c r="BG333" i="94"/>
  <c r="AM333" i="94"/>
  <c r="BH333" i="94" s="1"/>
  <c r="AN333" i="94"/>
  <c r="BI333" i="94" s="1"/>
  <c r="AO333" i="94"/>
  <c r="BJ333" i="94" s="1"/>
  <c r="AP333" i="94"/>
  <c r="BK333" i="94" s="1"/>
  <c r="W334" i="94"/>
  <c r="AR334" i="94"/>
  <c r="X334" i="94"/>
  <c r="AS334" i="94" s="1"/>
  <c r="Y334" i="94"/>
  <c r="AT334" i="94"/>
  <c r="Z334" i="94"/>
  <c r="AU334" i="94"/>
  <c r="AA334" i="94"/>
  <c r="AV334" i="94"/>
  <c r="AB334" i="94"/>
  <c r="AW334" i="94" s="1"/>
  <c r="AC334" i="94"/>
  <c r="AX334" i="94" s="1"/>
  <c r="AD334" i="94"/>
  <c r="AY334" i="94" s="1"/>
  <c r="AE334" i="94"/>
  <c r="AZ334" i="94"/>
  <c r="AF334" i="94"/>
  <c r="BA334" i="94" s="1"/>
  <c r="AG334" i="94"/>
  <c r="BB334" i="94"/>
  <c r="AH334" i="94"/>
  <c r="BC334" i="94" s="1"/>
  <c r="AI334" i="94"/>
  <c r="BD334" i="94"/>
  <c r="AJ334" i="94"/>
  <c r="BE334" i="94" s="1"/>
  <c r="AK334" i="94"/>
  <c r="BF334" i="94"/>
  <c r="AL334" i="94"/>
  <c r="BG334" i="94" s="1"/>
  <c r="AM334" i="94"/>
  <c r="BH334" i="94" s="1"/>
  <c r="AN334" i="94"/>
  <c r="BI334" i="94" s="1"/>
  <c r="AO334" i="94"/>
  <c r="BJ334" i="94"/>
  <c r="AP334" i="94"/>
  <c r="BK334" i="94"/>
  <c r="W335" i="94"/>
  <c r="AR335" i="94" s="1"/>
  <c r="X335" i="94"/>
  <c r="AS335" i="94" s="1"/>
  <c r="Y335" i="94"/>
  <c r="AT335" i="94"/>
  <c r="Z335" i="94"/>
  <c r="AU335" i="94" s="1"/>
  <c r="AA335" i="94"/>
  <c r="AV335" i="94"/>
  <c r="AB335" i="94"/>
  <c r="AW335" i="94" s="1"/>
  <c r="AC335" i="94"/>
  <c r="AX335" i="94"/>
  <c r="AD335" i="94"/>
  <c r="AY335" i="94"/>
  <c r="AE335" i="94"/>
  <c r="AZ335" i="94"/>
  <c r="AF335" i="94"/>
  <c r="BA335" i="94" s="1"/>
  <c r="AG335" i="94"/>
  <c r="BB335" i="94" s="1"/>
  <c r="AH335" i="94"/>
  <c r="BC335" i="94"/>
  <c r="AI335" i="94"/>
  <c r="BD335" i="94"/>
  <c r="AJ335" i="94"/>
  <c r="BE335" i="94" s="1"/>
  <c r="AK335" i="94"/>
  <c r="BF335" i="94"/>
  <c r="AL335" i="94"/>
  <c r="BG335" i="94"/>
  <c r="AM335" i="94"/>
  <c r="BH335" i="94"/>
  <c r="AN335" i="94"/>
  <c r="BI335" i="94" s="1"/>
  <c r="AO335" i="94"/>
  <c r="BJ335" i="94"/>
  <c r="AP335" i="94"/>
  <c r="BK335" i="94" s="1"/>
  <c r="W336" i="94"/>
  <c r="AR336" i="94" s="1"/>
  <c r="X336" i="94"/>
  <c r="AS336" i="94" s="1"/>
  <c r="Y336" i="94"/>
  <c r="AT336" i="94"/>
  <c r="Z336" i="94"/>
  <c r="AU336" i="94"/>
  <c r="AA336" i="94"/>
  <c r="AV336" i="94"/>
  <c r="AB336" i="94"/>
  <c r="AW336" i="94" s="1"/>
  <c r="AC336" i="94"/>
  <c r="AX336" i="94"/>
  <c r="AD336" i="94"/>
  <c r="AY336" i="94" s="1"/>
  <c r="AE336" i="94"/>
  <c r="AZ336" i="94" s="1"/>
  <c r="AF336" i="94"/>
  <c r="BA336" i="94" s="1"/>
  <c r="AG336" i="94"/>
  <c r="BB336" i="94" s="1"/>
  <c r="AH336" i="94"/>
  <c r="BC336" i="94"/>
  <c r="AI336" i="94"/>
  <c r="BD336" i="94" s="1"/>
  <c r="AJ336" i="94"/>
  <c r="BE336" i="94" s="1"/>
  <c r="AK336" i="94"/>
  <c r="BF336" i="94" s="1"/>
  <c r="AL336" i="94"/>
  <c r="BG336" i="94"/>
  <c r="AM336" i="94"/>
  <c r="BH336" i="94"/>
  <c r="AN336" i="94"/>
  <c r="BI336" i="94" s="1"/>
  <c r="AO336" i="94"/>
  <c r="BJ336" i="94"/>
  <c r="AP336" i="94"/>
  <c r="BK336" i="94" s="1"/>
  <c r="W337" i="94"/>
  <c r="AR337" i="94"/>
  <c r="X337" i="94"/>
  <c r="AS337" i="94" s="1"/>
  <c r="Y337" i="94"/>
  <c r="AT337" i="94" s="1"/>
  <c r="Z337" i="94"/>
  <c r="AU337" i="94"/>
  <c r="AA337" i="94"/>
  <c r="AV337" i="94" s="1"/>
  <c r="AB337" i="94"/>
  <c r="AW337" i="94" s="1"/>
  <c r="AC337" i="94"/>
  <c r="AX337" i="94"/>
  <c r="AD337" i="94"/>
  <c r="AY337" i="94"/>
  <c r="AE337" i="94"/>
  <c r="AZ337" i="94" s="1"/>
  <c r="AF337" i="94"/>
  <c r="BA337" i="94" s="1"/>
  <c r="AG337" i="94"/>
  <c r="BB337" i="94"/>
  <c r="AH337" i="94"/>
  <c r="BC337" i="94" s="1"/>
  <c r="AI337" i="94"/>
  <c r="BD337" i="94"/>
  <c r="AJ337" i="94"/>
  <c r="BE337" i="94" s="1"/>
  <c r="AK337" i="94"/>
  <c r="BF337" i="94" s="1"/>
  <c r="AL337" i="94"/>
  <c r="BG337" i="94"/>
  <c r="AM337" i="94"/>
  <c r="BH337" i="94"/>
  <c r="AN337" i="94"/>
  <c r="BI337" i="94" s="1"/>
  <c r="AO337" i="94"/>
  <c r="BJ337" i="94" s="1"/>
  <c r="AP337" i="94"/>
  <c r="BK337" i="94"/>
  <c r="W338" i="94"/>
  <c r="AR338" i="94" s="1"/>
  <c r="X338" i="94"/>
  <c r="AS338" i="94" s="1"/>
  <c r="Y338" i="94"/>
  <c r="AT338" i="94"/>
  <c r="Z338" i="94"/>
  <c r="AU338" i="94" s="1"/>
  <c r="AA338" i="94"/>
  <c r="AV338" i="94"/>
  <c r="AB338" i="94"/>
  <c r="AW338" i="94" s="1"/>
  <c r="AC338" i="94"/>
  <c r="AX338" i="94" s="1"/>
  <c r="AD338" i="94"/>
  <c r="AY338" i="94"/>
  <c r="AE338" i="94"/>
  <c r="AZ338" i="94" s="1"/>
  <c r="AF338" i="94"/>
  <c r="BA338" i="94" s="1"/>
  <c r="AG338" i="94"/>
  <c r="BB338" i="94"/>
  <c r="AH338" i="94"/>
  <c r="BC338" i="94"/>
  <c r="AI338" i="94"/>
  <c r="BD338" i="94" s="1"/>
  <c r="AJ338" i="94"/>
  <c r="BE338" i="94" s="1"/>
  <c r="AK338" i="94"/>
  <c r="BF338" i="94" s="1"/>
  <c r="AL338" i="94"/>
  <c r="BG338" i="94"/>
  <c r="AM338" i="94"/>
  <c r="BH338" i="94"/>
  <c r="AN338" i="94"/>
  <c r="BI338" i="94" s="1"/>
  <c r="AO338" i="94"/>
  <c r="BJ338" i="94" s="1"/>
  <c r="AP338" i="94"/>
  <c r="BK338" i="94"/>
  <c r="W339" i="94"/>
  <c r="AR339" i="94" s="1"/>
  <c r="X339" i="94"/>
  <c r="AS339" i="94" s="1"/>
  <c r="Y339" i="94"/>
  <c r="AT339" i="94" s="1"/>
  <c r="Z339" i="94"/>
  <c r="AU339" i="94" s="1"/>
  <c r="AA339" i="94"/>
  <c r="AV339" i="94"/>
  <c r="AB339" i="94"/>
  <c r="AW339" i="94" s="1"/>
  <c r="AC339" i="94"/>
  <c r="AX339" i="94"/>
  <c r="AD339" i="94"/>
  <c r="AY339" i="94" s="1"/>
  <c r="AE339" i="94"/>
  <c r="AZ339" i="94"/>
  <c r="AF339" i="94"/>
  <c r="BA339" i="94" s="1"/>
  <c r="AG339" i="94"/>
  <c r="BB339" i="94" s="1"/>
  <c r="AH339" i="94"/>
  <c r="BC339" i="94"/>
  <c r="AI339" i="94"/>
  <c r="BD339" i="94" s="1"/>
  <c r="AJ339" i="94"/>
  <c r="BE339" i="94" s="1"/>
  <c r="AK339" i="94"/>
  <c r="BF339" i="94"/>
  <c r="AL339" i="94"/>
  <c r="BG339" i="94" s="1"/>
  <c r="AM339" i="94"/>
  <c r="BH339" i="94"/>
  <c r="AN339" i="94"/>
  <c r="BI339" i="94" s="1"/>
  <c r="AO339" i="94"/>
  <c r="BJ339" i="94"/>
  <c r="AP339" i="94"/>
  <c r="BK339" i="94"/>
  <c r="W340" i="94"/>
  <c r="AR340" i="94"/>
  <c r="X340" i="94"/>
  <c r="AS340" i="94" s="1"/>
  <c r="Y340" i="94"/>
  <c r="AT340" i="94"/>
  <c r="Z340" i="94"/>
  <c r="AU340" i="94"/>
  <c r="AA340" i="94"/>
  <c r="AV340" i="94" s="1"/>
  <c r="AB340" i="94"/>
  <c r="AW340" i="94" s="1"/>
  <c r="AC340" i="94"/>
  <c r="AX340" i="94" s="1"/>
  <c r="AD340" i="94"/>
  <c r="AY340" i="94" s="1"/>
  <c r="AE340" i="94"/>
  <c r="AZ340" i="94"/>
  <c r="AF340" i="94"/>
  <c r="BA340" i="94" s="1"/>
  <c r="AG340" i="94"/>
  <c r="BB340" i="94"/>
  <c r="AH340" i="94"/>
  <c r="BC340" i="94"/>
  <c r="AI340" i="94"/>
  <c r="BD340" i="94"/>
  <c r="AJ340" i="94"/>
  <c r="BE340" i="94" s="1"/>
  <c r="AK340" i="94"/>
  <c r="BF340" i="94" s="1"/>
  <c r="AL340" i="94"/>
  <c r="BG340" i="94" s="1"/>
  <c r="AM340" i="94"/>
  <c r="BH340" i="94" s="1"/>
  <c r="AN340" i="94"/>
  <c r="BI340" i="94" s="1"/>
  <c r="AO340" i="94"/>
  <c r="BJ340" i="94"/>
  <c r="AP340" i="94"/>
  <c r="BK340" i="94" s="1"/>
  <c r="W341" i="94"/>
  <c r="AR341" i="94"/>
  <c r="X341" i="94"/>
  <c r="AS341" i="94" s="1"/>
  <c r="Y341" i="94"/>
  <c r="AT341" i="94"/>
  <c r="Z341" i="94"/>
  <c r="AU341" i="94"/>
  <c r="AA341" i="94"/>
  <c r="AV341" i="94" s="1"/>
  <c r="AB341" i="94"/>
  <c r="AW341" i="94" s="1"/>
  <c r="AC341" i="94"/>
  <c r="AX341" i="94" s="1"/>
  <c r="AD341" i="94"/>
  <c r="AY341" i="94"/>
  <c r="AE341" i="94"/>
  <c r="AZ341" i="94"/>
  <c r="AF341" i="94"/>
  <c r="BA341" i="94" s="1"/>
  <c r="AG341" i="94"/>
  <c r="BB341" i="94"/>
  <c r="AH341" i="94"/>
  <c r="BC341" i="94" s="1"/>
  <c r="AI341" i="94"/>
  <c r="BD341" i="94"/>
  <c r="AJ341" i="94"/>
  <c r="BE341" i="94" s="1"/>
  <c r="AK341" i="94"/>
  <c r="BF341" i="94"/>
  <c r="AL341" i="94"/>
  <c r="BG341" i="94" s="1"/>
  <c r="AM341" i="94"/>
  <c r="BH341" i="94"/>
  <c r="AN341" i="94"/>
  <c r="BI341" i="94" s="1"/>
  <c r="AO341" i="94"/>
  <c r="BJ341" i="94" s="1"/>
  <c r="AP341" i="94"/>
  <c r="BK341" i="94"/>
  <c r="W342" i="94"/>
  <c r="AR342" i="94" s="1"/>
  <c r="X342" i="94"/>
  <c r="AS342" i="94" s="1"/>
  <c r="Y342" i="94"/>
  <c r="AT342" i="94"/>
  <c r="Z342" i="94"/>
  <c r="AU342" i="94"/>
  <c r="AA342" i="94"/>
  <c r="AV342" i="94"/>
  <c r="AB342" i="94"/>
  <c r="AW342" i="94" s="1"/>
  <c r="AC342" i="94"/>
  <c r="AX342" i="94"/>
  <c r="AD342" i="94"/>
  <c r="AY342" i="94" s="1"/>
  <c r="AE342" i="94"/>
  <c r="AZ342" i="94" s="1"/>
  <c r="AF342" i="94"/>
  <c r="BA342" i="94" s="1"/>
  <c r="AG342" i="94"/>
  <c r="BB342" i="94" s="1"/>
  <c r="AH342" i="94"/>
  <c r="BC342" i="94"/>
  <c r="AI342" i="94"/>
  <c r="BD342" i="94"/>
  <c r="AJ342" i="94"/>
  <c r="BE342" i="94" s="1"/>
  <c r="AK342" i="94"/>
  <c r="BF342" i="94"/>
  <c r="AL342" i="94"/>
  <c r="BG342" i="94" s="1"/>
  <c r="AM342" i="94"/>
  <c r="BH342" i="94" s="1"/>
  <c r="AN342" i="94"/>
  <c r="BI342" i="94" s="1"/>
  <c r="AO342" i="94"/>
  <c r="BJ342" i="94" s="1"/>
  <c r="AP342" i="94"/>
  <c r="BK342" i="94"/>
  <c r="W343" i="94"/>
  <c r="AR343" i="94" s="1"/>
  <c r="X343" i="94"/>
  <c r="AS343" i="94" s="1"/>
  <c r="Y343" i="94"/>
  <c r="AT343" i="94"/>
  <c r="Z343" i="94"/>
  <c r="AU343" i="94"/>
  <c r="AA343" i="94"/>
  <c r="AV343" i="94" s="1"/>
  <c r="AB343" i="94"/>
  <c r="AW343" i="94" s="1"/>
  <c r="AC343" i="94"/>
  <c r="AX343" i="94"/>
  <c r="AD343" i="94"/>
  <c r="AY343" i="94" s="1"/>
  <c r="AE343" i="94"/>
  <c r="AZ343" i="94"/>
  <c r="AF343" i="94"/>
  <c r="BA343" i="94" s="1"/>
  <c r="AG343" i="94"/>
  <c r="BB343" i="94" s="1"/>
  <c r="AH343" i="94"/>
  <c r="BC343" i="94"/>
  <c r="AI343" i="94"/>
  <c r="BD343" i="94" s="1"/>
  <c r="AJ343" i="94"/>
  <c r="BE343" i="94" s="1"/>
  <c r="AK343" i="94"/>
  <c r="BF343" i="94" s="1"/>
  <c r="AL343" i="94"/>
  <c r="BG343" i="94"/>
  <c r="AM343" i="94"/>
  <c r="BH343" i="94"/>
  <c r="AN343" i="94"/>
  <c r="BI343" i="94" s="1"/>
  <c r="AO343" i="94"/>
  <c r="BJ343" i="94"/>
  <c r="AP343" i="94"/>
  <c r="BK343" i="94" s="1"/>
  <c r="W344" i="94"/>
  <c r="AR344" i="94"/>
  <c r="X344" i="94"/>
  <c r="AS344" i="94" s="1"/>
  <c r="Y344" i="94"/>
  <c r="AT344" i="94" s="1"/>
  <c r="Z344" i="94"/>
  <c r="AU344" i="94"/>
  <c r="AA344" i="94"/>
  <c r="AV344" i="94"/>
  <c r="AB344" i="94"/>
  <c r="AW344" i="94" s="1"/>
  <c r="AC344" i="94"/>
  <c r="AX344" i="94"/>
  <c r="AD344" i="94"/>
  <c r="AY344" i="94"/>
  <c r="AE344" i="94"/>
  <c r="AZ344" i="94" s="1"/>
  <c r="AF344" i="94"/>
  <c r="BA344" i="94" s="1"/>
  <c r="AG344" i="94"/>
  <c r="BB344" i="94"/>
  <c r="AH344" i="94"/>
  <c r="BC344" i="94"/>
  <c r="AI344" i="94"/>
  <c r="BD344" i="94"/>
  <c r="AJ344" i="94"/>
  <c r="BE344" i="94" s="1"/>
  <c r="AK344" i="94"/>
  <c r="BF344" i="94" s="1"/>
  <c r="AL344" i="94"/>
  <c r="BG344" i="94"/>
  <c r="AM344" i="94"/>
  <c r="BH344" i="94" s="1"/>
  <c r="AN344" i="94"/>
  <c r="BI344" i="94" s="1"/>
  <c r="AO344" i="94"/>
  <c r="BJ344" i="94"/>
  <c r="AP344" i="94"/>
  <c r="BK344" i="94"/>
  <c r="W345" i="94"/>
  <c r="AR345" i="94"/>
  <c r="X345" i="94"/>
  <c r="AS345" i="94" s="1"/>
  <c r="Y345" i="94"/>
  <c r="AT345" i="94" s="1"/>
  <c r="Z345" i="94"/>
  <c r="AU345" i="94" s="1"/>
  <c r="AA345" i="94"/>
  <c r="AV345" i="94"/>
  <c r="AB345" i="94"/>
  <c r="AW345" i="94" s="1"/>
  <c r="AC345" i="94"/>
  <c r="AX345" i="94" s="1"/>
  <c r="AD345" i="94"/>
  <c r="AY345" i="94"/>
  <c r="AE345" i="94"/>
  <c r="AZ345" i="94" s="1"/>
  <c r="AF345" i="94"/>
  <c r="BA345" i="94" s="1"/>
  <c r="AG345" i="94"/>
  <c r="BB345" i="94"/>
  <c r="AH345" i="94"/>
  <c r="BC345" i="94" s="1"/>
  <c r="AI345" i="94"/>
  <c r="BD345" i="94"/>
  <c r="AJ345" i="94"/>
  <c r="BE345" i="94" s="1"/>
  <c r="AK345" i="94"/>
  <c r="BF345" i="94"/>
  <c r="AL345" i="94"/>
  <c r="BG345" i="94"/>
  <c r="AM345" i="94"/>
  <c r="BH345" i="94"/>
  <c r="AN345" i="94"/>
  <c r="BI345" i="94" s="1"/>
  <c r="AO345" i="94"/>
  <c r="BJ345" i="94" s="1"/>
  <c r="AP345" i="94"/>
  <c r="BK345" i="94"/>
  <c r="W346" i="94"/>
  <c r="AR346" i="94" s="1"/>
  <c r="X346" i="94"/>
  <c r="AS346" i="94" s="1"/>
  <c r="Y346" i="94"/>
  <c r="AT346" i="94"/>
  <c r="Z346" i="94"/>
  <c r="AU346" i="94" s="1"/>
  <c r="AA346" i="94"/>
  <c r="AV346" i="94"/>
  <c r="AB346" i="94"/>
  <c r="AW346" i="94" s="1"/>
  <c r="AC346" i="94"/>
  <c r="AX346" i="94"/>
  <c r="AD346" i="94"/>
  <c r="AY346" i="94" s="1"/>
  <c r="AE346" i="94"/>
  <c r="AZ346" i="94"/>
  <c r="AF346" i="94"/>
  <c r="BA346" i="94" s="1"/>
  <c r="AG346" i="94"/>
  <c r="BB346" i="94"/>
  <c r="AH346" i="94"/>
  <c r="BC346" i="94"/>
  <c r="AI346" i="94"/>
  <c r="BD346" i="94" s="1"/>
  <c r="AJ346" i="94"/>
  <c r="BE346" i="94"/>
  <c r="AK346" i="94"/>
  <c r="BF346" i="94"/>
  <c r="AL346" i="94"/>
  <c r="BG346" i="94"/>
  <c r="AM346" i="94"/>
  <c r="BH346" i="94" s="1"/>
  <c r="AN346" i="94"/>
  <c r="BI346" i="94"/>
  <c r="AO346" i="94"/>
  <c r="BJ346" i="94"/>
  <c r="AP346" i="94"/>
  <c r="BK346" i="94"/>
  <c r="W347" i="94"/>
  <c r="AR347" i="94" s="1"/>
  <c r="X347" i="94"/>
  <c r="AS347" i="94"/>
  <c r="Y347" i="94"/>
  <c r="AT347" i="94"/>
  <c r="Z347" i="94"/>
  <c r="AU347" i="94"/>
  <c r="AA347" i="94"/>
  <c r="AV347" i="94" s="1"/>
  <c r="AB347" i="94"/>
  <c r="AW347" i="94"/>
  <c r="AC347" i="94"/>
  <c r="AX347" i="94"/>
  <c r="AD347" i="94"/>
  <c r="AY347" i="94"/>
  <c r="AE347" i="94"/>
  <c r="AZ347" i="94" s="1"/>
  <c r="AF347" i="94"/>
  <c r="BA347" i="94"/>
  <c r="AG347" i="94"/>
  <c r="BB347" i="94"/>
  <c r="AH347" i="94"/>
  <c r="BC347" i="94"/>
  <c r="AI347" i="94"/>
  <c r="BD347" i="94" s="1"/>
  <c r="AJ347" i="94"/>
  <c r="BE347" i="94"/>
  <c r="AK347" i="94"/>
  <c r="BF347" i="94"/>
  <c r="AL347" i="94"/>
  <c r="BG347" i="94"/>
  <c r="AM347" i="94"/>
  <c r="BH347" i="94" s="1"/>
  <c r="AN347" i="94"/>
  <c r="BI347" i="94"/>
  <c r="AO347" i="94"/>
  <c r="BJ347" i="94"/>
  <c r="AP347" i="94"/>
  <c r="BK347" i="94"/>
  <c r="W348" i="94"/>
  <c r="AR348" i="94" s="1"/>
  <c r="X348" i="94"/>
  <c r="AS348" i="94"/>
  <c r="Y348" i="94"/>
  <c r="AT348" i="94"/>
  <c r="Z348" i="94"/>
  <c r="AU348" i="94"/>
  <c r="AA348" i="94"/>
  <c r="AV348" i="94" s="1"/>
  <c r="AB348" i="94"/>
  <c r="AW348" i="94"/>
  <c r="AC348" i="94"/>
  <c r="AX348" i="94"/>
  <c r="AD348" i="94"/>
  <c r="AY348" i="94"/>
  <c r="AE348" i="94"/>
  <c r="AZ348" i="94" s="1"/>
  <c r="AF348" i="94"/>
  <c r="BA348" i="94"/>
  <c r="AG348" i="94"/>
  <c r="BB348" i="94"/>
  <c r="AH348" i="94"/>
  <c r="BC348" i="94"/>
  <c r="AI348" i="94"/>
  <c r="BD348" i="94" s="1"/>
  <c r="AJ348" i="94"/>
  <c r="BE348" i="94"/>
  <c r="AK348" i="94"/>
  <c r="BF348" i="94"/>
  <c r="AL348" i="94"/>
  <c r="BG348" i="94"/>
  <c r="AM348" i="94"/>
  <c r="BH348" i="94" s="1"/>
  <c r="AN348" i="94"/>
  <c r="BI348" i="94"/>
  <c r="AO348" i="94"/>
  <c r="BJ348" i="94"/>
  <c r="AP348" i="94"/>
  <c r="BK348" i="94"/>
  <c r="W349" i="94"/>
  <c r="AR349" i="94" s="1"/>
  <c r="X349" i="94"/>
  <c r="AS349" i="94"/>
  <c r="Y349" i="94"/>
  <c r="AT349" i="94"/>
  <c r="Z349" i="94"/>
  <c r="AU349" i="94"/>
  <c r="AA349" i="94"/>
  <c r="AV349" i="94" s="1"/>
  <c r="AB349" i="94"/>
  <c r="AW349" i="94"/>
  <c r="AC349" i="94"/>
  <c r="AX349" i="94"/>
  <c r="AD349" i="94"/>
  <c r="AY349" i="94"/>
  <c r="AE349" i="94"/>
  <c r="AZ349" i="94" s="1"/>
  <c r="AF349" i="94"/>
  <c r="BA349" i="94"/>
  <c r="AG349" i="94"/>
  <c r="BB349" i="94"/>
  <c r="AH349" i="94"/>
  <c r="BC349" i="94"/>
  <c r="AI349" i="94"/>
  <c r="BD349" i="94" s="1"/>
  <c r="AJ349" i="94"/>
  <c r="BE349" i="94"/>
  <c r="AK349" i="94"/>
  <c r="BF349" i="94"/>
  <c r="AL349" i="94"/>
  <c r="BG349" i="94"/>
  <c r="AM349" i="94"/>
  <c r="BH349" i="94" s="1"/>
  <c r="AN349" i="94"/>
  <c r="BI349" i="94"/>
  <c r="AO349" i="94"/>
  <c r="BJ349" i="94"/>
  <c r="AP349" i="94"/>
  <c r="BK349" i="94"/>
  <c r="W350" i="94"/>
  <c r="AR350" i="94" s="1"/>
  <c r="X350" i="94"/>
  <c r="AS350" i="94"/>
  <c r="Y350" i="94"/>
  <c r="AT350" i="94"/>
  <c r="Z350" i="94"/>
  <c r="AU350" i="94"/>
  <c r="AA350" i="94"/>
  <c r="AV350" i="94" s="1"/>
  <c r="AB350" i="94"/>
  <c r="AW350" i="94"/>
  <c r="AC350" i="94"/>
  <c r="AX350" i="94"/>
  <c r="AD350" i="94"/>
  <c r="AY350" i="94"/>
  <c r="AE350" i="94"/>
  <c r="AZ350" i="94" s="1"/>
  <c r="AF350" i="94"/>
  <c r="BA350" i="94"/>
  <c r="AG350" i="94"/>
  <c r="BB350" i="94"/>
  <c r="AH350" i="94"/>
  <c r="BC350" i="94"/>
  <c r="AI350" i="94"/>
  <c r="BD350" i="94" s="1"/>
  <c r="AJ350" i="94"/>
  <c r="BE350" i="94"/>
  <c r="AK350" i="94"/>
  <c r="BF350" i="94"/>
  <c r="AL350" i="94"/>
  <c r="BG350" i="94"/>
  <c r="AM350" i="94"/>
  <c r="BH350" i="94" s="1"/>
  <c r="AN350" i="94"/>
  <c r="BI350" i="94"/>
  <c r="AO350" i="94"/>
  <c r="BJ350" i="94"/>
  <c r="AP350" i="94"/>
  <c r="BK350" i="94"/>
  <c r="W351" i="94"/>
  <c r="AR351" i="94" s="1"/>
  <c r="X351" i="94"/>
  <c r="AS351" i="94"/>
  <c r="Y351" i="94"/>
  <c r="AT351" i="94"/>
  <c r="Z351" i="94"/>
  <c r="AU351" i="94"/>
  <c r="AA351" i="94"/>
  <c r="AV351" i="94" s="1"/>
  <c r="AB351" i="94"/>
  <c r="AW351" i="94"/>
  <c r="AC351" i="94"/>
  <c r="AX351" i="94"/>
  <c r="AD351" i="94"/>
  <c r="AY351" i="94"/>
  <c r="AE351" i="94"/>
  <c r="AZ351" i="94" s="1"/>
  <c r="AF351" i="94"/>
  <c r="BA351" i="94"/>
  <c r="AG351" i="94"/>
  <c r="BB351" i="94"/>
  <c r="AH351" i="94"/>
  <c r="BC351" i="94"/>
  <c r="AI351" i="94"/>
  <c r="BD351" i="94" s="1"/>
  <c r="AJ351" i="94"/>
  <c r="BE351" i="94"/>
  <c r="AK351" i="94"/>
  <c r="BF351" i="94"/>
  <c r="AL351" i="94"/>
  <c r="BG351" i="94"/>
  <c r="AM351" i="94"/>
  <c r="BH351" i="94" s="1"/>
  <c r="AN351" i="94"/>
  <c r="BI351" i="94"/>
  <c r="AO351" i="94"/>
  <c r="BJ351" i="94"/>
  <c r="AP351" i="94"/>
  <c r="BK351" i="94"/>
  <c r="W352" i="94"/>
  <c r="AR352" i="94" s="1"/>
  <c r="X352" i="94"/>
  <c r="AS352" i="94"/>
  <c r="Y352" i="94"/>
  <c r="AT352" i="94"/>
  <c r="Z352" i="94"/>
  <c r="AU352" i="94"/>
  <c r="AA352" i="94"/>
  <c r="AV352" i="94" s="1"/>
  <c r="AB352" i="94"/>
  <c r="AW352" i="94"/>
  <c r="AC352" i="94"/>
  <c r="AX352" i="94"/>
  <c r="AD352" i="94"/>
  <c r="AY352" i="94"/>
  <c r="AE352" i="94"/>
  <c r="AZ352" i="94" s="1"/>
  <c r="AF352" i="94"/>
  <c r="BA352" i="94"/>
  <c r="AG352" i="94"/>
  <c r="BB352" i="94"/>
  <c r="AH352" i="94"/>
  <c r="BC352" i="94"/>
  <c r="AI352" i="94"/>
  <c r="BD352" i="94" s="1"/>
  <c r="AJ352" i="94"/>
  <c r="BE352" i="94"/>
  <c r="AK352" i="94"/>
  <c r="BF352" i="94"/>
  <c r="AL352" i="94"/>
  <c r="BG352" i="94"/>
  <c r="AM352" i="94"/>
  <c r="BH352" i="94" s="1"/>
  <c r="AN352" i="94"/>
  <c r="BI352" i="94"/>
  <c r="AO352" i="94"/>
  <c r="BJ352" i="94"/>
  <c r="AP352" i="94"/>
  <c r="BK352" i="94"/>
  <c r="W353" i="94"/>
  <c r="AR353" i="94" s="1"/>
  <c r="X353" i="94"/>
  <c r="AS353" i="94"/>
  <c r="Y353" i="94"/>
  <c r="AT353" i="94"/>
  <c r="Z353" i="94"/>
  <c r="AU353" i="94"/>
  <c r="AA353" i="94"/>
  <c r="AV353" i="94" s="1"/>
  <c r="AB353" i="94"/>
  <c r="AW353" i="94"/>
  <c r="AC353" i="94"/>
  <c r="AX353" i="94"/>
  <c r="AD353" i="94"/>
  <c r="AY353" i="94"/>
  <c r="AE353" i="94"/>
  <c r="AZ353" i="94" s="1"/>
  <c r="AF353" i="94"/>
  <c r="BA353" i="94"/>
  <c r="AG353" i="94"/>
  <c r="BB353" i="94"/>
  <c r="AH353" i="94"/>
  <c r="BC353" i="94"/>
  <c r="AI353" i="94"/>
  <c r="BD353" i="94" s="1"/>
  <c r="AJ353" i="94"/>
  <c r="BE353" i="94"/>
  <c r="AK353" i="94"/>
  <c r="BF353" i="94"/>
  <c r="AL353" i="94"/>
  <c r="BG353" i="94"/>
  <c r="AM353" i="94"/>
  <c r="BH353" i="94" s="1"/>
  <c r="AN353" i="94"/>
  <c r="BI353" i="94"/>
  <c r="AO353" i="94"/>
  <c r="BJ353" i="94"/>
  <c r="AP353" i="94"/>
  <c r="BK353" i="94"/>
  <c r="W354" i="94"/>
  <c r="AR354" i="94" s="1"/>
  <c r="X354" i="94"/>
  <c r="AS354" i="94"/>
  <c r="Y354" i="94"/>
  <c r="AT354" i="94"/>
  <c r="Z354" i="94"/>
  <c r="AU354" i="94"/>
  <c r="AA354" i="94"/>
  <c r="AV354" i="94" s="1"/>
  <c r="AB354" i="94"/>
  <c r="AW354" i="94"/>
  <c r="AC354" i="94"/>
  <c r="AX354" i="94"/>
  <c r="AD354" i="94"/>
  <c r="AY354" i="94"/>
  <c r="AE354" i="94"/>
  <c r="AZ354" i="94" s="1"/>
  <c r="AF354" i="94"/>
  <c r="BA354" i="94"/>
  <c r="AG354" i="94"/>
  <c r="BB354" i="94"/>
  <c r="AH354" i="94"/>
  <c r="BC354" i="94"/>
  <c r="AI354" i="94"/>
  <c r="BD354" i="94" s="1"/>
  <c r="AJ354" i="94"/>
  <c r="BE354" i="94"/>
  <c r="AK354" i="94"/>
  <c r="BF354" i="94"/>
  <c r="AL354" i="94"/>
  <c r="BG354" i="94"/>
  <c r="AM354" i="94"/>
  <c r="BH354" i="94" s="1"/>
  <c r="AN354" i="94"/>
  <c r="BI354" i="94"/>
  <c r="AO354" i="94"/>
  <c r="BJ354" i="94"/>
  <c r="AP354" i="94"/>
  <c r="BK354" i="94"/>
  <c r="W355" i="94"/>
  <c r="AR355" i="94" s="1"/>
  <c r="X355" i="94"/>
  <c r="AS355" i="94"/>
  <c r="Y355" i="94"/>
  <c r="AT355" i="94"/>
  <c r="Z355" i="94"/>
  <c r="AU355" i="94"/>
  <c r="AA355" i="94"/>
  <c r="AV355" i="94" s="1"/>
  <c r="AB355" i="94"/>
  <c r="AW355" i="94"/>
  <c r="AC355" i="94"/>
  <c r="AX355" i="94"/>
  <c r="AD355" i="94"/>
  <c r="AY355" i="94"/>
  <c r="AE355" i="94"/>
  <c r="AZ355" i="94" s="1"/>
  <c r="AF355" i="94"/>
  <c r="BA355" i="94"/>
  <c r="AG355" i="94"/>
  <c r="BB355" i="94"/>
  <c r="AH355" i="94"/>
  <c r="BC355" i="94"/>
  <c r="AI355" i="94"/>
  <c r="BD355" i="94" s="1"/>
  <c r="AJ355" i="94"/>
  <c r="BE355" i="94"/>
  <c r="AK355" i="94"/>
  <c r="BF355" i="94"/>
  <c r="AL355" i="94"/>
  <c r="BG355" i="94"/>
  <c r="AM355" i="94"/>
  <c r="BH355" i="94" s="1"/>
  <c r="AN355" i="94"/>
  <c r="BI355" i="94"/>
  <c r="AO355" i="94"/>
  <c r="BJ355" i="94"/>
  <c r="AP355" i="94"/>
  <c r="BK355" i="94"/>
  <c r="W356" i="94"/>
  <c r="AR356" i="94" s="1"/>
  <c r="X356" i="94"/>
  <c r="AS356" i="94"/>
  <c r="Y356" i="94"/>
  <c r="AT356" i="94"/>
  <c r="Z356" i="94"/>
  <c r="AU356" i="94"/>
  <c r="AA356" i="94"/>
  <c r="AV356" i="94" s="1"/>
  <c r="AB356" i="94"/>
  <c r="AW356" i="94"/>
  <c r="AC356" i="94"/>
  <c r="AX356" i="94"/>
  <c r="AD356" i="94"/>
  <c r="AY356" i="94"/>
  <c r="AE356" i="94"/>
  <c r="AZ356" i="94" s="1"/>
  <c r="AF356" i="94"/>
  <c r="BA356" i="94"/>
  <c r="AG356" i="94"/>
  <c r="BB356" i="94"/>
  <c r="AH356" i="94"/>
  <c r="BC356" i="94"/>
  <c r="AI356" i="94"/>
  <c r="BD356" i="94" s="1"/>
  <c r="AJ356" i="94"/>
  <c r="BE356" i="94"/>
  <c r="AK356" i="94"/>
  <c r="BF356" i="94"/>
  <c r="AL356" i="94"/>
  <c r="BG356" i="94"/>
  <c r="AM356" i="94"/>
  <c r="BH356" i="94" s="1"/>
  <c r="AN356" i="94"/>
  <c r="BI356" i="94"/>
  <c r="AO356" i="94"/>
  <c r="BJ356" i="94"/>
  <c r="AP356" i="94"/>
  <c r="BK356" i="94" s="1"/>
  <c r="W357" i="94"/>
  <c r="AR357" i="94" s="1"/>
  <c r="X357" i="94"/>
  <c r="AS357" i="94"/>
  <c r="Y357" i="94"/>
  <c r="AT357" i="94"/>
  <c r="Z357" i="94"/>
  <c r="AU357" i="94"/>
  <c r="AA357" i="94"/>
  <c r="AV357" i="94" s="1"/>
  <c r="AB357" i="94"/>
  <c r="AW357" i="94"/>
  <c r="AC357" i="94"/>
  <c r="AX357" i="94"/>
  <c r="AD357" i="94"/>
  <c r="AY357" i="94"/>
  <c r="AE357" i="94"/>
  <c r="AZ357" i="94" s="1"/>
  <c r="AF357" i="94"/>
  <c r="BA357" i="94"/>
  <c r="AG357" i="94"/>
  <c r="BB357" i="94"/>
  <c r="AH357" i="94"/>
  <c r="BC357" i="94"/>
  <c r="AI357" i="94"/>
  <c r="BD357" i="94" s="1"/>
  <c r="AJ357" i="94"/>
  <c r="BE357" i="94"/>
  <c r="AK357" i="94"/>
  <c r="BF357" i="94"/>
  <c r="AL357" i="94"/>
  <c r="BG357" i="94" s="1"/>
  <c r="AM357" i="94"/>
  <c r="BH357" i="94" s="1"/>
  <c r="AN357" i="94"/>
  <c r="BI357" i="94"/>
  <c r="AO357" i="94"/>
  <c r="BJ357" i="94"/>
  <c r="AP357" i="94"/>
  <c r="BK357" i="94" s="1"/>
  <c r="W358" i="94"/>
  <c r="AR358" i="94" s="1"/>
  <c r="X358" i="94"/>
  <c r="AS358" i="94"/>
  <c r="Y358" i="94"/>
  <c r="AT358" i="94"/>
  <c r="Z358" i="94"/>
  <c r="AU358" i="94"/>
  <c r="AA358" i="94"/>
  <c r="AV358" i="94" s="1"/>
  <c r="AB358" i="94"/>
  <c r="AW358" i="94"/>
  <c r="AC358" i="94"/>
  <c r="AX358" i="94"/>
  <c r="AD358" i="94"/>
  <c r="AY358" i="94"/>
  <c r="AE358" i="94"/>
  <c r="AZ358" i="94" s="1"/>
  <c r="AF358" i="94"/>
  <c r="BA358" i="94"/>
  <c r="AG358" i="94"/>
  <c r="BB358" i="94"/>
  <c r="AH358" i="94"/>
  <c r="BC358" i="94" s="1"/>
  <c r="AI358" i="94"/>
  <c r="BD358" i="94" s="1"/>
  <c r="AJ358" i="94"/>
  <c r="BE358" i="94"/>
  <c r="AK358" i="94"/>
  <c r="BF358" i="94"/>
  <c r="AL358" i="94"/>
  <c r="BG358" i="94"/>
  <c r="AM358" i="94"/>
  <c r="BH358" i="94" s="1"/>
  <c r="AN358" i="94"/>
  <c r="BI358" i="94"/>
  <c r="AO358" i="94"/>
  <c r="BJ358" i="94"/>
  <c r="AP358" i="94"/>
  <c r="BK358" i="94"/>
  <c r="W359" i="94"/>
  <c r="AR359" i="94" s="1"/>
  <c r="X359" i="94"/>
  <c r="AS359" i="94"/>
  <c r="Y359" i="94"/>
  <c r="AT359" i="94"/>
  <c r="Z359" i="94"/>
  <c r="AU359" i="94"/>
  <c r="AA359" i="94"/>
  <c r="AV359" i="94" s="1"/>
  <c r="AB359" i="94"/>
  <c r="AW359" i="94"/>
  <c r="AC359" i="94"/>
  <c r="AX359" i="94"/>
  <c r="AD359" i="94"/>
  <c r="AY359" i="94" s="1"/>
  <c r="AE359" i="94"/>
  <c r="AZ359" i="94" s="1"/>
  <c r="AF359" i="94"/>
  <c r="BA359" i="94"/>
  <c r="AG359" i="94"/>
  <c r="BB359" i="94"/>
  <c r="AH359" i="94"/>
  <c r="BC359" i="94" s="1"/>
  <c r="AI359" i="94"/>
  <c r="BD359" i="94" s="1"/>
  <c r="AJ359" i="94"/>
  <c r="BE359" i="94"/>
  <c r="AK359" i="94"/>
  <c r="BF359" i="94"/>
  <c r="AL359" i="94"/>
  <c r="BG359" i="94"/>
  <c r="AM359" i="94"/>
  <c r="BH359" i="94" s="1"/>
  <c r="AN359" i="94"/>
  <c r="BI359" i="94"/>
  <c r="AO359" i="94"/>
  <c r="BJ359" i="94"/>
  <c r="AP359" i="94"/>
  <c r="BK359" i="94"/>
  <c r="W360" i="94"/>
  <c r="AR360" i="94" s="1"/>
  <c r="X360" i="94"/>
  <c r="AS360" i="94"/>
  <c r="Y360" i="94"/>
  <c r="AT360" i="94"/>
  <c r="Z360" i="94"/>
  <c r="AU360" i="94" s="1"/>
  <c r="AA360" i="94"/>
  <c r="AV360" i="94" s="1"/>
  <c r="AB360" i="94"/>
  <c r="AW360" i="94"/>
  <c r="AC360" i="94"/>
  <c r="AX360" i="94"/>
  <c r="AD360" i="94"/>
  <c r="AY360" i="94"/>
  <c r="AE360" i="94"/>
  <c r="AZ360" i="94" s="1"/>
  <c r="AF360" i="94"/>
  <c r="BA360" i="94"/>
  <c r="AG360" i="94"/>
  <c r="BB360" i="94"/>
  <c r="AH360" i="94"/>
  <c r="BC360" i="94"/>
  <c r="AI360" i="94"/>
  <c r="BD360" i="94" s="1"/>
  <c r="AJ360" i="94"/>
  <c r="BE360" i="94"/>
  <c r="AK360" i="94"/>
  <c r="BF360" i="94"/>
  <c r="AL360" i="94"/>
  <c r="BG360" i="94"/>
  <c r="AM360" i="94"/>
  <c r="BH360" i="94" s="1"/>
  <c r="AN360" i="94"/>
  <c r="BI360" i="94"/>
  <c r="AO360" i="94"/>
  <c r="BJ360" i="94"/>
  <c r="AP360" i="94"/>
  <c r="BK360" i="94" s="1"/>
  <c r="W361" i="94"/>
  <c r="AR361" i="94" s="1"/>
  <c r="X361" i="94"/>
  <c r="AS361" i="94"/>
  <c r="Y361" i="94"/>
  <c r="AT361" i="94"/>
  <c r="Z361" i="94"/>
  <c r="AU361" i="94" s="1"/>
  <c r="AA361" i="94"/>
  <c r="AV361" i="94" s="1"/>
  <c r="AB361" i="94"/>
  <c r="AW361" i="94"/>
  <c r="AC361" i="94"/>
  <c r="AX361" i="94"/>
  <c r="AD361" i="94"/>
  <c r="AY361" i="94"/>
  <c r="AE361" i="94"/>
  <c r="AZ361" i="94" s="1"/>
  <c r="AF361" i="94"/>
  <c r="BA361" i="94"/>
  <c r="AG361" i="94"/>
  <c r="BB361" i="94"/>
  <c r="AH361" i="94"/>
  <c r="BC361" i="94"/>
  <c r="AI361" i="94"/>
  <c r="BD361" i="94" s="1"/>
  <c r="AJ361" i="94"/>
  <c r="BE361" i="94"/>
  <c r="AK361" i="94"/>
  <c r="BF361" i="94"/>
  <c r="AL361" i="94"/>
  <c r="BG361" i="94" s="1"/>
  <c r="AM361" i="94"/>
  <c r="BH361" i="94" s="1"/>
  <c r="AN361" i="94"/>
  <c r="BI361" i="94"/>
  <c r="AO361" i="94"/>
  <c r="BJ361" i="94"/>
  <c r="AP361" i="94"/>
  <c r="BK361" i="94"/>
  <c r="W362" i="94"/>
  <c r="AR362" i="94" s="1"/>
  <c r="X362" i="94"/>
  <c r="AS362" i="94"/>
  <c r="Y362" i="94"/>
  <c r="AT362" i="94"/>
  <c r="Z362" i="94"/>
  <c r="AU362" i="94"/>
  <c r="AA362" i="94"/>
  <c r="AV362" i="94" s="1"/>
  <c r="AB362" i="94"/>
  <c r="AW362" i="94"/>
  <c r="AC362" i="94"/>
  <c r="AX362" i="94"/>
  <c r="AD362" i="94"/>
  <c r="AY362" i="94"/>
  <c r="AE362" i="94"/>
  <c r="AZ362" i="94" s="1"/>
  <c r="AF362" i="94"/>
  <c r="BA362" i="94"/>
  <c r="AG362" i="94"/>
  <c r="BB362" i="94"/>
  <c r="AH362" i="94"/>
  <c r="BC362" i="94" s="1"/>
  <c r="AI362" i="94"/>
  <c r="BD362" i="94" s="1"/>
  <c r="AJ362" i="94"/>
  <c r="BE362" i="94"/>
  <c r="AK362" i="94"/>
  <c r="BF362" i="94"/>
  <c r="AL362" i="94"/>
  <c r="BG362" i="94" s="1"/>
  <c r="AM362" i="94"/>
  <c r="BH362" i="94" s="1"/>
  <c r="AN362" i="94"/>
  <c r="BI362" i="94"/>
  <c r="AO362" i="94"/>
  <c r="BJ362" i="94"/>
  <c r="AP362" i="94"/>
  <c r="BK362" i="94"/>
  <c r="W363" i="94"/>
  <c r="AR363" i="94" s="1"/>
  <c r="X363" i="94"/>
  <c r="AS363" i="94"/>
  <c r="Y363" i="94"/>
  <c r="AT363" i="94"/>
  <c r="Z363" i="94"/>
  <c r="AU363" i="94"/>
  <c r="AA363" i="94"/>
  <c r="AV363" i="94" s="1"/>
  <c r="AB363" i="94"/>
  <c r="AW363" i="94"/>
  <c r="AC363" i="94"/>
  <c r="AX363" i="94"/>
  <c r="AD363" i="94"/>
  <c r="AY363" i="94" s="1"/>
  <c r="AE363" i="94"/>
  <c r="AZ363" i="94" s="1"/>
  <c r="AF363" i="94"/>
  <c r="BA363" i="94"/>
  <c r="AG363" i="94"/>
  <c r="BB363" i="94"/>
  <c r="AH363" i="94"/>
  <c r="BC363" i="94"/>
  <c r="AI363" i="94"/>
  <c r="BD363" i="94" s="1"/>
  <c r="AJ363" i="94"/>
  <c r="BE363" i="94"/>
  <c r="AK363" i="94"/>
  <c r="BF363" i="94"/>
  <c r="AL363" i="94"/>
  <c r="BG363" i="94"/>
  <c r="AM363" i="94"/>
  <c r="BH363" i="94" s="1"/>
  <c r="AN363" i="94"/>
  <c r="BI363" i="94"/>
  <c r="AO363" i="94"/>
  <c r="BJ363" i="94"/>
  <c r="AP363" i="94"/>
  <c r="BK363" i="94"/>
  <c r="W364" i="94"/>
  <c r="AR364" i="94" s="1"/>
  <c r="X364" i="94"/>
  <c r="AS364" i="94"/>
  <c r="Y364" i="94"/>
  <c r="AT364" i="94"/>
  <c r="Z364" i="94"/>
  <c r="AU364" i="94" s="1"/>
  <c r="AA364" i="94"/>
  <c r="AV364" i="94" s="1"/>
  <c r="AB364" i="94"/>
  <c r="AW364" i="94"/>
  <c r="AC364" i="94"/>
  <c r="AX364" i="94"/>
  <c r="AD364" i="94"/>
  <c r="AY364" i="94" s="1"/>
  <c r="AE364" i="94"/>
  <c r="AZ364" i="94" s="1"/>
  <c r="AF364" i="94"/>
  <c r="BA364" i="94"/>
  <c r="AG364" i="94"/>
  <c r="BB364" i="94"/>
  <c r="AH364" i="94"/>
  <c r="BC364" i="94"/>
  <c r="AI364" i="94"/>
  <c r="BD364" i="94" s="1"/>
  <c r="AJ364" i="94"/>
  <c r="BE364" i="94"/>
  <c r="AK364" i="94"/>
  <c r="BF364" i="94"/>
  <c r="AL364" i="94"/>
  <c r="BG364" i="94"/>
  <c r="AM364" i="94"/>
  <c r="BH364" i="94" s="1"/>
  <c r="AN364" i="94"/>
  <c r="BI364" i="94"/>
  <c r="AO364" i="94"/>
  <c r="BJ364" i="94"/>
  <c r="AP364" i="94"/>
  <c r="BK364" i="94" s="1"/>
  <c r="W365" i="94"/>
  <c r="AR365" i="94" s="1"/>
  <c r="X365" i="94"/>
  <c r="AS365" i="94"/>
  <c r="Y365" i="94"/>
  <c r="AT365" i="94"/>
  <c r="Z365" i="94"/>
  <c r="AU365" i="94"/>
  <c r="AA365" i="94"/>
  <c r="AV365" i="94" s="1"/>
  <c r="AB365" i="94"/>
  <c r="AW365" i="94"/>
  <c r="AC365" i="94"/>
  <c r="AX365" i="94"/>
  <c r="AD365" i="94"/>
  <c r="AY365" i="94"/>
  <c r="AE365" i="94"/>
  <c r="AZ365" i="94" s="1"/>
  <c r="AF365" i="94"/>
  <c r="BA365" i="94"/>
  <c r="AG365" i="94"/>
  <c r="BB365" i="94"/>
  <c r="AH365" i="94"/>
  <c r="BC365" i="94"/>
  <c r="AI365" i="94"/>
  <c r="BD365" i="94" s="1"/>
  <c r="AJ365" i="94"/>
  <c r="BE365" i="94"/>
  <c r="AK365" i="94"/>
  <c r="BF365" i="94"/>
  <c r="AL365" i="94"/>
  <c r="BG365" i="94" s="1"/>
  <c r="AM365" i="94"/>
  <c r="BH365" i="94" s="1"/>
  <c r="AN365" i="94"/>
  <c r="BI365" i="94"/>
  <c r="AO365" i="94"/>
  <c r="BJ365" i="94"/>
  <c r="AP365" i="94"/>
  <c r="BK365" i="94" s="1"/>
  <c r="W366" i="94"/>
  <c r="AR366" i="94" s="1"/>
  <c r="X366" i="94"/>
  <c r="AS366" i="94"/>
  <c r="Y366" i="94"/>
  <c r="AT366" i="94"/>
  <c r="Z366" i="94"/>
  <c r="AU366" i="94"/>
  <c r="AA366" i="94"/>
  <c r="AV366" i="94" s="1"/>
  <c r="AB366" i="94"/>
  <c r="AW366" i="94"/>
  <c r="AC366" i="94"/>
  <c r="AX366" i="94"/>
  <c r="AD366" i="94"/>
  <c r="AY366" i="94"/>
  <c r="AE366" i="94"/>
  <c r="AZ366" i="94" s="1"/>
  <c r="AF366" i="94"/>
  <c r="BA366" i="94"/>
  <c r="AG366" i="94"/>
  <c r="BB366" i="94"/>
  <c r="AH366" i="94"/>
  <c r="BC366" i="94" s="1"/>
  <c r="AI366" i="94"/>
  <c r="BD366" i="94" s="1"/>
  <c r="AJ366" i="94"/>
  <c r="BE366" i="94"/>
  <c r="AK366" i="94"/>
  <c r="BF366" i="94"/>
  <c r="AL366" i="94"/>
  <c r="BG366" i="94"/>
  <c r="AM366" i="94"/>
  <c r="BH366" i="94" s="1"/>
  <c r="AN366" i="94"/>
  <c r="BI366" i="94"/>
  <c r="AO366" i="94"/>
  <c r="BJ366" i="94"/>
  <c r="AP366" i="94"/>
  <c r="BK366" i="94"/>
  <c r="W367" i="94"/>
  <c r="AR367" i="94" s="1"/>
  <c r="X367" i="94"/>
  <c r="AS367" i="94"/>
  <c r="Y367" i="94"/>
  <c r="AT367" i="94"/>
  <c r="Z367" i="94"/>
  <c r="AU367" i="94"/>
  <c r="AA367" i="94"/>
  <c r="AV367" i="94" s="1"/>
  <c r="AB367" i="94"/>
  <c r="AW367" i="94"/>
  <c r="AC367" i="94"/>
  <c r="AX367" i="94"/>
  <c r="AD367" i="94"/>
  <c r="AY367" i="94" s="1"/>
  <c r="AE367" i="94"/>
  <c r="AZ367" i="94" s="1"/>
  <c r="AF367" i="94"/>
  <c r="BA367" i="94"/>
  <c r="AG367" i="94"/>
  <c r="BB367" i="94"/>
  <c r="AH367" i="94"/>
  <c r="BC367" i="94" s="1"/>
  <c r="AI367" i="94"/>
  <c r="BD367" i="94" s="1"/>
  <c r="AJ367" i="94"/>
  <c r="BE367" i="94"/>
  <c r="AK367" i="94"/>
  <c r="BF367" i="94"/>
  <c r="AL367" i="94"/>
  <c r="BG367" i="94"/>
  <c r="AM367" i="94"/>
  <c r="BH367" i="94" s="1"/>
  <c r="AN367" i="94"/>
  <c r="BI367" i="94"/>
  <c r="AO367" i="94"/>
  <c r="BJ367" i="94"/>
  <c r="AP367" i="94"/>
  <c r="BK367" i="94"/>
  <c r="W368" i="94"/>
  <c r="AR368" i="94" s="1"/>
  <c r="X368" i="94"/>
  <c r="AS368" i="94"/>
  <c r="Y368" i="94"/>
  <c r="AT368" i="94"/>
  <c r="Z368" i="94"/>
  <c r="AU368" i="94" s="1"/>
  <c r="AA368" i="94"/>
  <c r="AV368" i="94" s="1"/>
  <c r="AB368" i="94"/>
  <c r="AW368" i="94"/>
  <c r="AC368" i="94"/>
  <c r="AX368" i="94"/>
  <c r="AD368" i="94"/>
  <c r="AY368" i="94"/>
  <c r="AE368" i="94"/>
  <c r="AZ368" i="94" s="1"/>
  <c r="AF368" i="94"/>
  <c r="BA368" i="94"/>
  <c r="AG368" i="94"/>
  <c r="BB368" i="94"/>
  <c r="AH368" i="94"/>
  <c r="BC368" i="94"/>
  <c r="AI368" i="94"/>
  <c r="BD368" i="94" s="1"/>
  <c r="AJ368" i="94"/>
  <c r="BE368" i="94"/>
  <c r="AK368" i="94"/>
  <c r="BF368" i="94"/>
  <c r="AL368" i="94"/>
  <c r="BG368" i="94"/>
  <c r="AM368" i="94"/>
  <c r="BH368" i="94" s="1"/>
  <c r="AN368" i="94"/>
  <c r="BI368" i="94"/>
  <c r="AO368" i="94"/>
  <c r="BJ368" i="94"/>
  <c r="AP368" i="94"/>
  <c r="BK368" i="94" s="1"/>
  <c r="W369" i="94"/>
  <c r="AR369" i="94" s="1"/>
  <c r="X369" i="94"/>
  <c r="AS369" i="94"/>
  <c r="Y369" i="94"/>
  <c r="AT369" i="94"/>
  <c r="Z369" i="94"/>
  <c r="AU369" i="94" s="1"/>
  <c r="AA369" i="94"/>
  <c r="AV369" i="94" s="1"/>
  <c r="AB369" i="94"/>
  <c r="AW369" i="94"/>
  <c r="AC369" i="94"/>
  <c r="AX369" i="94"/>
  <c r="AD369" i="94"/>
  <c r="AY369" i="94"/>
  <c r="AE369" i="94"/>
  <c r="AZ369" i="94" s="1"/>
  <c r="AF369" i="94"/>
  <c r="BA369" i="94"/>
  <c r="AG369" i="94"/>
  <c r="BB369" i="94"/>
  <c r="AH369" i="94"/>
  <c r="BC369" i="94"/>
  <c r="AI369" i="94"/>
  <c r="BD369" i="94" s="1"/>
  <c r="AJ369" i="94"/>
  <c r="BE369" i="94"/>
  <c r="AK369" i="94"/>
  <c r="BF369" i="94"/>
  <c r="AL369" i="94"/>
  <c r="BG369" i="94" s="1"/>
  <c r="AM369" i="94"/>
  <c r="BH369" i="94" s="1"/>
  <c r="AN369" i="94"/>
  <c r="BI369" i="94"/>
  <c r="AO369" i="94"/>
  <c r="BJ369" i="94"/>
  <c r="AP369" i="94"/>
  <c r="BK369" i="94"/>
  <c r="W370" i="94"/>
  <c r="AR370" i="94" s="1"/>
  <c r="X370" i="94"/>
  <c r="AS370" i="94"/>
  <c r="Y370" i="94"/>
  <c r="AT370" i="94"/>
  <c r="Z370" i="94"/>
  <c r="AU370" i="94"/>
  <c r="AA370" i="94"/>
  <c r="AV370" i="94" s="1"/>
  <c r="AB370" i="94"/>
  <c r="AW370" i="94"/>
  <c r="AC370" i="94"/>
  <c r="AX370" i="94"/>
  <c r="AD370" i="94"/>
  <c r="AY370" i="94"/>
  <c r="AE370" i="94"/>
  <c r="AZ370" i="94" s="1"/>
  <c r="AF370" i="94"/>
  <c r="BA370" i="94"/>
  <c r="AG370" i="94"/>
  <c r="BB370" i="94"/>
  <c r="AH370" i="94"/>
  <c r="BC370" i="94" s="1"/>
  <c r="AI370" i="94"/>
  <c r="BD370" i="94" s="1"/>
  <c r="AJ370" i="94"/>
  <c r="BE370" i="94"/>
  <c r="AK370" i="94"/>
  <c r="BF370" i="94"/>
  <c r="AL370" i="94"/>
  <c r="BG370" i="94" s="1"/>
  <c r="AM370" i="94"/>
  <c r="BH370" i="94" s="1"/>
  <c r="AN370" i="94"/>
  <c r="BI370" i="94"/>
  <c r="AO370" i="94"/>
  <c r="BJ370" i="94"/>
  <c r="AP370" i="94"/>
  <c r="BK370" i="94"/>
  <c r="AO319" i="94"/>
  <c r="BJ319" i="94" s="1"/>
  <c r="AP319" i="94"/>
  <c r="BK319" i="94"/>
  <c r="X319" i="94"/>
  <c r="AS319" i="94"/>
  <c r="Y319" i="94"/>
  <c r="AT319" i="94"/>
  <c r="Z319" i="94"/>
  <c r="AU319" i="94" s="1"/>
  <c r="AA319" i="94"/>
  <c r="AV319" i="94"/>
  <c r="AB319" i="94"/>
  <c r="AW319" i="94"/>
  <c r="AC319" i="94"/>
  <c r="AX319" i="94" s="1"/>
  <c r="AD319" i="94"/>
  <c r="AY319" i="94" s="1"/>
  <c r="AE319" i="94"/>
  <c r="AZ319" i="94"/>
  <c r="AF319" i="94"/>
  <c r="BA319" i="94"/>
  <c r="AG319" i="94"/>
  <c r="AH319" i="94"/>
  <c r="BC319" i="94" s="1"/>
  <c r="AI319" i="94"/>
  <c r="BD319" i="94"/>
  <c r="AJ319" i="94"/>
  <c r="AK319" i="94"/>
  <c r="BF319" i="94"/>
  <c r="AL319" i="94"/>
  <c r="BG319" i="94"/>
  <c r="AM319" i="94"/>
  <c r="BH319" i="94" s="1"/>
  <c r="AN319" i="94"/>
  <c r="BI319" i="94"/>
  <c r="W319" i="94"/>
  <c r="AR319" i="94"/>
  <c r="AR271" i="94"/>
  <c r="AS271" i="94"/>
  <c r="AT271" i="94"/>
  <c r="AU271" i="94"/>
  <c r="AV271" i="94"/>
  <c r="AW271" i="94"/>
  <c r="AX271" i="94"/>
  <c r="AY271" i="94"/>
  <c r="AZ271" i="94"/>
  <c r="BA271" i="94"/>
  <c r="BB271" i="94"/>
  <c r="BC271" i="94"/>
  <c r="BD271" i="94"/>
  <c r="BE271" i="94"/>
  <c r="BF271" i="94"/>
  <c r="BG271" i="94"/>
  <c r="BH271" i="94"/>
  <c r="BI271" i="94"/>
  <c r="BJ271" i="94"/>
  <c r="BK271" i="94"/>
  <c r="AR272" i="94"/>
  <c r="AS272" i="94"/>
  <c r="AT272" i="94"/>
  <c r="AU272" i="94"/>
  <c r="AV272" i="94"/>
  <c r="AW272" i="94"/>
  <c r="AX272" i="94"/>
  <c r="AY272" i="94"/>
  <c r="AZ272" i="94"/>
  <c r="BA272" i="94"/>
  <c r="BB272" i="94"/>
  <c r="BC272" i="94"/>
  <c r="BD272" i="94"/>
  <c r="BE272" i="94"/>
  <c r="BF272" i="94"/>
  <c r="BG272" i="94"/>
  <c r="BH272" i="94"/>
  <c r="BI272" i="94"/>
  <c r="BJ272" i="94"/>
  <c r="BK272" i="94"/>
  <c r="AR273" i="94"/>
  <c r="AS273" i="94"/>
  <c r="AT273" i="94"/>
  <c r="AU273" i="94"/>
  <c r="AV273" i="94"/>
  <c r="AW273" i="94"/>
  <c r="AX273" i="94"/>
  <c r="AY273" i="94"/>
  <c r="AZ273" i="94"/>
  <c r="BA273" i="94"/>
  <c r="BB273" i="94"/>
  <c r="BC273" i="94"/>
  <c r="BD273" i="94"/>
  <c r="BE273" i="94"/>
  <c r="BF273" i="94"/>
  <c r="BG273" i="94"/>
  <c r="BH273" i="94"/>
  <c r="BI273" i="94"/>
  <c r="BJ273" i="94"/>
  <c r="BK273" i="94"/>
  <c r="W275" i="94"/>
  <c r="AR275" i="94" s="1"/>
  <c r="X275" i="94"/>
  <c r="AS275" i="94"/>
  <c r="Y275" i="94"/>
  <c r="AT275" i="94" s="1"/>
  <c r="Z275" i="94"/>
  <c r="AU275" i="94" s="1"/>
  <c r="AA275" i="94"/>
  <c r="AV275" i="94" s="1"/>
  <c r="AB275" i="94"/>
  <c r="AW275" i="94" s="1"/>
  <c r="AC275" i="94"/>
  <c r="AD275" i="94"/>
  <c r="AY275" i="94"/>
  <c r="AE275" i="94"/>
  <c r="AZ275" i="94" s="1"/>
  <c r="AF275" i="94"/>
  <c r="BA275" i="94"/>
  <c r="AG275" i="94"/>
  <c r="BB275" i="94"/>
  <c r="AH275" i="94"/>
  <c r="BC275" i="94"/>
  <c r="AI275" i="94"/>
  <c r="BD275" i="94" s="1"/>
  <c r="AJ275" i="94"/>
  <c r="BE275" i="94"/>
  <c r="AK275" i="94"/>
  <c r="AL275" i="94"/>
  <c r="BG275" i="94"/>
  <c r="AM275" i="94"/>
  <c r="BH275" i="94" s="1"/>
  <c r="AN275" i="94"/>
  <c r="BI275" i="94" s="1"/>
  <c r="AO275" i="94"/>
  <c r="BJ275" i="94"/>
  <c r="AP275" i="94"/>
  <c r="BK275" i="94"/>
  <c r="W276" i="94"/>
  <c r="AR276" i="94"/>
  <c r="X276" i="94"/>
  <c r="AS276" i="94" s="1"/>
  <c r="Y276" i="94"/>
  <c r="Z276" i="94"/>
  <c r="AU276" i="94"/>
  <c r="AA276" i="94"/>
  <c r="AV276" i="94"/>
  <c r="AB276" i="94"/>
  <c r="AW276" i="94"/>
  <c r="AC276" i="94"/>
  <c r="AX276" i="94"/>
  <c r="AD276" i="94"/>
  <c r="AY276" i="94"/>
  <c r="AE276" i="94"/>
  <c r="AZ276" i="94"/>
  <c r="AF276" i="94"/>
  <c r="BA276" i="94"/>
  <c r="AG276" i="94"/>
  <c r="AH276" i="94"/>
  <c r="BC276" i="94"/>
  <c r="AI276" i="94"/>
  <c r="BD276" i="94" s="1"/>
  <c r="AJ276" i="94"/>
  <c r="BE276" i="94"/>
  <c r="AK276" i="94"/>
  <c r="BF276" i="94" s="1"/>
  <c r="AL276" i="94"/>
  <c r="BG276" i="94" s="1"/>
  <c r="AM276" i="94"/>
  <c r="BH276" i="94"/>
  <c r="AN276" i="94"/>
  <c r="BI276" i="94"/>
  <c r="AO276" i="94"/>
  <c r="AP276" i="94"/>
  <c r="BK276" i="94"/>
  <c r="W277" i="94"/>
  <c r="AR277" i="94"/>
  <c r="X277" i="94"/>
  <c r="AS277" i="94" s="1"/>
  <c r="Y277" i="94"/>
  <c r="AT277" i="94"/>
  <c r="Z277" i="94"/>
  <c r="AU277" i="94"/>
  <c r="AA277" i="94"/>
  <c r="AV277" i="94"/>
  <c r="AB277" i="94"/>
  <c r="AW277" i="94" s="1"/>
  <c r="AC277" i="94"/>
  <c r="AD277" i="94"/>
  <c r="AY277" i="94" s="1"/>
  <c r="AE277" i="94"/>
  <c r="AZ277" i="94" s="1"/>
  <c r="AF277" i="94"/>
  <c r="BA277" i="94"/>
  <c r="AG277" i="94"/>
  <c r="BB277" i="94" s="1"/>
  <c r="AH277" i="94"/>
  <c r="BC277" i="94" s="1"/>
  <c r="AI277" i="94"/>
  <c r="BD277" i="94"/>
  <c r="AJ277" i="94"/>
  <c r="BE277" i="94" s="1"/>
  <c r="AK277" i="94"/>
  <c r="AL277" i="94"/>
  <c r="BG277" i="94" s="1"/>
  <c r="AM277" i="94"/>
  <c r="BH277" i="94"/>
  <c r="AN277" i="94"/>
  <c r="BI277" i="94" s="1"/>
  <c r="AO277" i="94"/>
  <c r="BJ277" i="94"/>
  <c r="AP277" i="94"/>
  <c r="BK277" i="94" s="1"/>
  <c r="W278" i="94"/>
  <c r="AR278" i="94"/>
  <c r="X278" i="94"/>
  <c r="AS278" i="94" s="1"/>
  <c r="Y278" i="94"/>
  <c r="Z278" i="94"/>
  <c r="AU278" i="94"/>
  <c r="AA278" i="94"/>
  <c r="AV278" i="94" s="1"/>
  <c r="AB278" i="94"/>
  <c r="AW278" i="94"/>
  <c r="AC278" i="94"/>
  <c r="AX278" i="94" s="1"/>
  <c r="AD278" i="94"/>
  <c r="AY278" i="94"/>
  <c r="AE278" i="94"/>
  <c r="AZ278" i="94" s="1"/>
  <c r="AF278" i="94"/>
  <c r="BA278" i="94"/>
  <c r="AG278" i="94"/>
  <c r="AH278" i="94"/>
  <c r="BC278" i="94" s="1"/>
  <c r="AI278" i="94"/>
  <c r="BD278" i="94"/>
  <c r="AJ278" i="94"/>
  <c r="BE278" i="94"/>
  <c r="AK278" i="94"/>
  <c r="BF278" i="94"/>
  <c r="AL278" i="94"/>
  <c r="BG278" i="94" s="1"/>
  <c r="AM278" i="94"/>
  <c r="BH278" i="94"/>
  <c r="AN278" i="94"/>
  <c r="BI278" i="94" s="1"/>
  <c r="AO278" i="94"/>
  <c r="AP278" i="94"/>
  <c r="BK278" i="94" s="1"/>
  <c r="W279" i="94"/>
  <c r="AR279" i="94" s="1"/>
  <c r="X279" i="94"/>
  <c r="AS279" i="94"/>
  <c r="Y279" i="94"/>
  <c r="AT279" i="94"/>
  <c r="Z279" i="94"/>
  <c r="AU279" i="94"/>
  <c r="AA279" i="94"/>
  <c r="AV279" i="94" s="1"/>
  <c r="AB279" i="94"/>
  <c r="AW279" i="94"/>
  <c r="AC279" i="94"/>
  <c r="AD279" i="94"/>
  <c r="AY279" i="94"/>
  <c r="AE279" i="94"/>
  <c r="AZ279" i="94"/>
  <c r="AF279" i="94"/>
  <c r="BA279" i="94"/>
  <c r="AG279" i="94"/>
  <c r="BB279" i="94" s="1"/>
  <c r="AH279" i="94"/>
  <c r="BC279" i="94"/>
  <c r="AI279" i="94"/>
  <c r="BD279" i="94"/>
  <c r="AJ279" i="94"/>
  <c r="BE279" i="94"/>
  <c r="AK279" i="94"/>
  <c r="AL279" i="94"/>
  <c r="BG279" i="94"/>
  <c r="AM279" i="94"/>
  <c r="BH279" i="94"/>
  <c r="AN279" i="94"/>
  <c r="AO279" i="94"/>
  <c r="BJ279" i="94"/>
  <c r="AP279" i="94"/>
  <c r="BK279" i="94" s="1"/>
  <c r="W280" i="94"/>
  <c r="AR280" i="94"/>
  <c r="X280" i="94"/>
  <c r="AS280" i="94"/>
  <c r="Y280" i="94"/>
  <c r="AT280" i="94"/>
  <c r="Z280" i="94"/>
  <c r="AU280" i="94" s="1"/>
  <c r="AA280" i="94"/>
  <c r="AV280" i="94"/>
  <c r="AB280" i="94"/>
  <c r="AW280" i="94" s="1"/>
  <c r="AC280" i="94"/>
  <c r="AD280" i="94"/>
  <c r="AY280" i="94"/>
  <c r="AE280" i="94"/>
  <c r="AZ280" i="94"/>
  <c r="AF280" i="94"/>
  <c r="BA280" i="94" s="1"/>
  <c r="AG280" i="94"/>
  <c r="BB280" i="94" s="1"/>
  <c r="AH280" i="94"/>
  <c r="BC280" i="94"/>
  <c r="AI280" i="94"/>
  <c r="BD280" i="94"/>
  <c r="AJ280" i="94"/>
  <c r="BE280" i="94"/>
  <c r="AK280" i="94"/>
  <c r="AL280" i="94"/>
  <c r="BG280" i="94"/>
  <c r="AM280" i="94"/>
  <c r="BH280" i="94" s="1"/>
  <c r="AN280" i="94"/>
  <c r="AO280" i="94"/>
  <c r="BJ280" i="94"/>
  <c r="AP280" i="94"/>
  <c r="BK280" i="94" s="1"/>
  <c r="W281" i="94"/>
  <c r="AR281" i="94"/>
  <c r="X281" i="94"/>
  <c r="AS281" i="94"/>
  <c r="Y281" i="94"/>
  <c r="AT281" i="94" s="1"/>
  <c r="Z281" i="94"/>
  <c r="AU281" i="94" s="1"/>
  <c r="AA281" i="94"/>
  <c r="AV281" i="94"/>
  <c r="AB281" i="94"/>
  <c r="AW281" i="94"/>
  <c r="AC281" i="94"/>
  <c r="AD281" i="94"/>
  <c r="AY281" i="94" s="1"/>
  <c r="AE281" i="94"/>
  <c r="AZ281" i="94"/>
  <c r="AF281" i="94"/>
  <c r="BA281" i="94" s="1"/>
  <c r="AG281" i="94"/>
  <c r="BB281" i="94"/>
  <c r="AH281" i="94"/>
  <c r="BC281" i="94"/>
  <c r="AI281" i="94"/>
  <c r="BD281" i="94"/>
  <c r="AJ281" i="94"/>
  <c r="BE281" i="94" s="1"/>
  <c r="AK281" i="94"/>
  <c r="AL281" i="94"/>
  <c r="BG281" i="94"/>
  <c r="AM281" i="94"/>
  <c r="BH281" i="94" s="1"/>
  <c r="AN281" i="94"/>
  <c r="BI281" i="94"/>
  <c r="AO281" i="94"/>
  <c r="AP281" i="94"/>
  <c r="BK281" i="94"/>
  <c r="W282" i="94"/>
  <c r="AR282" i="94"/>
  <c r="X282" i="94"/>
  <c r="AS282" i="94"/>
  <c r="Y282" i="94"/>
  <c r="AT282" i="94" s="1"/>
  <c r="Z282" i="94"/>
  <c r="AU282" i="94"/>
  <c r="AA282" i="94"/>
  <c r="AV282" i="94" s="1"/>
  <c r="AB282" i="94"/>
  <c r="AW282" i="94"/>
  <c r="AC282" i="94"/>
  <c r="AX282" i="94" s="1"/>
  <c r="AD282" i="94"/>
  <c r="AY282" i="94"/>
  <c r="AE282" i="94"/>
  <c r="AZ282" i="94" s="1"/>
  <c r="AF282" i="94"/>
  <c r="BA282" i="94"/>
  <c r="AG282" i="94"/>
  <c r="BB282" i="94" s="1"/>
  <c r="AH282" i="94"/>
  <c r="BC282" i="94"/>
  <c r="AI282" i="94"/>
  <c r="BD282" i="94"/>
  <c r="AJ282" i="94"/>
  <c r="AK282" i="94"/>
  <c r="BF282" i="94"/>
  <c r="AL282" i="94"/>
  <c r="BG282" i="94"/>
  <c r="AM282" i="94"/>
  <c r="BH282" i="94"/>
  <c r="AN282" i="94"/>
  <c r="BI282" i="94" s="1"/>
  <c r="AO282" i="94"/>
  <c r="BJ282" i="94"/>
  <c r="AP282" i="94"/>
  <c r="BK282" i="94"/>
  <c r="W283" i="94"/>
  <c r="AR283" i="94" s="1"/>
  <c r="X283" i="94"/>
  <c r="AS283" i="94" s="1"/>
  <c r="Y283" i="94"/>
  <c r="AT283" i="94"/>
  <c r="Z283" i="94"/>
  <c r="AU283" i="94"/>
  <c r="AA283" i="94"/>
  <c r="AV283" i="94"/>
  <c r="AB283" i="94"/>
  <c r="AW283" i="94" s="1"/>
  <c r="AC283" i="94"/>
  <c r="AD283" i="94"/>
  <c r="AY283" i="94" s="1"/>
  <c r="AE283" i="94"/>
  <c r="AZ283" i="94"/>
  <c r="AF283" i="94"/>
  <c r="BA283" i="94"/>
  <c r="AG283" i="94"/>
  <c r="BB283" i="94"/>
  <c r="AH283" i="94"/>
  <c r="BC283" i="94" s="1"/>
  <c r="AI283" i="94"/>
  <c r="BD283" i="94"/>
  <c r="AJ283" i="94"/>
  <c r="BE283" i="94"/>
  <c r="AK283" i="94"/>
  <c r="AL283" i="94"/>
  <c r="BG283" i="94"/>
  <c r="AM283" i="94"/>
  <c r="BH283" i="94"/>
  <c r="AN283" i="94"/>
  <c r="BI283" i="94" s="1"/>
  <c r="AO283" i="94"/>
  <c r="AP283" i="94"/>
  <c r="BK283" i="94"/>
  <c r="W284" i="94"/>
  <c r="AR284" i="94" s="1"/>
  <c r="X284" i="94"/>
  <c r="AS284" i="94"/>
  <c r="Y284" i="94"/>
  <c r="AT284" i="94" s="1"/>
  <c r="Z284" i="94"/>
  <c r="AU284" i="94"/>
  <c r="AA284" i="94"/>
  <c r="AV284" i="94" s="1"/>
  <c r="AB284" i="94"/>
  <c r="AW284" i="94"/>
  <c r="AC284" i="94"/>
  <c r="AX284" i="94" s="1"/>
  <c r="AD284" i="94"/>
  <c r="AY284" i="94"/>
  <c r="AE284" i="94"/>
  <c r="AZ284" i="94" s="1"/>
  <c r="AF284" i="94"/>
  <c r="BA284" i="94"/>
  <c r="AG284" i="94"/>
  <c r="BB284" i="94"/>
  <c r="AH284" i="94"/>
  <c r="BC284" i="94"/>
  <c r="AI284" i="94"/>
  <c r="BD284" i="94" s="1"/>
  <c r="AJ284" i="94"/>
  <c r="BE284" i="94"/>
  <c r="AK284" i="94"/>
  <c r="BF284" i="94"/>
  <c r="AL284" i="94"/>
  <c r="BG284" i="94"/>
  <c r="AM284" i="94"/>
  <c r="BH284" i="94" s="1"/>
  <c r="AN284" i="94"/>
  <c r="BI284" i="94"/>
  <c r="AO284" i="94"/>
  <c r="BJ284" i="94" s="1"/>
  <c r="AP284" i="94"/>
  <c r="BK284" i="94"/>
  <c r="W285" i="94"/>
  <c r="AR285" i="94" s="1"/>
  <c r="X285" i="94"/>
  <c r="AS285" i="94"/>
  <c r="Y285" i="94"/>
  <c r="AT285" i="94"/>
  <c r="Z285" i="94"/>
  <c r="AU285" i="94"/>
  <c r="AA285" i="94"/>
  <c r="AV285" i="94" s="1"/>
  <c r="AB285" i="94"/>
  <c r="AW285" i="94"/>
  <c r="AC285" i="94"/>
  <c r="AD285" i="94"/>
  <c r="AY285" i="94" s="1"/>
  <c r="AE285" i="94"/>
  <c r="AZ285" i="94"/>
  <c r="AF285" i="94"/>
  <c r="BA285" i="94" s="1"/>
  <c r="AG285" i="94"/>
  <c r="BB285" i="94" s="1"/>
  <c r="AH285" i="94"/>
  <c r="BC285" i="94" s="1"/>
  <c r="AI285" i="94"/>
  <c r="BD285" i="94"/>
  <c r="AJ285" i="94"/>
  <c r="BE285" i="94" s="1"/>
  <c r="AK285" i="94"/>
  <c r="BF285" i="94"/>
  <c r="AL285" i="94"/>
  <c r="BG285" i="94" s="1"/>
  <c r="AM285" i="94"/>
  <c r="BH285" i="94"/>
  <c r="AN285" i="94"/>
  <c r="BI285" i="94" s="1"/>
  <c r="AO285" i="94"/>
  <c r="BJ285" i="94"/>
  <c r="AP285" i="94"/>
  <c r="BK285" i="94" s="1"/>
  <c r="W286" i="94"/>
  <c r="AR286" i="94"/>
  <c r="X286" i="94"/>
  <c r="AS286" i="94" s="1"/>
  <c r="Y286" i="94"/>
  <c r="AT286" i="94"/>
  <c r="Z286" i="94"/>
  <c r="AU286" i="94" s="1"/>
  <c r="AA286" i="94"/>
  <c r="AV286" i="94"/>
  <c r="AB286" i="94"/>
  <c r="AW286" i="94" s="1"/>
  <c r="AC286" i="94"/>
  <c r="AX286" i="94" s="1"/>
  <c r="AD286" i="94"/>
  <c r="AY286" i="94" s="1"/>
  <c r="AE286" i="94"/>
  <c r="AZ286" i="94"/>
  <c r="AF286" i="94"/>
  <c r="BA286" i="94" s="1"/>
  <c r="AG286" i="94"/>
  <c r="BB286" i="94" s="1"/>
  <c r="AH286" i="94"/>
  <c r="BC286" i="94" s="1"/>
  <c r="AI286" i="94"/>
  <c r="BD286" i="94"/>
  <c r="AJ286" i="94"/>
  <c r="BE286" i="94" s="1"/>
  <c r="AK286" i="94"/>
  <c r="BF286" i="94"/>
  <c r="AL286" i="94"/>
  <c r="BG286" i="94" s="1"/>
  <c r="AM286" i="94"/>
  <c r="BH286" i="94"/>
  <c r="AN286" i="94"/>
  <c r="BI286" i="94" s="1"/>
  <c r="AO286" i="94"/>
  <c r="BJ286" i="94"/>
  <c r="AP286" i="94"/>
  <c r="BK286" i="94" s="1"/>
  <c r="W287" i="94"/>
  <c r="AR287" i="94"/>
  <c r="X287" i="94"/>
  <c r="AS287" i="94" s="1"/>
  <c r="Y287" i="94"/>
  <c r="AT287" i="94" s="1"/>
  <c r="Z287" i="94"/>
  <c r="AU287" i="94" s="1"/>
  <c r="AA287" i="94"/>
  <c r="AV287" i="94"/>
  <c r="AB287" i="94"/>
  <c r="AW287" i="94" s="1"/>
  <c r="AC287" i="94"/>
  <c r="AX287" i="94" s="1"/>
  <c r="AD287" i="94"/>
  <c r="AY287" i="94" s="1"/>
  <c r="AE287" i="94"/>
  <c r="AZ287" i="94"/>
  <c r="AF287" i="94"/>
  <c r="BA287" i="94" s="1"/>
  <c r="AG287" i="94"/>
  <c r="BB287" i="94"/>
  <c r="AH287" i="94"/>
  <c r="BC287" i="94" s="1"/>
  <c r="AI287" i="94"/>
  <c r="BD287" i="94"/>
  <c r="AJ287" i="94"/>
  <c r="BE287" i="94" s="1"/>
  <c r="AK287" i="94"/>
  <c r="BF287" i="94"/>
  <c r="AL287" i="94"/>
  <c r="BG287" i="94" s="1"/>
  <c r="AM287" i="94"/>
  <c r="BH287" i="94"/>
  <c r="AN287" i="94"/>
  <c r="BI287" i="94" s="1"/>
  <c r="AO287" i="94"/>
  <c r="BJ287" i="94" s="1"/>
  <c r="AP287" i="94"/>
  <c r="BK287" i="94" s="1"/>
  <c r="W288" i="94"/>
  <c r="AR288" i="94"/>
  <c r="X288" i="94"/>
  <c r="AS288" i="94" s="1"/>
  <c r="Y288" i="94"/>
  <c r="AT288" i="94" s="1"/>
  <c r="Z288" i="94"/>
  <c r="AU288" i="94" s="1"/>
  <c r="AA288" i="94"/>
  <c r="AV288" i="94"/>
  <c r="AB288" i="94"/>
  <c r="AW288" i="94" s="1"/>
  <c r="AC288" i="94"/>
  <c r="AD288" i="94"/>
  <c r="AY288" i="94" s="1"/>
  <c r="AE288" i="94"/>
  <c r="AZ288" i="94"/>
  <c r="AF288" i="94"/>
  <c r="BA288" i="94" s="1"/>
  <c r="AG288" i="94"/>
  <c r="BB288" i="94"/>
  <c r="AH288" i="94"/>
  <c r="BC288" i="94"/>
  <c r="AI288" i="94"/>
  <c r="BD288" i="94"/>
  <c r="AJ288" i="94"/>
  <c r="BE288" i="94" s="1"/>
  <c r="AK288" i="94"/>
  <c r="BF288" i="94"/>
  <c r="AL288" i="94"/>
  <c r="BG288" i="94"/>
  <c r="AM288" i="94"/>
  <c r="BH288" i="94"/>
  <c r="AN288" i="94"/>
  <c r="BI288" i="94" s="1"/>
  <c r="AO288" i="94"/>
  <c r="BJ288" i="94"/>
  <c r="AP288" i="94"/>
  <c r="BK288" i="94"/>
  <c r="W289" i="94"/>
  <c r="AR289" i="94"/>
  <c r="X289" i="94"/>
  <c r="AS289" i="94" s="1"/>
  <c r="Y289" i="94"/>
  <c r="AT289" i="94"/>
  <c r="Z289" i="94"/>
  <c r="AU289" i="94" s="1"/>
  <c r="AA289" i="94"/>
  <c r="AV289" i="94"/>
  <c r="AB289" i="94"/>
  <c r="AW289" i="94" s="1"/>
  <c r="AC289" i="94"/>
  <c r="AX289" i="94"/>
  <c r="AD289" i="94"/>
  <c r="AY289" i="94" s="1"/>
  <c r="AE289" i="94"/>
  <c r="AZ289" i="94"/>
  <c r="AF289" i="94"/>
  <c r="BA289" i="94" s="1"/>
  <c r="AG289" i="94"/>
  <c r="BB289" i="94"/>
  <c r="AH289" i="94"/>
  <c r="BC289" i="94"/>
  <c r="AI289" i="94"/>
  <c r="BD289" i="94"/>
  <c r="AJ289" i="94"/>
  <c r="BE289" i="94" s="1"/>
  <c r="AK289" i="94"/>
  <c r="BF289" i="94"/>
  <c r="AL289" i="94"/>
  <c r="BG289" i="94"/>
  <c r="AM289" i="94"/>
  <c r="BH289" i="94"/>
  <c r="AN289" i="94"/>
  <c r="BI289" i="94" s="1"/>
  <c r="AO289" i="94"/>
  <c r="BJ289" i="94"/>
  <c r="AP289" i="94"/>
  <c r="BK289" i="94" s="1"/>
  <c r="W290" i="94"/>
  <c r="AR290" i="94"/>
  <c r="X290" i="94"/>
  <c r="AS290" i="94" s="1"/>
  <c r="Y290" i="94"/>
  <c r="AT290" i="94"/>
  <c r="Z290" i="94"/>
  <c r="AU290" i="94"/>
  <c r="AA290" i="94"/>
  <c r="AV290" i="94"/>
  <c r="AB290" i="94"/>
  <c r="AW290" i="94" s="1"/>
  <c r="AC290" i="94"/>
  <c r="AD290" i="94"/>
  <c r="AY290" i="94"/>
  <c r="AE290" i="94"/>
  <c r="AZ290" i="94" s="1"/>
  <c r="AF290" i="94"/>
  <c r="BA290" i="94"/>
  <c r="AG290" i="94"/>
  <c r="BB290" i="94" s="1"/>
  <c r="AH290" i="94"/>
  <c r="BC290" i="94" s="1"/>
  <c r="AI290" i="94"/>
  <c r="BD290" i="94" s="1"/>
  <c r="AJ290" i="94"/>
  <c r="BE290" i="94"/>
  <c r="AK290" i="94"/>
  <c r="BF290" i="94" s="1"/>
  <c r="AL290" i="94"/>
  <c r="BG290" i="94" s="1"/>
  <c r="AM290" i="94"/>
  <c r="BH290" i="94" s="1"/>
  <c r="AN290" i="94"/>
  <c r="BI290" i="94"/>
  <c r="AO290" i="94"/>
  <c r="BJ290" i="94" s="1"/>
  <c r="AP290" i="94"/>
  <c r="BK290" i="94"/>
  <c r="W291" i="94"/>
  <c r="AR291" i="94" s="1"/>
  <c r="X291" i="94"/>
  <c r="AS291" i="94"/>
  <c r="Y291" i="94"/>
  <c r="AT291" i="94" s="1"/>
  <c r="Z291" i="94"/>
  <c r="AU291" i="94"/>
  <c r="AA291" i="94"/>
  <c r="AV291" i="94" s="1"/>
  <c r="AB291" i="94"/>
  <c r="AW291" i="94"/>
  <c r="AC291" i="94"/>
  <c r="AX291" i="94" s="1"/>
  <c r="AD291" i="94"/>
  <c r="AY291" i="94" s="1"/>
  <c r="AE291" i="94"/>
  <c r="AZ291" i="94" s="1"/>
  <c r="AF291" i="94"/>
  <c r="BA291" i="94"/>
  <c r="AG291" i="94"/>
  <c r="BB291" i="94" s="1"/>
  <c r="AH291" i="94"/>
  <c r="BC291" i="94" s="1"/>
  <c r="AI291" i="94"/>
  <c r="BD291" i="94" s="1"/>
  <c r="AJ291" i="94"/>
  <c r="BE291" i="94"/>
  <c r="AK291" i="94"/>
  <c r="BF291" i="94" s="1"/>
  <c r="AL291" i="94"/>
  <c r="BG291" i="94"/>
  <c r="AM291" i="94"/>
  <c r="BH291" i="94" s="1"/>
  <c r="AN291" i="94"/>
  <c r="BI291" i="94"/>
  <c r="AO291" i="94"/>
  <c r="BJ291" i="94" s="1"/>
  <c r="AP291" i="94"/>
  <c r="BK291" i="94"/>
  <c r="W292" i="94"/>
  <c r="AR292" i="94" s="1"/>
  <c r="X292" i="94"/>
  <c r="AS292" i="94"/>
  <c r="Y292" i="94"/>
  <c r="AT292" i="94" s="1"/>
  <c r="Z292" i="94"/>
  <c r="AU292" i="94" s="1"/>
  <c r="AA292" i="94"/>
  <c r="AV292" i="94" s="1"/>
  <c r="AB292" i="94"/>
  <c r="AW292" i="94"/>
  <c r="AC292" i="94"/>
  <c r="AD292" i="94"/>
  <c r="AY292" i="94"/>
  <c r="AE292" i="94"/>
  <c r="AZ292" i="94" s="1"/>
  <c r="AF292" i="94"/>
  <c r="BA292" i="94"/>
  <c r="AG292" i="94"/>
  <c r="BB292" i="94"/>
  <c r="AH292" i="94"/>
  <c r="BC292" i="94"/>
  <c r="AI292" i="94"/>
  <c r="BD292" i="94" s="1"/>
  <c r="AJ292" i="94"/>
  <c r="BE292" i="94"/>
  <c r="AK292" i="94"/>
  <c r="BF292" i="94"/>
  <c r="AL292" i="94"/>
  <c r="BG292" i="94"/>
  <c r="AM292" i="94"/>
  <c r="BH292" i="94" s="1"/>
  <c r="AN292" i="94"/>
  <c r="BI292" i="94"/>
  <c r="AO292" i="94"/>
  <c r="BJ292" i="94"/>
  <c r="AP292" i="94"/>
  <c r="BK292" i="94"/>
  <c r="W293" i="94"/>
  <c r="AR293" i="94" s="1"/>
  <c r="X293" i="94"/>
  <c r="AS293" i="94"/>
  <c r="Y293" i="94"/>
  <c r="AT293" i="94"/>
  <c r="Z293" i="94"/>
  <c r="AU293" i="94"/>
  <c r="AA293" i="94"/>
  <c r="AV293" i="94" s="1"/>
  <c r="AB293" i="94"/>
  <c r="AW293" i="94"/>
  <c r="AC293" i="94"/>
  <c r="AX293" i="94"/>
  <c r="AD293" i="94"/>
  <c r="AY293" i="94"/>
  <c r="AE293" i="94"/>
  <c r="AZ293" i="94" s="1"/>
  <c r="AF293" i="94"/>
  <c r="BA293" i="94"/>
  <c r="AG293" i="94"/>
  <c r="BB293" i="94"/>
  <c r="AH293" i="94"/>
  <c r="BC293" i="94"/>
  <c r="AI293" i="94"/>
  <c r="BD293" i="94" s="1"/>
  <c r="AJ293" i="94"/>
  <c r="BE293" i="94"/>
  <c r="AK293" i="94"/>
  <c r="BF293" i="94"/>
  <c r="AL293" i="94"/>
  <c r="BG293" i="94"/>
  <c r="AM293" i="94"/>
  <c r="BH293" i="94" s="1"/>
  <c r="AN293" i="94"/>
  <c r="BI293" i="94"/>
  <c r="AO293" i="94"/>
  <c r="BJ293" i="94"/>
  <c r="AP293" i="94"/>
  <c r="BK293" i="94"/>
  <c r="W294" i="94"/>
  <c r="AR294" i="94" s="1"/>
  <c r="X294" i="94"/>
  <c r="AS294" i="94"/>
  <c r="Y294" i="94"/>
  <c r="AT294" i="94"/>
  <c r="Z294" i="94"/>
  <c r="AU294" i="94"/>
  <c r="AA294" i="94"/>
  <c r="AV294" i="94" s="1"/>
  <c r="AB294" i="94"/>
  <c r="AW294" i="94"/>
  <c r="AC294" i="94"/>
  <c r="AD294" i="94"/>
  <c r="AY294" i="94" s="1"/>
  <c r="AE294" i="94"/>
  <c r="AZ294" i="94"/>
  <c r="AF294" i="94"/>
  <c r="BA294" i="94" s="1"/>
  <c r="AG294" i="94"/>
  <c r="BB294" i="94"/>
  <c r="AH294" i="94"/>
  <c r="BC294" i="94"/>
  <c r="AI294" i="94"/>
  <c r="BD294" i="94" s="1"/>
  <c r="AJ294" i="94"/>
  <c r="BE294" i="94" s="1"/>
  <c r="AK294" i="94"/>
  <c r="BF294" i="94"/>
  <c r="AL294" i="94"/>
  <c r="BG294" i="94"/>
  <c r="AM294" i="94"/>
  <c r="BH294" i="94"/>
  <c r="AN294" i="94"/>
  <c r="BI294" i="94" s="1"/>
  <c r="AO294" i="94"/>
  <c r="BJ294" i="94"/>
  <c r="AP294" i="94"/>
  <c r="BK294" i="94" s="1"/>
  <c r="W295" i="94"/>
  <c r="AR295" i="94"/>
  <c r="X295" i="94"/>
  <c r="AS295" i="94" s="1"/>
  <c r="Y295" i="94"/>
  <c r="AT295" i="94"/>
  <c r="Z295" i="94"/>
  <c r="AU295" i="94" s="1"/>
  <c r="AA295" i="94"/>
  <c r="AV295" i="94"/>
  <c r="AB295" i="94"/>
  <c r="AW295" i="94" s="1"/>
  <c r="AC295" i="94"/>
  <c r="AX295" i="94"/>
  <c r="AD295" i="94"/>
  <c r="AY295" i="94"/>
  <c r="AE295" i="94"/>
  <c r="AZ295" i="94" s="1"/>
  <c r="AF295" i="94"/>
  <c r="BA295" i="94" s="1"/>
  <c r="AG295" i="94"/>
  <c r="BB295" i="94"/>
  <c r="AH295" i="94"/>
  <c r="BC295" i="94"/>
  <c r="AI295" i="94"/>
  <c r="BD295" i="94" s="1"/>
  <c r="AJ295" i="94"/>
  <c r="BE295" i="94" s="1"/>
  <c r="AK295" i="94"/>
  <c r="BF295" i="94"/>
  <c r="AL295" i="94"/>
  <c r="BG295" i="94" s="1"/>
  <c r="AM295" i="94"/>
  <c r="BH295" i="94"/>
  <c r="AN295" i="94"/>
  <c r="BI295" i="94" s="1"/>
  <c r="AO295" i="94"/>
  <c r="BJ295" i="94"/>
  <c r="AP295" i="94"/>
  <c r="BK295" i="94"/>
  <c r="W296" i="94"/>
  <c r="AR296" i="94"/>
  <c r="X296" i="94"/>
  <c r="AS296" i="94" s="1"/>
  <c r="Y296" i="94"/>
  <c r="AT296" i="94"/>
  <c r="Z296" i="94"/>
  <c r="AU296" i="94"/>
  <c r="AA296" i="94"/>
  <c r="AV296" i="94" s="1"/>
  <c r="AB296" i="94"/>
  <c r="AW296" i="94" s="1"/>
  <c r="AC296" i="94"/>
  <c r="AD296" i="94"/>
  <c r="AY296" i="94" s="1"/>
  <c r="AE296" i="94"/>
  <c r="AZ296" i="94"/>
  <c r="AF296" i="94"/>
  <c r="BA296" i="94" s="1"/>
  <c r="AG296" i="94"/>
  <c r="BB296" i="94"/>
  <c r="AH296" i="94"/>
  <c r="BC296" i="94" s="1"/>
  <c r="AI296" i="94"/>
  <c r="BD296" i="94"/>
  <c r="AJ296" i="94"/>
  <c r="BE296" i="94" s="1"/>
  <c r="AK296" i="94"/>
  <c r="BF296" i="94"/>
  <c r="AL296" i="94"/>
  <c r="BG296" i="94" s="1"/>
  <c r="AM296" i="94"/>
  <c r="BH296" i="94"/>
  <c r="AN296" i="94"/>
  <c r="BI296" i="94" s="1"/>
  <c r="AO296" i="94"/>
  <c r="BJ296" i="94"/>
  <c r="AP296" i="94"/>
  <c r="BK296" i="94" s="1"/>
  <c r="W297" i="94"/>
  <c r="AR297" i="94"/>
  <c r="X297" i="94"/>
  <c r="AS297" i="94" s="1"/>
  <c r="Y297" i="94"/>
  <c r="AT297" i="94"/>
  <c r="Z297" i="94"/>
  <c r="AU297" i="94" s="1"/>
  <c r="AA297" i="94"/>
  <c r="AV297" i="94"/>
  <c r="AB297" i="94"/>
  <c r="AW297" i="94" s="1"/>
  <c r="AC297" i="94"/>
  <c r="AX297" i="94"/>
  <c r="AD297" i="94"/>
  <c r="AY297" i="94" s="1"/>
  <c r="AE297" i="94"/>
  <c r="AZ297" i="94"/>
  <c r="AF297" i="94"/>
  <c r="BA297" i="94" s="1"/>
  <c r="AG297" i="94"/>
  <c r="BB297" i="94"/>
  <c r="AH297" i="94"/>
  <c r="BC297" i="94" s="1"/>
  <c r="AI297" i="94"/>
  <c r="BD297" i="94"/>
  <c r="AJ297" i="94"/>
  <c r="BE297" i="94" s="1"/>
  <c r="AK297" i="94"/>
  <c r="BF297" i="94"/>
  <c r="AL297" i="94"/>
  <c r="BG297" i="94" s="1"/>
  <c r="AM297" i="94"/>
  <c r="BH297" i="94"/>
  <c r="AN297" i="94"/>
  <c r="BI297" i="94" s="1"/>
  <c r="AO297" i="94"/>
  <c r="BJ297" i="94"/>
  <c r="AP297" i="94"/>
  <c r="BK297" i="94" s="1"/>
  <c r="W298" i="94"/>
  <c r="AR298" i="94"/>
  <c r="X298" i="94"/>
  <c r="AS298" i="94" s="1"/>
  <c r="Y298" i="94"/>
  <c r="AT298" i="94"/>
  <c r="Z298" i="94"/>
  <c r="AU298" i="94" s="1"/>
  <c r="AA298" i="94"/>
  <c r="AV298" i="94"/>
  <c r="AB298" i="94"/>
  <c r="AW298" i="94" s="1"/>
  <c r="AC298" i="94"/>
  <c r="AX298" i="94"/>
  <c r="AD298" i="94"/>
  <c r="AY298" i="94" s="1"/>
  <c r="AE298" i="94"/>
  <c r="AZ298" i="94"/>
  <c r="AF298" i="94"/>
  <c r="BA298" i="94" s="1"/>
  <c r="AG298" i="94"/>
  <c r="BB298" i="94"/>
  <c r="AH298" i="94"/>
  <c r="BC298" i="94" s="1"/>
  <c r="AI298" i="94"/>
  <c r="BD298" i="94"/>
  <c r="AJ298" i="94"/>
  <c r="BE298" i="94" s="1"/>
  <c r="AK298" i="94"/>
  <c r="BF298" i="94"/>
  <c r="AL298" i="94"/>
  <c r="BG298" i="94" s="1"/>
  <c r="AM298" i="94"/>
  <c r="BH298" i="94"/>
  <c r="AN298" i="94"/>
  <c r="BI298" i="94" s="1"/>
  <c r="AO298" i="94"/>
  <c r="BJ298" i="94"/>
  <c r="AP298" i="94"/>
  <c r="BK298" i="94" s="1"/>
  <c r="W299" i="94"/>
  <c r="AR299" i="94"/>
  <c r="X299" i="94"/>
  <c r="AS299" i="94" s="1"/>
  <c r="Y299" i="94"/>
  <c r="AT299" i="94"/>
  <c r="Z299" i="94"/>
  <c r="AU299" i="94" s="1"/>
  <c r="AA299" i="94"/>
  <c r="AV299" i="94"/>
  <c r="AB299" i="94"/>
  <c r="AW299" i="94" s="1"/>
  <c r="AC299" i="94"/>
  <c r="AX299" i="94"/>
  <c r="AD299" i="94"/>
  <c r="AY299" i="94" s="1"/>
  <c r="AE299" i="94"/>
  <c r="AZ299" i="94"/>
  <c r="AF299" i="94"/>
  <c r="BA299" i="94" s="1"/>
  <c r="AG299" i="94"/>
  <c r="BB299" i="94"/>
  <c r="AH299" i="94"/>
  <c r="BC299" i="94" s="1"/>
  <c r="AI299" i="94"/>
  <c r="BD299" i="94"/>
  <c r="AJ299" i="94"/>
  <c r="BE299" i="94" s="1"/>
  <c r="AK299" i="94"/>
  <c r="BF299" i="94"/>
  <c r="AL299" i="94"/>
  <c r="BG299" i="94" s="1"/>
  <c r="AM299" i="94"/>
  <c r="BH299" i="94"/>
  <c r="AN299" i="94"/>
  <c r="BI299" i="94" s="1"/>
  <c r="AO299" i="94"/>
  <c r="BJ299" i="94"/>
  <c r="AP299" i="94"/>
  <c r="BK299" i="94" s="1"/>
  <c r="W300" i="94"/>
  <c r="AR300" i="94"/>
  <c r="X300" i="94"/>
  <c r="AS300" i="94" s="1"/>
  <c r="Y300" i="94"/>
  <c r="AT300" i="94"/>
  <c r="Z300" i="94"/>
  <c r="AU300" i="94" s="1"/>
  <c r="AA300" i="94"/>
  <c r="AV300" i="94"/>
  <c r="AB300" i="94"/>
  <c r="AW300" i="94" s="1"/>
  <c r="AC300" i="94"/>
  <c r="AX300" i="94"/>
  <c r="AD300" i="94"/>
  <c r="AY300" i="94" s="1"/>
  <c r="AE300" i="94"/>
  <c r="AZ300" i="94"/>
  <c r="AF300" i="94"/>
  <c r="BA300" i="94" s="1"/>
  <c r="AG300" i="94"/>
  <c r="BB300" i="94"/>
  <c r="AH300" i="94"/>
  <c r="BC300" i="94" s="1"/>
  <c r="AI300" i="94"/>
  <c r="BD300" i="94"/>
  <c r="AJ300" i="94"/>
  <c r="BE300" i="94" s="1"/>
  <c r="AK300" i="94"/>
  <c r="BF300" i="94"/>
  <c r="AL300" i="94"/>
  <c r="BG300" i="94" s="1"/>
  <c r="AM300" i="94"/>
  <c r="BH300" i="94"/>
  <c r="AN300" i="94"/>
  <c r="BI300" i="94" s="1"/>
  <c r="AO300" i="94"/>
  <c r="BJ300" i="94"/>
  <c r="AP300" i="94"/>
  <c r="BK300" i="94" s="1"/>
  <c r="W301" i="94"/>
  <c r="AR301" i="94"/>
  <c r="X301" i="94"/>
  <c r="AS301" i="94" s="1"/>
  <c r="Y301" i="94"/>
  <c r="AT301" i="94"/>
  <c r="Z301" i="94"/>
  <c r="AU301" i="94" s="1"/>
  <c r="AA301" i="94"/>
  <c r="AV301" i="94"/>
  <c r="AB301" i="94"/>
  <c r="AW301" i="94" s="1"/>
  <c r="AC301" i="94"/>
  <c r="AX301" i="94"/>
  <c r="AD301" i="94"/>
  <c r="AY301" i="94" s="1"/>
  <c r="AE301" i="94"/>
  <c r="AZ301" i="94"/>
  <c r="AF301" i="94"/>
  <c r="BA301" i="94" s="1"/>
  <c r="AG301" i="94"/>
  <c r="BB301" i="94"/>
  <c r="AH301" i="94"/>
  <c r="BC301" i="94" s="1"/>
  <c r="AI301" i="94"/>
  <c r="BD301" i="94"/>
  <c r="AJ301" i="94"/>
  <c r="BE301" i="94" s="1"/>
  <c r="AK301" i="94"/>
  <c r="BF301" i="94"/>
  <c r="AL301" i="94"/>
  <c r="BG301" i="94" s="1"/>
  <c r="AM301" i="94"/>
  <c r="BH301" i="94"/>
  <c r="AN301" i="94"/>
  <c r="BI301" i="94" s="1"/>
  <c r="AO301" i="94"/>
  <c r="BJ301" i="94"/>
  <c r="AP301" i="94"/>
  <c r="BK301" i="94" s="1"/>
  <c r="W302" i="94"/>
  <c r="AR302" i="94"/>
  <c r="X302" i="94"/>
  <c r="AS302" i="94" s="1"/>
  <c r="Y302" i="94"/>
  <c r="AT302" i="94"/>
  <c r="Z302" i="94"/>
  <c r="AU302" i="94" s="1"/>
  <c r="AA302" i="94"/>
  <c r="AV302" i="94"/>
  <c r="AB302" i="94"/>
  <c r="AW302" i="94" s="1"/>
  <c r="AC302" i="94"/>
  <c r="AX302" i="94"/>
  <c r="AD302" i="94"/>
  <c r="AY302" i="94" s="1"/>
  <c r="AE302" i="94"/>
  <c r="AZ302" i="94"/>
  <c r="AF302" i="94"/>
  <c r="BA302" i="94" s="1"/>
  <c r="AG302" i="94"/>
  <c r="BB302" i="94"/>
  <c r="AH302" i="94"/>
  <c r="BC302" i="94" s="1"/>
  <c r="AI302" i="94"/>
  <c r="BD302" i="94"/>
  <c r="AJ302" i="94"/>
  <c r="BE302" i="94" s="1"/>
  <c r="AK302" i="94"/>
  <c r="BF302" i="94"/>
  <c r="AL302" i="94"/>
  <c r="BG302" i="94" s="1"/>
  <c r="AM302" i="94"/>
  <c r="BH302" i="94"/>
  <c r="AN302" i="94"/>
  <c r="BI302" i="94" s="1"/>
  <c r="AO302" i="94"/>
  <c r="BJ302" i="94"/>
  <c r="AP302" i="94"/>
  <c r="BK302" i="94" s="1"/>
  <c r="W303" i="94"/>
  <c r="AR303" i="94"/>
  <c r="X303" i="94"/>
  <c r="AS303" i="94" s="1"/>
  <c r="Y303" i="94"/>
  <c r="AT303" i="94"/>
  <c r="Z303" i="94"/>
  <c r="AU303" i="94" s="1"/>
  <c r="AA303" i="94"/>
  <c r="AV303" i="94"/>
  <c r="AB303" i="94"/>
  <c r="AW303" i="94" s="1"/>
  <c r="AC303" i="94"/>
  <c r="AX303" i="94"/>
  <c r="AD303" i="94"/>
  <c r="AY303" i="94" s="1"/>
  <c r="AE303" i="94"/>
  <c r="AZ303" i="94"/>
  <c r="AF303" i="94"/>
  <c r="BA303" i="94" s="1"/>
  <c r="AG303" i="94"/>
  <c r="BB303" i="94"/>
  <c r="AH303" i="94"/>
  <c r="BC303" i="94" s="1"/>
  <c r="AI303" i="94"/>
  <c r="BD303" i="94"/>
  <c r="AJ303" i="94"/>
  <c r="BE303" i="94" s="1"/>
  <c r="AK303" i="94"/>
  <c r="BF303" i="94"/>
  <c r="AL303" i="94"/>
  <c r="BG303" i="94" s="1"/>
  <c r="AM303" i="94"/>
  <c r="BH303" i="94"/>
  <c r="AN303" i="94"/>
  <c r="BI303" i="94" s="1"/>
  <c r="AO303" i="94"/>
  <c r="BJ303" i="94"/>
  <c r="AP303" i="94"/>
  <c r="BK303" i="94" s="1"/>
  <c r="W304" i="94"/>
  <c r="AR304" i="94"/>
  <c r="X304" i="94"/>
  <c r="AS304" i="94" s="1"/>
  <c r="Y304" i="94"/>
  <c r="AT304" i="94"/>
  <c r="Z304" i="94"/>
  <c r="AU304" i="94" s="1"/>
  <c r="AA304" i="94"/>
  <c r="AV304" i="94"/>
  <c r="AB304" i="94"/>
  <c r="AW304" i="94" s="1"/>
  <c r="AC304" i="94"/>
  <c r="AX304" i="94"/>
  <c r="AD304" i="94"/>
  <c r="AY304" i="94" s="1"/>
  <c r="AE304" i="94"/>
  <c r="AZ304" i="94"/>
  <c r="AF304" i="94"/>
  <c r="BA304" i="94" s="1"/>
  <c r="AG304" i="94"/>
  <c r="BB304" i="94"/>
  <c r="AH304" i="94"/>
  <c r="BC304" i="94" s="1"/>
  <c r="AI304" i="94"/>
  <c r="BD304" i="94"/>
  <c r="AJ304" i="94"/>
  <c r="BE304" i="94" s="1"/>
  <c r="AK304" i="94"/>
  <c r="BF304" i="94"/>
  <c r="AL304" i="94"/>
  <c r="BG304" i="94" s="1"/>
  <c r="AM304" i="94"/>
  <c r="BH304" i="94"/>
  <c r="AN304" i="94"/>
  <c r="BI304" i="94" s="1"/>
  <c r="AO304" i="94"/>
  <c r="BJ304" i="94"/>
  <c r="AP304" i="94"/>
  <c r="BK304" i="94" s="1"/>
  <c r="W305" i="94"/>
  <c r="AR305" i="94"/>
  <c r="X305" i="94"/>
  <c r="AS305" i="94" s="1"/>
  <c r="Y305" i="94"/>
  <c r="AT305" i="94"/>
  <c r="Z305" i="94"/>
  <c r="AU305" i="94" s="1"/>
  <c r="AA305" i="94"/>
  <c r="AV305" i="94"/>
  <c r="AB305" i="94"/>
  <c r="AW305" i="94" s="1"/>
  <c r="AC305" i="94"/>
  <c r="AX305" i="94"/>
  <c r="AD305" i="94"/>
  <c r="AY305" i="94" s="1"/>
  <c r="AE305" i="94"/>
  <c r="AZ305" i="94"/>
  <c r="AF305" i="94"/>
  <c r="BA305" i="94" s="1"/>
  <c r="AG305" i="94"/>
  <c r="BB305" i="94"/>
  <c r="AH305" i="94"/>
  <c r="BC305" i="94" s="1"/>
  <c r="AI305" i="94"/>
  <c r="BD305" i="94"/>
  <c r="AJ305" i="94"/>
  <c r="BE305" i="94" s="1"/>
  <c r="AK305" i="94"/>
  <c r="BF305" i="94"/>
  <c r="AL305" i="94"/>
  <c r="BG305" i="94" s="1"/>
  <c r="AM305" i="94"/>
  <c r="BH305" i="94"/>
  <c r="AN305" i="94"/>
  <c r="BI305" i="94" s="1"/>
  <c r="AO305" i="94"/>
  <c r="BJ305" i="94"/>
  <c r="AP305" i="94"/>
  <c r="BK305" i="94" s="1"/>
  <c r="W306" i="94"/>
  <c r="AR306" i="94"/>
  <c r="X306" i="94"/>
  <c r="AS306" i="94" s="1"/>
  <c r="Y306" i="94"/>
  <c r="AT306" i="94"/>
  <c r="Z306" i="94"/>
  <c r="AU306" i="94" s="1"/>
  <c r="AA306" i="94"/>
  <c r="AV306" i="94"/>
  <c r="AB306" i="94"/>
  <c r="AW306" i="94" s="1"/>
  <c r="AC306" i="94"/>
  <c r="AX306" i="94"/>
  <c r="AD306" i="94"/>
  <c r="AY306" i="94" s="1"/>
  <c r="AE306" i="94"/>
  <c r="AZ306" i="94"/>
  <c r="AF306" i="94"/>
  <c r="BA306" i="94" s="1"/>
  <c r="AG306" i="94"/>
  <c r="BB306" i="94"/>
  <c r="AH306" i="94"/>
  <c r="BC306" i="94" s="1"/>
  <c r="AI306" i="94"/>
  <c r="BD306" i="94"/>
  <c r="AJ306" i="94"/>
  <c r="BE306" i="94" s="1"/>
  <c r="AK306" i="94"/>
  <c r="BF306" i="94"/>
  <c r="AL306" i="94"/>
  <c r="BG306" i="94" s="1"/>
  <c r="AM306" i="94"/>
  <c r="BH306" i="94"/>
  <c r="AN306" i="94"/>
  <c r="BI306" i="94" s="1"/>
  <c r="AO306" i="94"/>
  <c r="BJ306" i="94"/>
  <c r="AP306" i="94"/>
  <c r="BK306" i="94" s="1"/>
  <c r="W307" i="94"/>
  <c r="AR307" i="94"/>
  <c r="X307" i="94"/>
  <c r="AS307" i="94" s="1"/>
  <c r="Y307" i="94"/>
  <c r="AT307" i="94"/>
  <c r="Z307" i="94"/>
  <c r="AU307" i="94" s="1"/>
  <c r="AA307" i="94"/>
  <c r="AV307" i="94"/>
  <c r="AB307" i="94"/>
  <c r="AW307" i="94" s="1"/>
  <c r="AC307" i="94"/>
  <c r="AX307" i="94"/>
  <c r="AD307" i="94"/>
  <c r="AY307" i="94" s="1"/>
  <c r="AE307" i="94"/>
  <c r="AZ307" i="94"/>
  <c r="AF307" i="94"/>
  <c r="BA307" i="94" s="1"/>
  <c r="AG307" i="94"/>
  <c r="BB307" i="94"/>
  <c r="AH307" i="94"/>
  <c r="BC307" i="94" s="1"/>
  <c r="AI307" i="94"/>
  <c r="BD307" i="94"/>
  <c r="AJ307" i="94"/>
  <c r="BE307" i="94" s="1"/>
  <c r="AK307" i="94"/>
  <c r="BF307" i="94"/>
  <c r="AL307" i="94"/>
  <c r="BG307" i="94" s="1"/>
  <c r="AM307" i="94"/>
  <c r="BH307" i="94"/>
  <c r="AN307" i="94"/>
  <c r="BI307" i="94" s="1"/>
  <c r="AO307" i="94"/>
  <c r="BJ307" i="94"/>
  <c r="AP307" i="94"/>
  <c r="BK307" i="94" s="1"/>
  <c r="W308" i="94"/>
  <c r="AR308" i="94"/>
  <c r="X308" i="94"/>
  <c r="AS308" i="94" s="1"/>
  <c r="Y308" i="94"/>
  <c r="AT308" i="94"/>
  <c r="Z308" i="94"/>
  <c r="AU308" i="94" s="1"/>
  <c r="AA308" i="94"/>
  <c r="AV308" i="94"/>
  <c r="AB308" i="94"/>
  <c r="AW308" i="94" s="1"/>
  <c r="AC308" i="94"/>
  <c r="AX308" i="94"/>
  <c r="AD308" i="94"/>
  <c r="AY308" i="94" s="1"/>
  <c r="AE308" i="94"/>
  <c r="AZ308" i="94"/>
  <c r="AF308" i="94"/>
  <c r="BA308" i="94" s="1"/>
  <c r="AG308" i="94"/>
  <c r="BB308" i="94"/>
  <c r="AH308" i="94"/>
  <c r="BC308" i="94" s="1"/>
  <c r="AI308" i="94"/>
  <c r="BD308" i="94"/>
  <c r="AJ308" i="94"/>
  <c r="BE308" i="94" s="1"/>
  <c r="AK308" i="94"/>
  <c r="BF308" i="94"/>
  <c r="AL308" i="94"/>
  <c r="BG308" i="94" s="1"/>
  <c r="AM308" i="94"/>
  <c r="BH308" i="94"/>
  <c r="AN308" i="94"/>
  <c r="BI308" i="94" s="1"/>
  <c r="AO308" i="94"/>
  <c r="BJ308" i="94"/>
  <c r="AP308" i="94"/>
  <c r="BK308" i="94" s="1"/>
  <c r="W309" i="94"/>
  <c r="AR309" i="94"/>
  <c r="X309" i="94"/>
  <c r="AS309" i="94" s="1"/>
  <c r="Y309" i="94"/>
  <c r="AT309" i="94"/>
  <c r="Z309" i="94"/>
  <c r="AU309" i="94" s="1"/>
  <c r="AA309" i="94"/>
  <c r="AV309" i="94"/>
  <c r="AB309" i="94"/>
  <c r="AW309" i="94" s="1"/>
  <c r="AC309" i="94"/>
  <c r="AX309" i="94"/>
  <c r="AD309" i="94"/>
  <c r="AY309" i="94" s="1"/>
  <c r="AE309" i="94"/>
  <c r="AZ309" i="94"/>
  <c r="AF309" i="94"/>
  <c r="BA309" i="94" s="1"/>
  <c r="AG309" i="94"/>
  <c r="BB309" i="94"/>
  <c r="AH309" i="94"/>
  <c r="BC309" i="94" s="1"/>
  <c r="AI309" i="94"/>
  <c r="BD309" i="94"/>
  <c r="AJ309" i="94"/>
  <c r="BE309" i="94" s="1"/>
  <c r="AK309" i="94"/>
  <c r="BF309" i="94"/>
  <c r="AL309" i="94"/>
  <c r="BG309" i="94" s="1"/>
  <c r="AM309" i="94"/>
  <c r="BH309" i="94"/>
  <c r="AN309" i="94"/>
  <c r="BI309" i="94" s="1"/>
  <c r="AO309" i="94"/>
  <c r="BJ309" i="94"/>
  <c r="AP309" i="94"/>
  <c r="BK309" i="94" s="1"/>
  <c r="W310" i="94"/>
  <c r="AR310" i="94"/>
  <c r="X310" i="94"/>
  <c r="AS310" i="94" s="1"/>
  <c r="Y310" i="94"/>
  <c r="AT310" i="94"/>
  <c r="Z310" i="94"/>
  <c r="AU310" i="94" s="1"/>
  <c r="AA310" i="94"/>
  <c r="AV310" i="94"/>
  <c r="AB310" i="94"/>
  <c r="AW310" i="94" s="1"/>
  <c r="AC310" i="94"/>
  <c r="AX310" i="94"/>
  <c r="AD310" i="94"/>
  <c r="AY310" i="94" s="1"/>
  <c r="AE310" i="94"/>
  <c r="AZ310" i="94"/>
  <c r="AF310" i="94"/>
  <c r="BA310" i="94" s="1"/>
  <c r="AG310" i="94"/>
  <c r="BB310" i="94"/>
  <c r="AH310" i="94"/>
  <c r="BC310" i="94" s="1"/>
  <c r="AI310" i="94"/>
  <c r="BD310" i="94"/>
  <c r="AJ310" i="94"/>
  <c r="BE310" i="94" s="1"/>
  <c r="AK310" i="94"/>
  <c r="BF310" i="94"/>
  <c r="AL310" i="94"/>
  <c r="BG310" i="94" s="1"/>
  <c r="AM310" i="94"/>
  <c r="BH310" i="94"/>
  <c r="AN310" i="94"/>
  <c r="BI310" i="94" s="1"/>
  <c r="AO310" i="94"/>
  <c r="BJ310" i="94" s="1"/>
  <c r="AP310" i="94"/>
  <c r="BK310" i="94"/>
  <c r="W311" i="94"/>
  <c r="AR311" i="94" s="1"/>
  <c r="X311" i="94"/>
  <c r="AS311" i="94"/>
  <c r="Y311" i="94"/>
  <c r="AT311" i="94" s="1"/>
  <c r="Z311" i="94"/>
  <c r="AU311" i="94" s="1"/>
  <c r="AA311" i="94"/>
  <c r="AV311" i="94"/>
  <c r="AB311" i="94"/>
  <c r="AW311" i="94"/>
  <c r="AC311" i="94"/>
  <c r="AX311" i="94" s="1"/>
  <c r="AD311" i="94"/>
  <c r="AY311" i="94" s="1"/>
  <c r="AE311" i="94"/>
  <c r="AZ311" i="94"/>
  <c r="AF311" i="94"/>
  <c r="BA311" i="94" s="1"/>
  <c r="AG311" i="94"/>
  <c r="BB311" i="94" s="1"/>
  <c r="AH311" i="94"/>
  <c r="BC311" i="94"/>
  <c r="AI311" i="94"/>
  <c r="BD311" i="94"/>
  <c r="AJ311" i="94"/>
  <c r="BE311" i="94" s="1"/>
  <c r="AK311" i="94"/>
  <c r="BF311" i="94" s="1"/>
  <c r="AL311" i="94"/>
  <c r="BG311" i="94"/>
  <c r="AM311" i="94"/>
  <c r="BH311" i="94" s="1"/>
  <c r="AN311" i="94"/>
  <c r="BI311" i="94"/>
  <c r="AO311" i="94"/>
  <c r="BJ311" i="94" s="1"/>
  <c r="AP311" i="94"/>
  <c r="BK311" i="94"/>
  <c r="W312" i="94"/>
  <c r="AR312" i="94"/>
  <c r="X312" i="94"/>
  <c r="AS312" i="94"/>
  <c r="Y312" i="94"/>
  <c r="AT312" i="94" s="1"/>
  <c r="Z312" i="94"/>
  <c r="AU312" i="94" s="1"/>
  <c r="AA312" i="94"/>
  <c r="AV312" i="94"/>
  <c r="AB312" i="94"/>
  <c r="AW312" i="94" s="1"/>
  <c r="AC312" i="94"/>
  <c r="AX312" i="94" s="1"/>
  <c r="AD312" i="94"/>
  <c r="AY312" i="94"/>
  <c r="AE312" i="94"/>
  <c r="AZ312" i="94"/>
  <c r="AF312" i="94"/>
  <c r="BA312" i="94"/>
  <c r="AG312" i="94"/>
  <c r="BB312" i="94" s="1"/>
  <c r="AH312" i="94"/>
  <c r="BC312" i="94"/>
  <c r="AI312" i="94"/>
  <c r="BD312" i="94" s="1"/>
  <c r="AJ312" i="94"/>
  <c r="BE312" i="94"/>
  <c r="AK312" i="94"/>
  <c r="BF312" i="94" s="1"/>
  <c r="AL312" i="94"/>
  <c r="BG312" i="94"/>
  <c r="AM312" i="94"/>
  <c r="BH312" i="94"/>
  <c r="AN312" i="94"/>
  <c r="BI312" i="94"/>
  <c r="AO312" i="94"/>
  <c r="BJ312" i="94" s="1"/>
  <c r="AP312" i="94"/>
  <c r="BK312" i="94" s="1"/>
  <c r="W313" i="94"/>
  <c r="AR313" i="94"/>
  <c r="X313" i="94"/>
  <c r="AS313" i="94" s="1"/>
  <c r="Y313" i="94"/>
  <c r="AT313" i="94" s="1"/>
  <c r="Z313" i="94"/>
  <c r="AU313" i="94"/>
  <c r="AA313" i="94"/>
  <c r="AV313" i="94"/>
  <c r="AB313" i="94"/>
  <c r="AW313" i="94"/>
  <c r="AC313" i="94"/>
  <c r="AX313" i="94" s="1"/>
  <c r="AD313" i="94"/>
  <c r="AY313" i="94"/>
  <c r="AE313" i="94"/>
  <c r="AZ313" i="94" s="1"/>
  <c r="AF313" i="94"/>
  <c r="BA313" i="94"/>
  <c r="AG313" i="94"/>
  <c r="BB313" i="94" s="1"/>
  <c r="AH313" i="94"/>
  <c r="BC313" i="94"/>
  <c r="AI313" i="94"/>
  <c r="BD313" i="94"/>
  <c r="AJ313" i="94"/>
  <c r="BE313" i="94"/>
  <c r="AK313" i="94"/>
  <c r="BF313" i="94" s="1"/>
  <c r="AL313" i="94"/>
  <c r="BG313" i="94" s="1"/>
  <c r="AM313" i="94"/>
  <c r="BH313" i="94"/>
  <c r="AN313" i="94"/>
  <c r="BI313" i="94" s="1"/>
  <c r="AO313" i="94"/>
  <c r="BJ313" i="94" s="1"/>
  <c r="AP313" i="94"/>
  <c r="BK313" i="94"/>
  <c r="W314" i="94"/>
  <c r="AR314" i="94"/>
  <c r="X314" i="94"/>
  <c r="AS314" i="94"/>
  <c r="Y314" i="94"/>
  <c r="AT314" i="94" s="1"/>
  <c r="Z314" i="94"/>
  <c r="AU314" i="94"/>
  <c r="AA314" i="94"/>
  <c r="AV314" i="94" s="1"/>
  <c r="AB314" i="94"/>
  <c r="AW314" i="94"/>
  <c r="AC314" i="94"/>
  <c r="AX314" i="94" s="1"/>
  <c r="AD314" i="94"/>
  <c r="AY314" i="94"/>
  <c r="AE314" i="94"/>
  <c r="AZ314" i="94"/>
  <c r="AF314" i="94"/>
  <c r="BA314" i="94"/>
  <c r="AG314" i="94"/>
  <c r="BB314" i="94" s="1"/>
  <c r="AH314" i="94"/>
  <c r="BC314" i="94" s="1"/>
  <c r="AI314" i="94"/>
  <c r="BD314" i="94"/>
  <c r="AJ314" i="94"/>
  <c r="BE314" i="94" s="1"/>
  <c r="AK314" i="94"/>
  <c r="BF314" i="94" s="1"/>
  <c r="AL314" i="94"/>
  <c r="BG314" i="94"/>
  <c r="AM314" i="94"/>
  <c r="BH314" i="94"/>
  <c r="AN314" i="94"/>
  <c r="BI314" i="94"/>
  <c r="AO314" i="94"/>
  <c r="BJ314" i="94" s="1"/>
  <c r="AP314" i="94"/>
  <c r="BK314" i="94"/>
  <c r="W315" i="94"/>
  <c r="AR315" i="94" s="1"/>
  <c r="X315" i="94"/>
  <c r="AS315" i="94"/>
  <c r="Y315" i="94"/>
  <c r="AT315" i="94" s="1"/>
  <c r="Z315" i="94"/>
  <c r="AU315" i="94"/>
  <c r="AA315" i="94"/>
  <c r="AV315" i="94"/>
  <c r="AB315" i="94"/>
  <c r="AW315" i="94"/>
  <c r="AC315" i="94"/>
  <c r="AX315" i="94" s="1"/>
  <c r="AD315" i="94"/>
  <c r="AY315" i="94" s="1"/>
  <c r="AE315" i="94"/>
  <c r="AZ315" i="94"/>
  <c r="AF315" i="94"/>
  <c r="BA315" i="94" s="1"/>
  <c r="AG315" i="94"/>
  <c r="BB315" i="94" s="1"/>
  <c r="AH315" i="94"/>
  <c r="BC315" i="94" s="1"/>
  <c r="AI315" i="94"/>
  <c r="BD315" i="94"/>
  <c r="AJ315" i="94"/>
  <c r="BE315" i="94"/>
  <c r="AK315" i="94"/>
  <c r="BF315" i="94" s="1"/>
  <c r="AL315" i="94"/>
  <c r="BG315" i="94"/>
  <c r="AM315" i="94"/>
  <c r="BH315" i="94" s="1"/>
  <c r="AN315" i="94"/>
  <c r="BI315" i="94"/>
  <c r="AO315" i="94"/>
  <c r="BJ315" i="94" s="1"/>
  <c r="AP315" i="94"/>
  <c r="BK315" i="94"/>
  <c r="X274" i="94"/>
  <c r="AS274" i="94" s="1"/>
  <c r="Y274" i="94"/>
  <c r="AT274" i="94"/>
  <c r="Z274" i="94"/>
  <c r="AU274" i="94" s="1"/>
  <c r="AA274" i="94"/>
  <c r="AB274" i="94"/>
  <c r="AW274" i="94" s="1"/>
  <c r="AC274" i="94"/>
  <c r="AX274" i="94"/>
  <c r="AD274" i="94"/>
  <c r="AY274" i="94"/>
  <c r="AE274" i="94"/>
  <c r="AZ274" i="94"/>
  <c r="AF274" i="94"/>
  <c r="BA274" i="94" s="1"/>
  <c r="AG274" i="94"/>
  <c r="BB274" i="94"/>
  <c r="AH274" i="94"/>
  <c r="BC274" i="94"/>
  <c r="AI274" i="94"/>
  <c r="BD274" i="94"/>
  <c r="AJ274" i="94"/>
  <c r="BE274" i="94" s="1"/>
  <c r="AK274" i="94"/>
  <c r="BF274" i="94"/>
  <c r="AL274" i="94"/>
  <c r="BG274" i="94"/>
  <c r="AM274" i="94"/>
  <c r="BH274" i="94"/>
  <c r="AN274" i="94"/>
  <c r="BI274" i="94" s="1"/>
  <c r="AO274" i="94"/>
  <c r="BJ274" i="94"/>
  <c r="AP274" i="94"/>
  <c r="W274" i="94"/>
  <c r="AR274" i="94" s="1"/>
  <c r="AR218" i="94"/>
  <c r="AS218" i="94"/>
  <c r="AT218" i="94"/>
  <c r="AU218" i="94"/>
  <c r="AV218" i="94"/>
  <c r="AW218" i="94"/>
  <c r="AX218" i="94"/>
  <c r="AY218" i="94"/>
  <c r="AZ218" i="94"/>
  <c r="BA218" i="94"/>
  <c r="BB218" i="94"/>
  <c r="BC218" i="94"/>
  <c r="BD218" i="94"/>
  <c r="BE218" i="94"/>
  <c r="BF218" i="94"/>
  <c r="BG218" i="94"/>
  <c r="BH218" i="94"/>
  <c r="BI218" i="94"/>
  <c r="BJ218" i="94"/>
  <c r="BK218" i="94"/>
  <c r="W220" i="94"/>
  <c r="AR220" i="94"/>
  <c r="X220" i="94"/>
  <c r="AS220" i="94" s="1"/>
  <c r="Y220" i="94"/>
  <c r="AT220" i="94"/>
  <c r="Z220" i="94"/>
  <c r="AU220" i="94" s="1"/>
  <c r="AA220" i="94"/>
  <c r="AV220" i="94"/>
  <c r="AB220" i="94"/>
  <c r="AC220" i="94"/>
  <c r="AX220" i="94"/>
  <c r="AD220" i="94"/>
  <c r="AY220" i="94"/>
  <c r="AE220" i="94"/>
  <c r="AF220" i="94"/>
  <c r="BA220" i="94"/>
  <c r="AG220" i="94"/>
  <c r="BB220" i="94" s="1"/>
  <c r="AH220" i="94"/>
  <c r="BC220" i="94"/>
  <c r="AI220" i="94"/>
  <c r="BD220" i="94"/>
  <c r="AJ220" i="94"/>
  <c r="BE220" i="94" s="1"/>
  <c r="AK220" i="94"/>
  <c r="BF220" i="94" s="1"/>
  <c r="AL220" i="94"/>
  <c r="BG220" i="94" s="1"/>
  <c r="AM220" i="94"/>
  <c r="BH220" i="94"/>
  <c r="AN220" i="94"/>
  <c r="AO220" i="94"/>
  <c r="BJ220" i="94" s="1"/>
  <c r="AP220" i="94"/>
  <c r="BK220" i="94"/>
  <c r="W221" i="94"/>
  <c r="AR221" i="94"/>
  <c r="X221" i="94"/>
  <c r="AS221" i="94"/>
  <c r="Y221" i="94"/>
  <c r="AT221" i="94" s="1"/>
  <c r="Z221" i="94"/>
  <c r="AU221" i="94"/>
  <c r="AA221" i="94"/>
  <c r="AB221" i="94"/>
  <c r="AW221" i="94"/>
  <c r="AC221" i="94"/>
  <c r="AX221" i="94" s="1"/>
  <c r="AD221" i="94"/>
  <c r="AY221" i="94" s="1"/>
  <c r="AE221" i="94"/>
  <c r="AZ221" i="94"/>
  <c r="AF221" i="94"/>
  <c r="BA221" i="94"/>
  <c r="AG221" i="94"/>
  <c r="BB221" i="94"/>
  <c r="AH221" i="94"/>
  <c r="BC221" i="94" s="1"/>
  <c r="AI221" i="94"/>
  <c r="BD221" i="94"/>
  <c r="AJ221" i="94"/>
  <c r="AK221" i="94"/>
  <c r="BF221" i="94"/>
  <c r="AL221" i="94"/>
  <c r="BG221" i="94"/>
  <c r="AM221" i="94"/>
  <c r="BH221" i="94"/>
  <c r="AN221" i="94"/>
  <c r="BI221" i="94"/>
  <c r="AO221" i="94"/>
  <c r="BJ221" i="94"/>
  <c r="AP221" i="94"/>
  <c r="BK221" i="94"/>
  <c r="W222" i="94"/>
  <c r="AR222" i="94"/>
  <c r="X222" i="94"/>
  <c r="AS222" i="94"/>
  <c r="Y222" i="94"/>
  <c r="AT222" i="94"/>
  <c r="Z222" i="94"/>
  <c r="AU222" i="94"/>
  <c r="AA222" i="94"/>
  <c r="AV222" i="94"/>
  <c r="AB222" i="94"/>
  <c r="AW222" i="94"/>
  <c r="AC222" i="94"/>
  <c r="AX222" i="94"/>
  <c r="AD222" i="94"/>
  <c r="AY222" i="94"/>
  <c r="AE222" i="94"/>
  <c r="AF222" i="94"/>
  <c r="BA222" i="94"/>
  <c r="AG222" i="94"/>
  <c r="BB222" i="94" s="1"/>
  <c r="AH222" i="94"/>
  <c r="BC222" i="94"/>
  <c r="AI222" i="94"/>
  <c r="BD222" i="94" s="1"/>
  <c r="AJ222" i="94"/>
  <c r="BE222" i="94" s="1"/>
  <c r="AK222" i="94"/>
  <c r="BF222" i="94"/>
  <c r="AL222" i="94"/>
  <c r="BG222" i="94"/>
  <c r="AM222" i="94"/>
  <c r="BH222" i="94" s="1"/>
  <c r="AN222" i="94"/>
  <c r="BI222" i="94" s="1"/>
  <c r="AO222" i="94"/>
  <c r="BJ222" i="94"/>
  <c r="AP222" i="94"/>
  <c r="BK222" i="94" s="1"/>
  <c r="W223" i="94"/>
  <c r="AR223" i="94" s="1"/>
  <c r="X223" i="94"/>
  <c r="AS223" i="94"/>
  <c r="Y223" i="94"/>
  <c r="AT223" i="94" s="1"/>
  <c r="Z223" i="94"/>
  <c r="AU223" i="94" s="1"/>
  <c r="AA223" i="94"/>
  <c r="AV223" i="94" s="1"/>
  <c r="AB223" i="94"/>
  <c r="AC223" i="94"/>
  <c r="AX223" i="94"/>
  <c r="AD223" i="94"/>
  <c r="AY223" i="94" s="1"/>
  <c r="AE223" i="94"/>
  <c r="AF223" i="94"/>
  <c r="BA223" i="94" s="1"/>
  <c r="AG223" i="94"/>
  <c r="BB223" i="94"/>
  <c r="AH223" i="94"/>
  <c r="BC223" i="94"/>
  <c r="AI223" i="94"/>
  <c r="BD223" i="94" s="1"/>
  <c r="AJ223" i="94"/>
  <c r="BE223" i="94" s="1"/>
  <c r="AK223" i="94"/>
  <c r="BF223" i="94" s="1"/>
  <c r="AL223" i="94"/>
  <c r="BG223" i="94"/>
  <c r="AM223" i="94"/>
  <c r="BH223" i="94" s="1"/>
  <c r="AN223" i="94"/>
  <c r="AO223" i="94"/>
  <c r="BJ223" i="94"/>
  <c r="AP223" i="94"/>
  <c r="BK223" i="94"/>
  <c r="W224" i="94"/>
  <c r="AR224" i="94"/>
  <c r="X224" i="94"/>
  <c r="AS224" i="94"/>
  <c r="Y224" i="94"/>
  <c r="AT224" i="94"/>
  <c r="Z224" i="94"/>
  <c r="AU224" i="94"/>
  <c r="AA224" i="94"/>
  <c r="AV224" i="94"/>
  <c r="AB224" i="94"/>
  <c r="AC224" i="94"/>
  <c r="AX224" i="94" s="1"/>
  <c r="AD224" i="94"/>
  <c r="AY224" i="94"/>
  <c r="AE224" i="94"/>
  <c r="AZ224" i="94"/>
  <c r="AF224" i="94"/>
  <c r="BA224" i="94"/>
  <c r="AG224" i="94"/>
  <c r="BB224" i="94" s="1"/>
  <c r="AH224" i="94"/>
  <c r="BC224" i="94"/>
  <c r="AI224" i="94"/>
  <c r="BD224" i="94" s="1"/>
  <c r="AJ224" i="94"/>
  <c r="BE224" i="94" s="1"/>
  <c r="AK224" i="94"/>
  <c r="BF224" i="94"/>
  <c r="AL224" i="94"/>
  <c r="BG224" i="94"/>
  <c r="AM224" i="94"/>
  <c r="BH224" i="94"/>
  <c r="AN224" i="94"/>
  <c r="AO224" i="94"/>
  <c r="BJ224" i="94"/>
  <c r="AP224" i="94"/>
  <c r="BK224" i="94" s="1"/>
  <c r="W225" i="94"/>
  <c r="AR225" i="94" s="1"/>
  <c r="X225" i="94"/>
  <c r="AS225" i="94"/>
  <c r="Y225" i="94"/>
  <c r="AT225" i="94"/>
  <c r="Z225" i="94"/>
  <c r="AU225" i="94" s="1"/>
  <c r="AA225" i="94"/>
  <c r="AV225" i="94" s="1"/>
  <c r="AB225" i="94"/>
  <c r="AW225" i="94"/>
  <c r="AC225" i="94"/>
  <c r="AX225" i="94" s="1"/>
  <c r="AD225" i="94"/>
  <c r="AY225" i="94" s="1"/>
  <c r="AE225" i="94"/>
  <c r="AZ225" i="94"/>
  <c r="AF225" i="94"/>
  <c r="BA225" i="94"/>
  <c r="AG225" i="94"/>
  <c r="BB225" i="94" s="1"/>
  <c r="AH225" i="94"/>
  <c r="BC225" i="94" s="1"/>
  <c r="AI225" i="94"/>
  <c r="BD225" i="94"/>
  <c r="AJ225" i="94"/>
  <c r="AK225" i="94"/>
  <c r="BF225" i="94"/>
  <c r="AL225" i="94"/>
  <c r="BG225" i="94" s="1"/>
  <c r="AM225" i="94"/>
  <c r="BH225" i="94"/>
  <c r="AN225" i="94"/>
  <c r="BI225" i="94"/>
  <c r="AO225" i="94"/>
  <c r="BJ225" i="94"/>
  <c r="AP225" i="94"/>
  <c r="BK225" i="94" s="1"/>
  <c r="W226" i="94"/>
  <c r="AR226" i="94"/>
  <c r="X226" i="94"/>
  <c r="AS226" i="94"/>
  <c r="Y226" i="94"/>
  <c r="AT226" i="94"/>
  <c r="Z226" i="94"/>
  <c r="AU226" i="94" s="1"/>
  <c r="AA226" i="94"/>
  <c r="AV226" i="94"/>
  <c r="AB226" i="94"/>
  <c r="AW226" i="94"/>
  <c r="AC226" i="94"/>
  <c r="AX226" i="94"/>
  <c r="AD226" i="94"/>
  <c r="AY226" i="94" s="1"/>
  <c r="AE226" i="94"/>
  <c r="AF226" i="94"/>
  <c r="BA226" i="94"/>
  <c r="AG226" i="94"/>
  <c r="BB226" i="94" s="1"/>
  <c r="AH226" i="94"/>
  <c r="BC226" i="94"/>
  <c r="AI226" i="94"/>
  <c r="BD226" i="94" s="1"/>
  <c r="AJ226" i="94"/>
  <c r="BE226" i="94"/>
  <c r="AK226" i="94"/>
  <c r="BF226" i="94"/>
  <c r="AL226" i="94"/>
  <c r="BG226" i="94" s="1"/>
  <c r="AM226" i="94"/>
  <c r="BH226" i="94" s="1"/>
  <c r="AN226" i="94"/>
  <c r="BI226" i="94" s="1"/>
  <c r="AO226" i="94"/>
  <c r="BJ226" i="94"/>
  <c r="AP226" i="94"/>
  <c r="BK226" i="94" s="1"/>
  <c r="W227" i="94"/>
  <c r="AR227" i="94" s="1"/>
  <c r="X227" i="94"/>
  <c r="AS227" i="94" s="1"/>
  <c r="Y227" i="94"/>
  <c r="AT227" i="94"/>
  <c r="Z227" i="94"/>
  <c r="AU227" i="94"/>
  <c r="AA227" i="94"/>
  <c r="AV227" i="94" s="1"/>
  <c r="AB227" i="94"/>
  <c r="AC227" i="94"/>
  <c r="AX227" i="94" s="1"/>
  <c r="AD227" i="94"/>
  <c r="AY227" i="94"/>
  <c r="AE227" i="94"/>
  <c r="AF227" i="94"/>
  <c r="BA227" i="94" s="1"/>
  <c r="AG227" i="94"/>
  <c r="BB227" i="94" s="1"/>
  <c r="AH227" i="94"/>
  <c r="BC227" i="94"/>
  <c r="AI227" i="94"/>
  <c r="BD227" i="94"/>
  <c r="AJ227" i="94"/>
  <c r="BE227" i="94" s="1"/>
  <c r="AK227" i="94"/>
  <c r="BF227" i="94" s="1"/>
  <c r="AL227" i="94"/>
  <c r="BG227" i="94"/>
  <c r="AM227" i="94"/>
  <c r="BH227" i="94" s="1"/>
  <c r="AN227" i="94"/>
  <c r="AO227" i="94"/>
  <c r="BJ227" i="94"/>
  <c r="AP227" i="94"/>
  <c r="BK227" i="94" s="1"/>
  <c r="W228" i="94"/>
  <c r="AR228" i="94" s="1"/>
  <c r="X228" i="94"/>
  <c r="AS228" i="94"/>
  <c r="Y228" i="94"/>
  <c r="AT228" i="94"/>
  <c r="Z228" i="94"/>
  <c r="AU228" i="94"/>
  <c r="AA228" i="94"/>
  <c r="AV228" i="94" s="1"/>
  <c r="AB228" i="94"/>
  <c r="AC228" i="94"/>
  <c r="AX228" i="94" s="1"/>
  <c r="AD228" i="94"/>
  <c r="AY228" i="94"/>
  <c r="AE228" i="94"/>
  <c r="AZ228" i="94" s="1"/>
  <c r="AF228" i="94"/>
  <c r="BA228" i="94" s="1"/>
  <c r="AG228" i="94"/>
  <c r="BB228" i="94" s="1"/>
  <c r="AH228" i="94"/>
  <c r="BC228" i="94"/>
  <c r="AI228" i="94"/>
  <c r="BD228" i="94" s="1"/>
  <c r="AJ228" i="94"/>
  <c r="AK228" i="94"/>
  <c r="BF228" i="94"/>
  <c r="AL228" i="94"/>
  <c r="BG228" i="94"/>
  <c r="AM228" i="94"/>
  <c r="BH228" i="94"/>
  <c r="AN228" i="94"/>
  <c r="AO228" i="94"/>
  <c r="BJ228" i="94"/>
  <c r="AP228" i="94"/>
  <c r="BK228" i="94" s="1"/>
  <c r="W229" i="94"/>
  <c r="AR229" i="94"/>
  <c r="X229" i="94"/>
  <c r="AS229" i="94"/>
  <c r="Y229" i="94"/>
  <c r="AT229" i="94"/>
  <c r="Z229" i="94"/>
  <c r="AU229" i="94" s="1"/>
  <c r="AA229" i="94"/>
  <c r="AV229" i="94" s="1"/>
  <c r="AB229" i="94"/>
  <c r="AW229" i="94"/>
  <c r="AC229" i="94"/>
  <c r="AX229" i="94" s="1"/>
  <c r="AD229" i="94"/>
  <c r="AY229" i="94" s="1"/>
  <c r="AE229" i="94"/>
  <c r="AZ229" i="94"/>
  <c r="AF229" i="94"/>
  <c r="BA229" i="94"/>
  <c r="AG229" i="94"/>
  <c r="BB229" i="94"/>
  <c r="AH229" i="94"/>
  <c r="BC229" i="94" s="1"/>
  <c r="AI229" i="94"/>
  <c r="BD229" i="94"/>
  <c r="AJ229" i="94"/>
  <c r="BE229" i="94" s="1"/>
  <c r="AK229" i="94"/>
  <c r="BF229" i="94"/>
  <c r="AL229" i="94"/>
  <c r="BG229" i="94" s="1"/>
  <c r="AM229" i="94"/>
  <c r="BH229" i="94"/>
  <c r="AN229" i="94"/>
  <c r="BI229" i="94" s="1"/>
  <c r="AO229" i="94"/>
  <c r="BJ229" i="94" s="1"/>
  <c r="AP229" i="94"/>
  <c r="BK229" i="94"/>
  <c r="W230" i="94"/>
  <c r="AR230" i="94"/>
  <c r="X230" i="94"/>
  <c r="AS230" i="94"/>
  <c r="Y230" i="94"/>
  <c r="AT230" i="94" s="1"/>
  <c r="Z230" i="94"/>
  <c r="AU230" i="94"/>
  <c r="AA230" i="94"/>
  <c r="AV230" i="94"/>
  <c r="AB230" i="94"/>
  <c r="AW230" i="94"/>
  <c r="AC230" i="94"/>
  <c r="AX230" i="94" s="1"/>
  <c r="AD230" i="94"/>
  <c r="AY230" i="94"/>
  <c r="AE230" i="94"/>
  <c r="AZ230" i="94"/>
  <c r="AF230" i="94"/>
  <c r="BA230" i="94"/>
  <c r="AG230" i="94"/>
  <c r="BB230" i="94" s="1"/>
  <c r="AH230" i="94"/>
  <c r="BC230" i="94"/>
  <c r="AI230" i="94"/>
  <c r="BD230" i="94"/>
  <c r="AJ230" i="94"/>
  <c r="BE230" i="94"/>
  <c r="AK230" i="94"/>
  <c r="BF230" i="94" s="1"/>
  <c r="AL230" i="94"/>
  <c r="BG230" i="94"/>
  <c r="AM230" i="94"/>
  <c r="BH230" i="94"/>
  <c r="AN230" i="94"/>
  <c r="BI230" i="94"/>
  <c r="AO230" i="94"/>
  <c r="BJ230" i="94" s="1"/>
  <c r="AP230" i="94"/>
  <c r="BK230" i="94"/>
  <c r="W231" i="94"/>
  <c r="AR231" i="94"/>
  <c r="X231" i="94"/>
  <c r="AS231" i="94"/>
  <c r="Y231" i="94"/>
  <c r="AT231" i="94" s="1"/>
  <c r="Z231" i="94"/>
  <c r="AU231" i="94"/>
  <c r="AA231" i="94"/>
  <c r="AV231" i="94"/>
  <c r="AB231" i="94"/>
  <c r="AC231" i="94"/>
  <c r="AX231" i="94"/>
  <c r="AD231" i="94"/>
  <c r="AY231" i="94"/>
  <c r="AE231" i="94"/>
  <c r="AZ231" i="94" s="1"/>
  <c r="AF231" i="94"/>
  <c r="BA231" i="94" s="1"/>
  <c r="AG231" i="94"/>
  <c r="BB231" i="94"/>
  <c r="AH231" i="94"/>
  <c r="BC231" i="94" s="1"/>
  <c r="AI231" i="94"/>
  <c r="BD231" i="94" s="1"/>
  <c r="AJ231" i="94"/>
  <c r="BE231" i="94"/>
  <c r="AK231" i="94"/>
  <c r="BF231" i="94"/>
  <c r="AL231" i="94"/>
  <c r="BG231" i="94"/>
  <c r="AM231" i="94"/>
  <c r="BH231" i="94" s="1"/>
  <c r="AN231" i="94"/>
  <c r="BI231" i="94"/>
  <c r="AO231" i="94"/>
  <c r="BJ231" i="94" s="1"/>
  <c r="AP231" i="94"/>
  <c r="BK231" i="94"/>
  <c r="W232" i="94"/>
  <c r="AR232" i="94" s="1"/>
  <c r="X232" i="94"/>
  <c r="AS232" i="94"/>
  <c r="Y232" i="94"/>
  <c r="AT232" i="94"/>
  <c r="Z232" i="94"/>
  <c r="AU232" i="94"/>
  <c r="AA232" i="94"/>
  <c r="AV232" i="94" s="1"/>
  <c r="AB232" i="94"/>
  <c r="AC232" i="94"/>
  <c r="AX232" i="94"/>
  <c r="AD232" i="94"/>
  <c r="AY232" i="94"/>
  <c r="AE232" i="94"/>
  <c r="AF232" i="94"/>
  <c r="BA232" i="94" s="1"/>
  <c r="AG232" i="94"/>
  <c r="BB232" i="94"/>
  <c r="AH232" i="94"/>
  <c r="BC232" i="94"/>
  <c r="AI232" i="94"/>
  <c r="BD232" i="94"/>
  <c r="AJ232" i="94"/>
  <c r="BE232" i="94" s="1"/>
  <c r="AK232" i="94"/>
  <c r="BF232" i="94"/>
  <c r="AL232" i="94"/>
  <c r="BG232" i="94" s="1"/>
  <c r="AM232" i="94"/>
  <c r="BH232" i="94"/>
  <c r="AN232" i="94"/>
  <c r="BI232" i="94" s="1"/>
  <c r="AO232" i="94"/>
  <c r="BJ232" i="94" s="1"/>
  <c r="AP232" i="94"/>
  <c r="BK232" i="94" s="1"/>
  <c r="W233" i="94"/>
  <c r="AR233" i="94"/>
  <c r="X233" i="94"/>
  <c r="AS233" i="94" s="1"/>
  <c r="Y233" i="94"/>
  <c r="AT233" i="94" s="1"/>
  <c r="Z233" i="94"/>
  <c r="AU233" i="94"/>
  <c r="AA233" i="94"/>
  <c r="AV233" i="94" s="1"/>
  <c r="AB233" i="94"/>
  <c r="AW233" i="94" s="1"/>
  <c r="AC233" i="94"/>
  <c r="AX233" i="94"/>
  <c r="AD233" i="94"/>
  <c r="AY233" i="94" s="1"/>
  <c r="AE233" i="94"/>
  <c r="AF233" i="94"/>
  <c r="BA233" i="94" s="1"/>
  <c r="AG233" i="94"/>
  <c r="BB233" i="94"/>
  <c r="AH233" i="94"/>
  <c r="BC233" i="94" s="1"/>
  <c r="AI233" i="94"/>
  <c r="BD233" i="94"/>
  <c r="AJ233" i="94"/>
  <c r="BE233" i="94" s="1"/>
  <c r="AK233" i="94"/>
  <c r="BF233" i="94"/>
  <c r="AL233" i="94"/>
  <c r="BG233" i="94" s="1"/>
  <c r="AM233" i="94"/>
  <c r="BH233" i="94"/>
  <c r="AN233" i="94"/>
  <c r="BI233" i="94" s="1"/>
  <c r="AO233" i="94"/>
  <c r="BJ233" i="94"/>
  <c r="AP233" i="94"/>
  <c r="BK233" i="94" s="1"/>
  <c r="W234" i="94"/>
  <c r="AR234" i="94"/>
  <c r="X234" i="94"/>
  <c r="AS234" i="94" s="1"/>
  <c r="Y234" i="94"/>
  <c r="AT234" i="94"/>
  <c r="Z234" i="94"/>
  <c r="AU234" i="94" s="1"/>
  <c r="AA234" i="94"/>
  <c r="AV234" i="94"/>
  <c r="AB234" i="94"/>
  <c r="AW234" i="94" s="1"/>
  <c r="AC234" i="94"/>
  <c r="AX234" i="94"/>
  <c r="AD234" i="94"/>
  <c r="AY234" i="94" s="1"/>
  <c r="AE234" i="94"/>
  <c r="AZ234" i="94"/>
  <c r="AF234" i="94"/>
  <c r="BA234" i="94" s="1"/>
  <c r="AG234" i="94"/>
  <c r="BB234" i="94"/>
  <c r="AH234" i="94"/>
  <c r="BC234" i="94" s="1"/>
  <c r="AI234" i="94"/>
  <c r="BD234" i="94"/>
  <c r="AJ234" i="94"/>
  <c r="BE234" i="94" s="1"/>
  <c r="AK234" i="94"/>
  <c r="BF234" i="94"/>
  <c r="AL234" i="94"/>
  <c r="BG234" i="94" s="1"/>
  <c r="AM234" i="94"/>
  <c r="BH234" i="94"/>
  <c r="AN234" i="94"/>
  <c r="BI234" i="94" s="1"/>
  <c r="AO234" i="94"/>
  <c r="BJ234" i="94"/>
  <c r="AP234" i="94"/>
  <c r="BK234" i="94" s="1"/>
  <c r="W235" i="94"/>
  <c r="AR235" i="94"/>
  <c r="X235" i="94"/>
  <c r="AS235" i="94" s="1"/>
  <c r="Y235" i="94"/>
  <c r="AT235" i="94"/>
  <c r="Z235" i="94"/>
  <c r="AU235" i="94" s="1"/>
  <c r="AA235" i="94"/>
  <c r="AV235" i="94"/>
  <c r="AB235" i="94"/>
  <c r="AW235" i="94" s="1"/>
  <c r="AC235" i="94"/>
  <c r="AX235" i="94"/>
  <c r="AD235" i="94"/>
  <c r="AY235" i="94" s="1"/>
  <c r="AE235" i="94"/>
  <c r="AF235" i="94"/>
  <c r="BA235" i="94" s="1"/>
  <c r="AG235" i="94"/>
  <c r="BB235" i="94" s="1"/>
  <c r="AH235" i="94"/>
  <c r="BC235" i="94"/>
  <c r="AI235" i="94"/>
  <c r="BD235" i="94" s="1"/>
  <c r="AJ235" i="94"/>
  <c r="BE235" i="94"/>
  <c r="AK235" i="94"/>
  <c r="BF235" i="94" s="1"/>
  <c r="AL235" i="94"/>
  <c r="BG235" i="94"/>
  <c r="AM235" i="94"/>
  <c r="BH235" i="94"/>
  <c r="AN235" i="94"/>
  <c r="BI235" i="94"/>
  <c r="AO235" i="94"/>
  <c r="BJ235" i="94" s="1"/>
  <c r="AP235" i="94"/>
  <c r="BK235" i="94" s="1"/>
  <c r="W236" i="94"/>
  <c r="AR236" i="94"/>
  <c r="X236" i="94"/>
  <c r="AS236" i="94" s="1"/>
  <c r="Y236" i="94"/>
  <c r="AT236" i="94" s="1"/>
  <c r="Z236" i="94"/>
  <c r="AU236" i="94" s="1"/>
  <c r="AA236" i="94"/>
  <c r="AV236" i="94"/>
  <c r="AB236" i="94"/>
  <c r="AW236" i="94"/>
  <c r="AC236" i="94"/>
  <c r="AX236" i="94" s="1"/>
  <c r="AD236" i="94"/>
  <c r="AY236" i="94"/>
  <c r="AE236" i="94"/>
  <c r="AF236" i="94"/>
  <c r="BA236" i="94"/>
  <c r="AG236" i="94"/>
  <c r="BB236" i="94"/>
  <c r="AH236" i="94"/>
  <c r="BC236" i="94"/>
  <c r="AI236" i="94"/>
  <c r="BD236" i="94" s="1"/>
  <c r="AJ236" i="94"/>
  <c r="BE236" i="94"/>
  <c r="AK236" i="94"/>
  <c r="BF236" i="94"/>
  <c r="AL236" i="94"/>
  <c r="BG236" i="94"/>
  <c r="AM236" i="94"/>
  <c r="BH236" i="94" s="1"/>
  <c r="AN236" i="94"/>
  <c r="BI236" i="94"/>
  <c r="AO236" i="94"/>
  <c r="BJ236" i="94"/>
  <c r="AP236" i="94"/>
  <c r="BK236" i="94"/>
  <c r="W237" i="94"/>
  <c r="AR237" i="94" s="1"/>
  <c r="X237" i="94"/>
  <c r="AS237" i="94"/>
  <c r="Y237" i="94"/>
  <c r="AT237" i="94"/>
  <c r="Z237" i="94"/>
  <c r="AU237" i="94"/>
  <c r="AA237" i="94"/>
  <c r="AV237" i="94" s="1"/>
  <c r="AB237" i="94"/>
  <c r="AW237" i="94"/>
  <c r="AC237" i="94"/>
  <c r="AX237" i="94"/>
  <c r="AD237" i="94"/>
  <c r="AY237" i="94"/>
  <c r="AE237" i="94"/>
  <c r="AZ237" i="94" s="1"/>
  <c r="AF237" i="94"/>
  <c r="BA237" i="94"/>
  <c r="AG237" i="94"/>
  <c r="BB237" i="94"/>
  <c r="AH237" i="94"/>
  <c r="BC237" i="94"/>
  <c r="AI237" i="94"/>
  <c r="BD237" i="94" s="1"/>
  <c r="AJ237" i="94"/>
  <c r="BE237" i="94"/>
  <c r="AK237" i="94"/>
  <c r="BF237" i="94"/>
  <c r="AL237" i="94"/>
  <c r="BG237" i="94"/>
  <c r="AM237" i="94"/>
  <c r="BH237" i="94" s="1"/>
  <c r="AN237" i="94"/>
  <c r="BI237" i="94"/>
  <c r="AO237" i="94"/>
  <c r="BJ237" i="94"/>
  <c r="AP237" i="94"/>
  <c r="BK237" i="94"/>
  <c r="W238" i="94"/>
  <c r="AR238" i="94" s="1"/>
  <c r="X238" i="94"/>
  <c r="AS238" i="94"/>
  <c r="Y238" i="94"/>
  <c r="AT238" i="94"/>
  <c r="Z238" i="94"/>
  <c r="AU238" i="94"/>
  <c r="AA238" i="94"/>
  <c r="AV238" i="94" s="1"/>
  <c r="AB238" i="94"/>
  <c r="AW238" i="94"/>
  <c r="AC238" i="94"/>
  <c r="AX238" i="94"/>
  <c r="AD238" i="94"/>
  <c r="AY238" i="94"/>
  <c r="AE238" i="94"/>
  <c r="AZ238" i="94" s="1"/>
  <c r="AF238" i="94"/>
  <c r="BA238" i="94"/>
  <c r="AG238" i="94"/>
  <c r="BB238" i="94"/>
  <c r="AH238" i="94"/>
  <c r="BC238" i="94"/>
  <c r="AI238" i="94"/>
  <c r="BD238" i="94" s="1"/>
  <c r="AJ238" i="94"/>
  <c r="BE238" i="94"/>
  <c r="AK238" i="94"/>
  <c r="BF238" i="94"/>
  <c r="AL238" i="94"/>
  <c r="BG238" i="94"/>
  <c r="AM238" i="94"/>
  <c r="BH238" i="94" s="1"/>
  <c r="AN238" i="94"/>
  <c r="BI238" i="94"/>
  <c r="AO238" i="94"/>
  <c r="BJ238" i="94"/>
  <c r="AP238" i="94"/>
  <c r="BK238" i="94"/>
  <c r="W239" i="94"/>
  <c r="AR239" i="94" s="1"/>
  <c r="X239" i="94"/>
  <c r="AS239" i="94"/>
  <c r="Y239" i="94"/>
  <c r="AT239" i="94"/>
  <c r="Z239" i="94"/>
  <c r="AU239" i="94"/>
  <c r="AA239" i="94"/>
  <c r="AV239" i="94" s="1"/>
  <c r="AB239" i="94"/>
  <c r="AW239" i="94"/>
  <c r="AC239" i="94"/>
  <c r="AX239" i="94"/>
  <c r="AD239" i="94"/>
  <c r="AY239" i="94"/>
  <c r="AE239" i="94"/>
  <c r="AZ239" i="94" s="1"/>
  <c r="AF239" i="94"/>
  <c r="BA239" i="94" s="1"/>
  <c r="AG239" i="94"/>
  <c r="BB239" i="94"/>
  <c r="AH239" i="94"/>
  <c r="BC239" i="94" s="1"/>
  <c r="AI239" i="94"/>
  <c r="BD239" i="94"/>
  <c r="AJ239" i="94"/>
  <c r="BE239" i="94" s="1"/>
  <c r="AK239" i="94"/>
  <c r="BF239" i="94"/>
  <c r="AL239" i="94"/>
  <c r="BG239" i="94" s="1"/>
  <c r="AM239" i="94"/>
  <c r="BH239" i="94" s="1"/>
  <c r="AN239" i="94"/>
  <c r="BI239" i="94"/>
  <c r="AO239" i="94"/>
  <c r="BJ239" i="94" s="1"/>
  <c r="AP239" i="94"/>
  <c r="BK239" i="94" s="1"/>
  <c r="W240" i="94"/>
  <c r="AR240" i="94"/>
  <c r="X240" i="94"/>
  <c r="AS240" i="94"/>
  <c r="Y240" i="94"/>
  <c r="AT240" i="94"/>
  <c r="Z240" i="94"/>
  <c r="AU240" i="94" s="1"/>
  <c r="AA240" i="94"/>
  <c r="AV240" i="94"/>
  <c r="AB240" i="94"/>
  <c r="AW240" i="94" s="1"/>
  <c r="AC240" i="94"/>
  <c r="AX240" i="94"/>
  <c r="AD240" i="94"/>
  <c r="AY240" i="94" s="1"/>
  <c r="AE240" i="94"/>
  <c r="AF240" i="94"/>
  <c r="BA240" i="94"/>
  <c r="AG240" i="94"/>
  <c r="BB240" i="94" s="1"/>
  <c r="AH240" i="94"/>
  <c r="BC240" i="94"/>
  <c r="AI240" i="94"/>
  <c r="BD240" i="94"/>
  <c r="AJ240" i="94"/>
  <c r="BE240" i="94"/>
  <c r="AK240" i="94"/>
  <c r="BF240" i="94" s="1"/>
  <c r="AL240" i="94"/>
  <c r="BG240" i="94"/>
  <c r="AM240" i="94"/>
  <c r="BH240" i="94"/>
  <c r="AN240" i="94"/>
  <c r="BI240" i="94"/>
  <c r="AO240" i="94"/>
  <c r="BJ240" i="94" s="1"/>
  <c r="AP240" i="94"/>
  <c r="BK240" i="94"/>
  <c r="W241" i="94"/>
  <c r="AR241" i="94"/>
  <c r="X241" i="94"/>
  <c r="AS241" i="94"/>
  <c r="Y241" i="94"/>
  <c r="AT241" i="94" s="1"/>
  <c r="Z241" i="94"/>
  <c r="AU241" i="94"/>
  <c r="AA241" i="94"/>
  <c r="AV241" i="94"/>
  <c r="AB241" i="94"/>
  <c r="AW241" i="94"/>
  <c r="AC241" i="94"/>
  <c r="AX241" i="94" s="1"/>
  <c r="AD241" i="94"/>
  <c r="AY241" i="94"/>
  <c r="AE241" i="94"/>
  <c r="AZ241" i="94"/>
  <c r="AF241" i="94"/>
  <c r="BA241" i="94"/>
  <c r="AG241" i="94"/>
  <c r="BB241" i="94" s="1"/>
  <c r="AH241" i="94"/>
  <c r="BC241" i="94"/>
  <c r="AI241" i="94"/>
  <c r="BD241" i="94"/>
  <c r="AJ241" i="94"/>
  <c r="BE241" i="94"/>
  <c r="AK241" i="94"/>
  <c r="BF241" i="94" s="1"/>
  <c r="AL241" i="94"/>
  <c r="BG241" i="94"/>
  <c r="AM241" i="94"/>
  <c r="BH241" i="94"/>
  <c r="AN241" i="94"/>
  <c r="BI241" i="94"/>
  <c r="AO241" i="94"/>
  <c r="BJ241" i="94" s="1"/>
  <c r="AP241" i="94"/>
  <c r="BK241" i="94"/>
  <c r="W242" i="94"/>
  <c r="AR242" i="94"/>
  <c r="X242" i="94"/>
  <c r="AS242" i="94"/>
  <c r="Y242" i="94"/>
  <c r="AT242" i="94" s="1"/>
  <c r="Z242" i="94"/>
  <c r="AU242" i="94" s="1"/>
  <c r="AA242" i="94"/>
  <c r="AV242" i="94"/>
  <c r="AB242" i="94"/>
  <c r="AW242" i="94"/>
  <c r="AC242" i="94"/>
  <c r="AX242" i="94" s="1"/>
  <c r="AD242" i="94"/>
  <c r="AY242" i="94" s="1"/>
  <c r="AE242" i="94"/>
  <c r="AZ242" i="94"/>
  <c r="AF242" i="94"/>
  <c r="BA242" i="94"/>
  <c r="AG242" i="94"/>
  <c r="BB242" i="94" s="1"/>
  <c r="AH242" i="94"/>
  <c r="BC242" i="94" s="1"/>
  <c r="AI242" i="94"/>
  <c r="BD242" i="94" s="1"/>
  <c r="AJ242" i="94"/>
  <c r="BE242" i="94"/>
  <c r="AK242" i="94"/>
  <c r="BF242" i="94"/>
  <c r="AL242" i="94"/>
  <c r="BG242" i="94"/>
  <c r="AM242" i="94"/>
  <c r="BH242" i="94" s="1"/>
  <c r="AN242" i="94"/>
  <c r="BI242" i="94"/>
  <c r="AO242" i="94"/>
  <c r="BJ242" i="94"/>
  <c r="AP242" i="94"/>
  <c r="BK242" i="94"/>
  <c r="W243" i="94"/>
  <c r="AR243" i="94" s="1"/>
  <c r="X243" i="94"/>
  <c r="AS243" i="94"/>
  <c r="Y243" i="94"/>
  <c r="AT243" i="94" s="1"/>
  <c r="Z243" i="94"/>
  <c r="AU243" i="94"/>
  <c r="AA243" i="94"/>
  <c r="AV243" i="94" s="1"/>
  <c r="AB243" i="94"/>
  <c r="AW243" i="94"/>
  <c r="AC243" i="94"/>
  <c r="AX243" i="94" s="1"/>
  <c r="AD243" i="94"/>
  <c r="AY243" i="94"/>
  <c r="AE243" i="94"/>
  <c r="AF243" i="94"/>
  <c r="BA243" i="94"/>
  <c r="AG243" i="94"/>
  <c r="BB243" i="94"/>
  <c r="AH243" i="94"/>
  <c r="BC243" i="94" s="1"/>
  <c r="AI243" i="94"/>
  <c r="BD243" i="94"/>
  <c r="AJ243" i="94"/>
  <c r="BE243" i="94"/>
  <c r="AK243" i="94"/>
  <c r="BF243" i="94"/>
  <c r="AL243" i="94"/>
  <c r="BG243" i="94" s="1"/>
  <c r="AM243" i="94"/>
  <c r="BH243" i="94"/>
  <c r="AN243" i="94"/>
  <c r="BI243" i="94"/>
  <c r="AO243" i="94"/>
  <c r="BJ243" i="94"/>
  <c r="AP243" i="94"/>
  <c r="BK243" i="94" s="1"/>
  <c r="W244" i="94"/>
  <c r="AR244" i="94"/>
  <c r="X244" i="94"/>
  <c r="AS244" i="94"/>
  <c r="Y244" i="94"/>
  <c r="AT244" i="94"/>
  <c r="Z244" i="94"/>
  <c r="AU244" i="94" s="1"/>
  <c r="AA244" i="94"/>
  <c r="AV244" i="94"/>
  <c r="AB244" i="94"/>
  <c r="AW244" i="94"/>
  <c r="AC244" i="94"/>
  <c r="AX244" i="94"/>
  <c r="AD244" i="94"/>
  <c r="AY244" i="94" s="1"/>
  <c r="AE244" i="94"/>
  <c r="AF244" i="94"/>
  <c r="BA244" i="94" s="1"/>
  <c r="AG244" i="94"/>
  <c r="BB244" i="94"/>
  <c r="AH244" i="94"/>
  <c r="BC244" i="94"/>
  <c r="AI244" i="94"/>
  <c r="BD244" i="94" s="1"/>
  <c r="AJ244" i="94"/>
  <c r="BE244" i="94" s="1"/>
  <c r="AK244" i="94"/>
  <c r="BF244" i="94"/>
  <c r="AL244" i="94"/>
  <c r="BG244" i="94" s="1"/>
  <c r="AM244" i="94"/>
  <c r="BH244" i="94" s="1"/>
  <c r="AN244" i="94"/>
  <c r="BI244" i="94" s="1"/>
  <c r="AO244" i="94"/>
  <c r="BJ244" i="94"/>
  <c r="AP244" i="94"/>
  <c r="BK244" i="94"/>
  <c r="W245" i="94"/>
  <c r="AR245" i="94" s="1"/>
  <c r="X245" i="94"/>
  <c r="AS245" i="94" s="1"/>
  <c r="Y245" i="94"/>
  <c r="AT245" i="94"/>
  <c r="Z245" i="94"/>
  <c r="AU245" i="94" s="1"/>
  <c r="AA245" i="94"/>
  <c r="AV245" i="94"/>
  <c r="AB245" i="94"/>
  <c r="AW245" i="94" s="1"/>
  <c r="AC245" i="94"/>
  <c r="AX245" i="94"/>
  <c r="AD245" i="94"/>
  <c r="AY245" i="94"/>
  <c r="AE245" i="94"/>
  <c r="AZ245" i="94"/>
  <c r="AF245" i="94"/>
  <c r="BA245" i="94" s="1"/>
  <c r="AG245" i="94"/>
  <c r="BB245" i="94"/>
  <c r="AH245" i="94"/>
  <c r="BC245" i="94"/>
  <c r="AI245" i="94"/>
  <c r="BD245" i="94" s="1"/>
  <c r="AJ245" i="94"/>
  <c r="BE245" i="94" s="1"/>
  <c r="AK245" i="94"/>
  <c r="BF245" i="94"/>
  <c r="AL245" i="94"/>
  <c r="BG245" i="94" s="1"/>
  <c r="AM245" i="94"/>
  <c r="BH245" i="94"/>
  <c r="AN245" i="94"/>
  <c r="BI245" i="94" s="1"/>
  <c r="AO245" i="94"/>
  <c r="BJ245" i="94"/>
  <c r="AP245" i="94"/>
  <c r="BK245" i="94" s="1"/>
  <c r="W246" i="94"/>
  <c r="AR246" i="94"/>
  <c r="X246" i="94"/>
  <c r="AS246" i="94" s="1"/>
  <c r="Y246" i="94"/>
  <c r="AT246" i="94"/>
  <c r="Z246" i="94"/>
  <c r="AU246" i="94"/>
  <c r="AA246" i="94"/>
  <c r="AV246" i="94" s="1"/>
  <c r="AB246" i="94"/>
  <c r="AW246" i="94" s="1"/>
  <c r="AC246" i="94"/>
  <c r="AX246" i="94"/>
  <c r="AD246" i="94"/>
  <c r="AY246" i="94"/>
  <c r="AE246" i="94"/>
  <c r="AZ246" i="94" s="1"/>
  <c r="AF246" i="94"/>
  <c r="BA246" i="94" s="1"/>
  <c r="AG246" i="94"/>
  <c r="BB246" i="94"/>
  <c r="AH246" i="94"/>
  <c r="BC246" i="94"/>
  <c r="AI246" i="94"/>
  <c r="BD246" i="94"/>
  <c r="AJ246" i="94"/>
  <c r="BE246" i="94" s="1"/>
  <c r="AK246" i="94"/>
  <c r="BF246" i="94"/>
  <c r="AL246" i="94"/>
  <c r="BG246" i="94" s="1"/>
  <c r="AM246" i="94"/>
  <c r="BH246" i="94"/>
  <c r="AN246" i="94"/>
  <c r="BI246" i="94" s="1"/>
  <c r="AO246" i="94"/>
  <c r="BJ246" i="94"/>
  <c r="AP246" i="94"/>
  <c r="BK246" i="94"/>
  <c r="W247" i="94"/>
  <c r="AR247" i="94"/>
  <c r="X247" i="94"/>
  <c r="AS247" i="94" s="1"/>
  <c r="Y247" i="94"/>
  <c r="AT247" i="94"/>
  <c r="Z247" i="94"/>
  <c r="AU247" i="94"/>
  <c r="AA247" i="94"/>
  <c r="AV247" i="94" s="1"/>
  <c r="AB247" i="94"/>
  <c r="AW247" i="94" s="1"/>
  <c r="AC247" i="94"/>
  <c r="AX247" i="94"/>
  <c r="AD247" i="94"/>
  <c r="AY247" i="94" s="1"/>
  <c r="AE247" i="94"/>
  <c r="AF247" i="94"/>
  <c r="BA247" i="94" s="1"/>
  <c r="AG247" i="94"/>
  <c r="BB247" i="94"/>
  <c r="AH247" i="94"/>
  <c r="BC247" i="94" s="1"/>
  <c r="AI247" i="94"/>
  <c r="BD247" i="94"/>
  <c r="AJ247" i="94"/>
  <c r="BE247" i="94"/>
  <c r="AK247" i="94"/>
  <c r="BF247" i="94"/>
  <c r="AL247" i="94"/>
  <c r="BG247" i="94" s="1"/>
  <c r="AM247" i="94"/>
  <c r="BH247" i="94"/>
  <c r="AN247" i="94"/>
  <c r="BI247" i="94"/>
  <c r="AO247" i="94"/>
  <c r="BJ247" i="94"/>
  <c r="AP247" i="94"/>
  <c r="BK247" i="94" s="1"/>
  <c r="W248" i="94"/>
  <c r="AR248" i="94"/>
  <c r="X248" i="94"/>
  <c r="AS248" i="94" s="1"/>
  <c r="Y248" i="94"/>
  <c r="AT248" i="94"/>
  <c r="Z248" i="94"/>
  <c r="AU248" i="94" s="1"/>
  <c r="AA248" i="94"/>
  <c r="AV248" i="94"/>
  <c r="AB248" i="94"/>
  <c r="AW248" i="94"/>
  <c r="AC248" i="94"/>
  <c r="AX248" i="94"/>
  <c r="AD248" i="94"/>
  <c r="AY248" i="94" s="1"/>
  <c r="AE248" i="94"/>
  <c r="AF248" i="94"/>
  <c r="BA248" i="94"/>
  <c r="AG248" i="94"/>
  <c r="BB248" i="94" s="1"/>
  <c r="AH248" i="94"/>
  <c r="BC248" i="94"/>
  <c r="AI248" i="94"/>
  <c r="BD248" i="94" s="1"/>
  <c r="AJ248" i="94"/>
  <c r="BE248" i="94"/>
  <c r="AK248" i="94"/>
  <c r="BF248" i="94" s="1"/>
  <c r="AL248" i="94"/>
  <c r="BG248" i="94"/>
  <c r="AM248" i="94"/>
  <c r="BH248" i="94" s="1"/>
  <c r="AN248" i="94"/>
  <c r="BI248" i="94" s="1"/>
  <c r="AO248" i="94"/>
  <c r="BJ248" i="94" s="1"/>
  <c r="AP248" i="94"/>
  <c r="BK248" i="94"/>
  <c r="W249" i="94"/>
  <c r="AR249" i="94"/>
  <c r="X249" i="94"/>
  <c r="AS249" i="94" s="1"/>
  <c r="Y249" i="94"/>
  <c r="AT249" i="94" s="1"/>
  <c r="Z249" i="94"/>
  <c r="AU249" i="94"/>
  <c r="AA249" i="94"/>
  <c r="AV249" i="94" s="1"/>
  <c r="AB249" i="94"/>
  <c r="AW249" i="94"/>
  <c r="AC249" i="94"/>
  <c r="AX249" i="94" s="1"/>
  <c r="AD249" i="94"/>
  <c r="AY249" i="94"/>
  <c r="AE249" i="94"/>
  <c r="AZ249" i="94" s="1"/>
  <c r="AF249" i="94"/>
  <c r="BA249" i="94"/>
  <c r="AG249" i="94"/>
  <c r="BB249" i="94" s="1"/>
  <c r="AH249" i="94"/>
  <c r="BC249" i="94"/>
  <c r="AI249" i="94"/>
  <c r="BD249" i="94"/>
  <c r="AJ249" i="94"/>
  <c r="BE249" i="94" s="1"/>
  <c r="AK249" i="94"/>
  <c r="BF249" i="94" s="1"/>
  <c r="AL249" i="94"/>
  <c r="BG249" i="94"/>
  <c r="AM249" i="94"/>
  <c r="BH249" i="94"/>
  <c r="AN249" i="94"/>
  <c r="BI249" i="94" s="1"/>
  <c r="AO249" i="94"/>
  <c r="BJ249" i="94" s="1"/>
  <c r="AP249" i="94"/>
  <c r="BK249" i="94"/>
  <c r="W250" i="94"/>
  <c r="AR250" i="94" s="1"/>
  <c r="X250" i="94"/>
  <c r="AS250" i="94"/>
  <c r="Y250" i="94"/>
  <c r="AT250" i="94" s="1"/>
  <c r="Z250" i="94"/>
  <c r="AU250" i="94"/>
  <c r="AA250" i="94"/>
  <c r="AV250" i="94" s="1"/>
  <c r="AB250" i="94"/>
  <c r="AW250" i="94"/>
  <c r="AC250" i="94"/>
  <c r="AX250" i="94" s="1"/>
  <c r="AD250" i="94"/>
  <c r="AY250" i="94"/>
  <c r="AE250" i="94"/>
  <c r="AZ250" i="94" s="1"/>
  <c r="AF250" i="94"/>
  <c r="BA250" i="94" s="1"/>
  <c r="AG250" i="94"/>
  <c r="BB250" i="94" s="1"/>
  <c r="AH250" i="94"/>
  <c r="BC250" i="94"/>
  <c r="AI250" i="94"/>
  <c r="BD250" i="94"/>
  <c r="AJ250" i="94"/>
  <c r="BE250" i="94" s="1"/>
  <c r="AK250" i="94"/>
  <c r="BF250" i="94" s="1"/>
  <c r="AL250" i="94"/>
  <c r="BG250" i="94"/>
  <c r="AM250" i="94"/>
  <c r="BH250" i="94" s="1"/>
  <c r="AN250" i="94"/>
  <c r="BI250" i="94"/>
  <c r="AO250" i="94"/>
  <c r="BJ250" i="94" s="1"/>
  <c r="AP250" i="94"/>
  <c r="BK250" i="94"/>
  <c r="W251" i="94"/>
  <c r="AR251" i="94"/>
  <c r="X251" i="94"/>
  <c r="AS251" i="94"/>
  <c r="Y251" i="94"/>
  <c r="AT251" i="94" s="1"/>
  <c r="Z251" i="94"/>
  <c r="AU251" i="94"/>
  <c r="AA251" i="94"/>
  <c r="AV251" i="94"/>
  <c r="AB251" i="94"/>
  <c r="AW251" i="94" s="1"/>
  <c r="AC251" i="94"/>
  <c r="AX251" i="94" s="1"/>
  <c r="AD251" i="94"/>
  <c r="AY251" i="94"/>
  <c r="AE251" i="94"/>
  <c r="AF251" i="94"/>
  <c r="BA251" i="94"/>
  <c r="AG251" i="94"/>
  <c r="BB251" i="94" s="1"/>
  <c r="AH251" i="94"/>
  <c r="BC251" i="94"/>
  <c r="AI251" i="94"/>
  <c r="BD251" i="94" s="1"/>
  <c r="AJ251" i="94"/>
  <c r="BE251" i="94"/>
  <c r="AK251" i="94"/>
  <c r="BF251" i="94"/>
  <c r="AL251" i="94"/>
  <c r="BG251" i="94"/>
  <c r="AM251" i="94"/>
  <c r="BH251" i="94" s="1"/>
  <c r="AN251" i="94"/>
  <c r="BI251" i="94"/>
  <c r="AO251" i="94"/>
  <c r="BJ251" i="94"/>
  <c r="AP251" i="94"/>
  <c r="BK251" i="94"/>
  <c r="W252" i="94"/>
  <c r="AR252" i="94" s="1"/>
  <c r="X252" i="94"/>
  <c r="AS252" i="94"/>
  <c r="Y252" i="94"/>
  <c r="AT252" i="94"/>
  <c r="Z252" i="94"/>
  <c r="AU252" i="94"/>
  <c r="AA252" i="94"/>
  <c r="AV252" i="94" s="1"/>
  <c r="AB252" i="94"/>
  <c r="AW252" i="94"/>
  <c r="AC252" i="94"/>
  <c r="AX252" i="94" s="1"/>
  <c r="AD252" i="94"/>
  <c r="AY252" i="94"/>
  <c r="AE252" i="94"/>
  <c r="AF252" i="94"/>
  <c r="BA252" i="94"/>
  <c r="AG252" i="94"/>
  <c r="BB252" i="94" s="1"/>
  <c r="AH252" i="94"/>
  <c r="BC252" i="94" s="1"/>
  <c r="AI252" i="94"/>
  <c r="BD252" i="94"/>
  <c r="AJ252" i="94"/>
  <c r="BE252" i="94" s="1"/>
  <c r="AK252" i="94"/>
  <c r="BF252" i="94"/>
  <c r="AL252" i="94"/>
  <c r="BG252" i="94" s="1"/>
  <c r="AM252" i="94"/>
  <c r="BH252" i="94"/>
  <c r="AN252" i="94"/>
  <c r="BI252" i="94" s="1"/>
  <c r="AO252" i="94"/>
  <c r="BJ252" i="94"/>
  <c r="AP252" i="94"/>
  <c r="BK252" i="94" s="1"/>
  <c r="W253" i="94"/>
  <c r="AR253" i="94"/>
  <c r="X253" i="94"/>
  <c r="AS253" i="94" s="1"/>
  <c r="Y253" i="94"/>
  <c r="AT253" i="94" s="1"/>
  <c r="Z253" i="94"/>
  <c r="AU253" i="94" s="1"/>
  <c r="AA253" i="94"/>
  <c r="AV253" i="94"/>
  <c r="AB253" i="94"/>
  <c r="AW253" i="94"/>
  <c r="AC253" i="94"/>
  <c r="AX253" i="94" s="1"/>
  <c r="AD253" i="94"/>
  <c r="AY253" i="94" s="1"/>
  <c r="AE253" i="94"/>
  <c r="AZ253" i="94"/>
  <c r="AF253" i="94"/>
  <c r="BA253" i="94" s="1"/>
  <c r="AG253" i="94"/>
  <c r="BB253" i="94"/>
  <c r="AH253" i="94"/>
  <c r="BC253" i="94" s="1"/>
  <c r="AI253" i="94"/>
  <c r="BD253" i="94"/>
  <c r="AJ253" i="94"/>
  <c r="BE253" i="94" s="1"/>
  <c r="AK253" i="94"/>
  <c r="BF253" i="94"/>
  <c r="AL253" i="94"/>
  <c r="BG253" i="94" s="1"/>
  <c r="AM253" i="94"/>
  <c r="BH253" i="94"/>
  <c r="AN253" i="94"/>
  <c r="BI253" i="94"/>
  <c r="AO253" i="94"/>
  <c r="BJ253" i="94" s="1"/>
  <c r="AP253" i="94"/>
  <c r="BK253" i="94" s="1"/>
  <c r="W254" i="94"/>
  <c r="AR254" i="94"/>
  <c r="X254" i="94"/>
  <c r="AS254" i="94"/>
  <c r="Y254" i="94"/>
  <c r="AT254" i="94" s="1"/>
  <c r="Z254" i="94"/>
  <c r="AU254" i="94" s="1"/>
  <c r="AA254" i="94"/>
  <c r="AV254" i="94"/>
  <c r="AB254" i="94"/>
  <c r="AW254" i="94" s="1"/>
  <c r="AC254" i="94"/>
  <c r="AX254" i="94"/>
  <c r="AD254" i="94"/>
  <c r="AY254" i="94" s="1"/>
  <c r="AE254" i="94"/>
  <c r="AZ254" i="94"/>
  <c r="AF254" i="94"/>
  <c r="BA254" i="94" s="1"/>
  <c r="AG254" i="94"/>
  <c r="BB254" i="94"/>
  <c r="AH254" i="94"/>
  <c r="BC254" i="94" s="1"/>
  <c r="AI254" i="94"/>
  <c r="BD254" i="94"/>
  <c r="AJ254" i="94"/>
  <c r="BE254" i="94" s="1"/>
  <c r="AK254" i="94"/>
  <c r="BF254" i="94" s="1"/>
  <c r="AL254" i="94"/>
  <c r="BG254" i="94" s="1"/>
  <c r="AM254" i="94"/>
  <c r="BH254" i="94"/>
  <c r="AN254" i="94"/>
  <c r="BI254" i="94"/>
  <c r="AO254" i="94"/>
  <c r="BJ254" i="94" s="1"/>
  <c r="AP254" i="94"/>
  <c r="BK254" i="94" s="1"/>
  <c r="W255" i="94"/>
  <c r="AR255" i="94"/>
  <c r="X255" i="94"/>
  <c r="AS255" i="94" s="1"/>
  <c r="Y255" i="94"/>
  <c r="AT255" i="94"/>
  <c r="Z255" i="94"/>
  <c r="AU255" i="94" s="1"/>
  <c r="AA255" i="94"/>
  <c r="AV255" i="94"/>
  <c r="AB255" i="94"/>
  <c r="AW255" i="94" s="1"/>
  <c r="AC255" i="94"/>
  <c r="AX255" i="94"/>
  <c r="AD255" i="94"/>
  <c r="AY255" i="94" s="1"/>
  <c r="AE255" i="94"/>
  <c r="AZ255" i="94"/>
  <c r="AF255" i="94"/>
  <c r="BA255" i="94"/>
  <c r="AG255" i="94"/>
  <c r="BB255" i="94" s="1"/>
  <c r="AH255" i="94"/>
  <c r="BC255" i="94" s="1"/>
  <c r="AI255" i="94"/>
  <c r="BD255" i="94"/>
  <c r="AJ255" i="94"/>
  <c r="BE255" i="94"/>
  <c r="AK255" i="94"/>
  <c r="BF255" i="94" s="1"/>
  <c r="AL255" i="94"/>
  <c r="BG255" i="94" s="1"/>
  <c r="AM255" i="94"/>
  <c r="BH255" i="94"/>
  <c r="AN255" i="94"/>
  <c r="BI255" i="94" s="1"/>
  <c r="AO255" i="94"/>
  <c r="BJ255" i="94"/>
  <c r="AP255" i="94"/>
  <c r="BK255" i="94" s="1"/>
  <c r="W256" i="94"/>
  <c r="AR256" i="94"/>
  <c r="X256" i="94"/>
  <c r="AS256" i="94" s="1"/>
  <c r="Y256" i="94"/>
  <c r="AT256" i="94"/>
  <c r="Z256" i="94"/>
  <c r="AU256" i="94" s="1"/>
  <c r="AA256" i="94"/>
  <c r="AV256" i="94"/>
  <c r="AB256" i="94"/>
  <c r="AW256" i="94" s="1"/>
  <c r="AC256" i="94"/>
  <c r="AX256" i="94" s="1"/>
  <c r="AD256" i="94"/>
  <c r="AY256" i="94" s="1"/>
  <c r="AE256" i="94"/>
  <c r="AZ256" i="94"/>
  <c r="AF256" i="94"/>
  <c r="BA256" i="94"/>
  <c r="AG256" i="94"/>
  <c r="BB256" i="94" s="1"/>
  <c r="AH256" i="94"/>
  <c r="BC256" i="94" s="1"/>
  <c r="AI256" i="94"/>
  <c r="BD256" i="94"/>
  <c r="AJ256" i="94"/>
  <c r="BE256" i="94" s="1"/>
  <c r="AK256" i="94"/>
  <c r="BF256" i="94"/>
  <c r="AL256" i="94"/>
  <c r="BG256" i="94" s="1"/>
  <c r="AM256" i="94"/>
  <c r="BH256" i="94"/>
  <c r="AN256" i="94"/>
  <c r="BI256" i="94" s="1"/>
  <c r="AO256" i="94"/>
  <c r="BJ256" i="94"/>
  <c r="AP256" i="94"/>
  <c r="BK256" i="94" s="1"/>
  <c r="W257" i="94"/>
  <c r="AR257" i="94"/>
  <c r="X257" i="94"/>
  <c r="AS257" i="94"/>
  <c r="Y257" i="94"/>
  <c r="AT257" i="94" s="1"/>
  <c r="Z257" i="94"/>
  <c r="AU257" i="94" s="1"/>
  <c r="AA257" i="94"/>
  <c r="AV257" i="94"/>
  <c r="AB257" i="94"/>
  <c r="AW257" i="94"/>
  <c r="AC257" i="94"/>
  <c r="AX257" i="94" s="1"/>
  <c r="AD257" i="94"/>
  <c r="AY257" i="94" s="1"/>
  <c r="AE257" i="94"/>
  <c r="AZ257" i="94"/>
  <c r="AF257" i="94"/>
  <c r="BA257" i="94" s="1"/>
  <c r="AG257" i="94"/>
  <c r="BB257" i="94"/>
  <c r="AH257" i="94"/>
  <c r="BC257" i="94" s="1"/>
  <c r="AI257" i="94"/>
  <c r="BD257" i="94"/>
  <c r="AJ257" i="94"/>
  <c r="BE257" i="94" s="1"/>
  <c r="AK257" i="94"/>
  <c r="BF257" i="94"/>
  <c r="AL257" i="94"/>
  <c r="BG257" i="94" s="1"/>
  <c r="AM257" i="94"/>
  <c r="BH257" i="94"/>
  <c r="AN257" i="94"/>
  <c r="BI257" i="94" s="1"/>
  <c r="AO257" i="94"/>
  <c r="BJ257" i="94" s="1"/>
  <c r="AP257" i="94"/>
  <c r="BK257" i="94" s="1"/>
  <c r="W258" i="94"/>
  <c r="AR258" i="94"/>
  <c r="X258" i="94"/>
  <c r="AS258" i="94"/>
  <c r="Y258" i="94"/>
  <c r="AT258" i="94" s="1"/>
  <c r="Z258" i="94"/>
  <c r="AU258" i="94" s="1"/>
  <c r="AA258" i="94"/>
  <c r="AV258" i="94"/>
  <c r="AB258" i="94"/>
  <c r="AW258" i="94" s="1"/>
  <c r="AC258" i="94"/>
  <c r="AX258" i="94"/>
  <c r="AD258" i="94"/>
  <c r="AY258" i="94" s="1"/>
  <c r="AE258" i="94"/>
  <c r="AZ258" i="94"/>
  <c r="AF258" i="94"/>
  <c r="BA258" i="94" s="1"/>
  <c r="AG258" i="94"/>
  <c r="BB258" i="94"/>
  <c r="AH258" i="94"/>
  <c r="BC258" i="94" s="1"/>
  <c r="AI258" i="94"/>
  <c r="BD258" i="94"/>
  <c r="AJ258" i="94"/>
  <c r="BE258" i="94"/>
  <c r="AK258" i="94"/>
  <c r="BF258" i="94" s="1"/>
  <c r="AL258" i="94"/>
  <c r="BG258" i="94" s="1"/>
  <c r="AM258" i="94"/>
  <c r="BH258" i="94"/>
  <c r="AN258" i="94"/>
  <c r="BI258" i="94"/>
  <c r="AO258" i="94"/>
  <c r="BJ258" i="94" s="1"/>
  <c r="AP258" i="94"/>
  <c r="BK258" i="94" s="1"/>
  <c r="W259" i="94"/>
  <c r="AR259" i="94"/>
  <c r="X259" i="94"/>
  <c r="AS259" i="94" s="1"/>
  <c r="Y259" i="94"/>
  <c r="AT259" i="94"/>
  <c r="Z259" i="94"/>
  <c r="AU259" i="94" s="1"/>
  <c r="AA259" i="94"/>
  <c r="AV259" i="94"/>
  <c r="AB259" i="94"/>
  <c r="AW259" i="94" s="1"/>
  <c r="AC259" i="94"/>
  <c r="AX259" i="94"/>
  <c r="AD259" i="94"/>
  <c r="AY259" i="94" s="1"/>
  <c r="AE259" i="94"/>
  <c r="AZ259" i="94"/>
  <c r="AF259" i="94"/>
  <c r="BA259" i="94" s="1"/>
  <c r="AG259" i="94"/>
  <c r="BB259" i="94" s="1"/>
  <c r="AH259" i="94"/>
  <c r="BC259" i="94" s="1"/>
  <c r="AI259" i="94"/>
  <c r="BD259" i="94"/>
  <c r="AJ259" i="94"/>
  <c r="BE259" i="94"/>
  <c r="AK259" i="94"/>
  <c r="BF259" i="94" s="1"/>
  <c r="AL259" i="94"/>
  <c r="BG259" i="94" s="1"/>
  <c r="AM259" i="94"/>
  <c r="BH259" i="94"/>
  <c r="AN259" i="94"/>
  <c r="BI259" i="94" s="1"/>
  <c r="AO259" i="94"/>
  <c r="BJ259" i="94"/>
  <c r="AP259" i="94"/>
  <c r="BK259" i="94" s="1"/>
  <c r="W260" i="94"/>
  <c r="AR260" i="94"/>
  <c r="X260" i="94"/>
  <c r="AS260" i="94" s="1"/>
  <c r="Y260" i="94"/>
  <c r="AT260" i="94"/>
  <c r="Z260" i="94"/>
  <c r="AU260" i="94" s="1"/>
  <c r="AA260" i="94"/>
  <c r="AV260" i="94"/>
  <c r="AB260" i="94"/>
  <c r="AW260" i="94"/>
  <c r="AC260" i="94"/>
  <c r="AX260" i="94" s="1"/>
  <c r="AD260" i="94"/>
  <c r="AY260" i="94" s="1"/>
  <c r="AE260" i="94"/>
  <c r="AZ260" i="94"/>
  <c r="AF260" i="94"/>
  <c r="BA260" i="94"/>
  <c r="AG260" i="94"/>
  <c r="BB260" i="94" s="1"/>
  <c r="AH260" i="94"/>
  <c r="BC260" i="94" s="1"/>
  <c r="AI260" i="94"/>
  <c r="BD260" i="94"/>
  <c r="AJ260" i="94"/>
  <c r="BE260" i="94" s="1"/>
  <c r="AK260" i="94"/>
  <c r="BF260" i="94"/>
  <c r="AL260" i="94"/>
  <c r="BG260" i="94" s="1"/>
  <c r="AM260" i="94"/>
  <c r="BH260" i="94"/>
  <c r="AN260" i="94"/>
  <c r="BI260" i="94" s="1"/>
  <c r="AO260" i="94"/>
  <c r="BJ260" i="94"/>
  <c r="AP260" i="94"/>
  <c r="BK260" i="94" s="1"/>
  <c r="W261" i="94"/>
  <c r="AR261" i="94"/>
  <c r="X261" i="94"/>
  <c r="AS261" i="94" s="1"/>
  <c r="Y261" i="94"/>
  <c r="AT261" i="94" s="1"/>
  <c r="Z261" i="94"/>
  <c r="AU261" i="94" s="1"/>
  <c r="AA261" i="94"/>
  <c r="AV261" i="94"/>
  <c r="AB261" i="94"/>
  <c r="AW261" i="94"/>
  <c r="AC261" i="94"/>
  <c r="AX261" i="94" s="1"/>
  <c r="AD261" i="94"/>
  <c r="AY261" i="94" s="1"/>
  <c r="AE261" i="94"/>
  <c r="AZ261" i="94"/>
  <c r="AF261" i="94"/>
  <c r="BA261" i="94" s="1"/>
  <c r="AG261" i="94"/>
  <c r="BB261" i="94"/>
  <c r="AH261" i="94"/>
  <c r="BC261" i="94" s="1"/>
  <c r="AI261" i="94"/>
  <c r="BD261" i="94"/>
  <c r="AJ261" i="94"/>
  <c r="BE261" i="94" s="1"/>
  <c r="AK261" i="94"/>
  <c r="BF261" i="94"/>
  <c r="AL261" i="94"/>
  <c r="BG261" i="94" s="1"/>
  <c r="AM261" i="94"/>
  <c r="BH261" i="94"/>
  <c r="AN261" i="94"/>
  <c r="BI261" i="94"/>
  <c r="AO261" i="94"/>
  <c r="BJ261" i="94" s="1"/>
  <c r="AP261" i="94"/>
  <c r="BK261" i="94" s="1"/>
  <c r="W262" i="94"/>
  <c r="AR262" i="94"/>
  <c r="X262" i="94"/>
  <c r="AS262" i="94"/>
  <c r="Y262" i="94"/>
  <c r="AT262" i="94" s="1"/>
  <c r="Z262" i="94"/>
  <c r="AU262" i="94" s="1"/>
  <c r="AA262" i="94"/>
  <c r="AV262" i="94"/>
  <c r="AB262" i="94"/>
  <c r="AW262" i="94" s="1"/>
  <c r="AC262" i="94"/>
  <c r="AX262" i="94"/>
  <c r="AD262" i="94"/>
  <c r="AY262" i="94" s="1"/>
  <c r="AE262" i="94"/>
  <c r="AZ262" i="94"/>
  <c r="AF262" i="94"/>
  <c r="BA262" i="94" s="1"/>
  <c r="AG262" i="94"/>
  <c r="BB262" i="94"/>
  <c r="AH262" i="94"/>
  <c r="BC262" i="94" s="1"/>
  <c r="AI262" i="94"/>
  <c r="BD262" i="94"/>
  <c r="AJ262" i="94"/>
  <c r="BE262" i="94" s="1"/>
  <c r="AK262" i="94"/>
  <c r="BF262" i="94" s="1"/>
  <c r="AL262" i="94"/>
  <c r="BG262" i="94" s="1"/>
  <c r="AM262" i="94"/>
  <c r="BH262" i="94"/>
  <c r="AN262" i="94"/>
  <c r="BI262" i="94"/>
  <c r="AO262" i="94"/>
  <c r="BJ262" i="94" s="1"/>
  <c r="AP262" i="94"/>
  <c r="BK262" i="94" s="1"/>
  <c r="W263" i="94"/>
  <c r="AR263" i="94"/>
  <c r="X263" i="94"/>
  <c r="AS263" i="94" s="1"/>
  <c r="Y263" i="94"/>
  <c r="AT263" i="94"/>
  <c r="Z263" i="94"/>
  <c r="AU263" i="94" s="1"/>
  <c r="AA263" i="94"/>
  <c r="AV263" i="94"/>
  <c r="AB263" i="94"/>
  <c r="AW263" i="94" s="1"/>
  <c r="AC263" i="94"/>
  <c r="AX263" i="94"/>
  <c r="AD263" i="94"/>
  <c r="AY263" i="94" s="1"/>
  <c r="AE263" i="94"/>
  <c r="AZ263" i="94"/>
  <c r="AF263" i="94"/>
  <c r="BA263" i="94"/>
  <c r="AG263" i="94"/>
  <c r="BB263" i="94" s="1"/>
  <c r="AH263" i="94"/>
  <c r="BC263" i="94" s="1"/>
  <c r="AI263" i="94"/>
  <c r="BD263" i="94"/>
  <c r="AJ263" i="94"/>
  <c r="BE263" i="94"/>
  <c r="AK263" i="94"/>
  <c r="BF263" i="94" s="1"/>
  <c r="AL263" i="94"/>
  <c r="BG263" i="94" s="1"/>
  <c r="AM263" i="94"/>
  <c r="BH263" i="94"/>
  <c r="AN263" i="94"/>
  <c r="BI263" i="94" s="1"/>
  <c r="AO263" i="94"/>
  <c r="BJ263" i="94"/>
  <c r="AP263" i="94"/>
  <c r="BK263" i="94" s="1"/>
  <c r="W264" i="94"/>
  <c r="AR264" i="94"/>
  <c r="X264" i="94"/>
  <c r="AS264" i="94" s="1"/>
  <c r="Y264" i="94"/>
  <c r="AT264" i="94"/>
  <c r="Z264" i="94"/>
  <c r="AU264" i="94" s="1"/>
  <c r="AA264" i="94"/>
  <c r="AV264" i="94"/>
  <c r="AB264" i="94"/>
  <c r="AW264" i="94" s="1"/>
  <c r="AC264" i="94"/>
  <c r="AX264" i="94" s="1"/>
  <c r="AD264" i="94"/>
  <c r="AY264" i="94" s="1"/>
  <c r="AE264" i="94"/>
  <c r="AZ264" i="94"/>
  <c r="AF264" i="94"/>
  <c r="BA264" i="94"/>
  <c r="AG264" i="94"/>
  <c r="BB264" i="94" s="1"/>
  <c r="AH264" i="94"/>
  <c r="BC264" i="94" s="1"/>
  <c r="AI264" i="94"/>
  <c r="BD264" i="94"/>
  <c r="AJ264" i="94"/>
  <c r="BE264" i="94" s="1"/>
  <c r="AK264" i="94"/>
  <c r="BF264" i="94"/>
  <c r="AL264" i="94"/>
  <c r="BG264" i="94" s="1"/>
  <c r="AM264" i="94"/>
  <c r="BH264" i="94"/>
  <c r="AN264" i="94"/>
  <c r="BI264" i="94" s="1"/>
  <c r="AO264" i="94"/>
  <c r="BJ264" i="94"/>
  <c r="AP264" i="94"/>
  <c r="BK264" i="94" s="1"/>
  <c r="W265" i="94"/>
  <c r="AR265" i="94"/>
  <c r="X265" i="94"/>
  <c r="AS265" i="94"/>
  <c r="Y265" i="94"/>
  <c r="AT265" i="94" s="1"/>
  <c r="Z265" i="94"/>
  <c r="AU265" i="94" s="1"/>
  <c r="AA265" i="94"/>
  <c r="AV265" i="94"/>
  <c r="AB265" i="94"/>
  <c r="AW265" i="94"/>
  <c r="AC265" i="94"/>
  <c r="AX265" i="94" s="1"/>
  <c r="AD265" i="94"/>
  <c r="AY265" i="94" s="1"/>
  <c r="AE265" i="94"/>
  <c r="AZ265" i="94"/>
  <c r="AF265" i="94"/>
  <c r="BA265" i="94" s="1"/>
  <c r="AG265" i="94"/>
  <c r="BB265" i="94"/>
  <c r="AH265" i="94"/>
  <c r="BC265" i="94" s="1"/>
  <c r="AI265" i="94"/>
  <c r="BD265" i="94"/>
  <c r="AJ265" i="94"/>
  <c r="BE265" i="94" s="1"/>
  <c r="AK265" i="94"/>
  <c r="BF265" i="94"/>
  <c r="AL265" i="94"/>
  <c r="BG265" i="94" s="1"/>
  <c r="AM265" i="94"/>
  <c r="BH265" i="94"/>
  <c r="AN265" i="94"/>
  <c r="BI265" i="94" s="1"/>
  <c r="AO265" i="94"/>
  <c r="BJ265" i="94" s="1"/>
  <c r="AP265" i="94"/>
  <c r="BK265" i="94" s="1"/>
  <c r="W266" i="94"/>
  <c r="AR266" i="94"/>
  <c r="X266" i="94"/>
  <c r="AS266" i="94"/>
  <c r="Y266" i="94"/>
  <c r="AT266" i="94" s="1"/>
  <c r="Z266" i="94"/>
  <c r="AU266" i="94" s="1"/>
  <c r="AA266" i="94"/>
  <c r="AV266" i="94"/>
  <c r="AB266" i="94"/>
  <c r="AW266" i="94"/>
  <c r="AC266" i="94"/>
  <c r="AX266" i="94"/>
  <c r="AD266" i="94"/>
  <c r="AY266" i="94" s="1"/>
  <c r="AE266" i="94"/>
  <c r="AZ266" i="94"/>
  <c r="AF266" i="94"/>
  <c r="BA266" i="94" s="1"/>
  <c r="AG266" i="94"/>
  <c r="BB266" i="94"/>
  <c r="AH266" i="94"/>
  <c r="BC266" i="94" s="1"/>
  <c r="AI266" i="94"/>
  <c r="BD266" i="94"/>
  <c r="AJ266" i="94"/>
  <c r="BE266" i="94"/>
  <c r="AK266" i="94"/>
  <c r="BF266" i="94" s="1"/>
  <c r="AL266" i="94"/>
  <c r="BG266" i="94" s="1"/>
  <c r="AM266" i="94"/>
  <c r="BH266" i="94"/>
  <c r="AN266" i="94"/>
  <c r="BI266" i="94"/>
  <c r="AO266" i="94"/>
  <c r="BJ266" i="94" s="1"/>
  <c r="AP266" i="94"/>
  <c r="BK266" i="94" s="1"/>
  <c r="W267" i="94"/>
  <c r="AR267" i="94"/>
  <c r="X267" i="94"/>
  <c r="AS267" i="94" s="1"/>
  <c r="Y267" i="94"/>
  <c r="AT267" i="94"/>
  <c r="Z267" i="94"/>
  <c r="AU267" i="94" s="1"/>
  <c r="AA267" i="94"/>
  <c r="AV267" i="94"/>
  <c r="AB267" i="94"/>
  <c r="AW267" i="94" s="1"/>
  <c r="AC267" i="94"/>
  <c r="AX267" i="94"/>
  <c r="AD267" i="94"/>
  <c r="AY267" i="94" s="1"/>
  <c r="AE267" i="94"/>
  <c r="AZ267" i="94"/>
  <c r="AF267" i="94"/>
  <c r="BA267" i="94"/>
  <c r="AG267" i="94"/>
  <c r="BB267" i="94" s="1"/>
  <c r="AH267" i="94"/>
  <c r="BC267" i="94" s="1"/>
  <c r="AI267" i="94"/>
  <c r="BD267" i="94"/>
  <c r="AJ267" i="94"/>
  <c r="BE267" i="94"/>
  <c r="AK267" i="94"/>
  <c r="BF267" i="94" s="1"/>
  <c r="AL267" i="94"/>
  <c r="BG267" i="94" s="1"/>
  <c r="AM267" i="94"/>
  <c r="BH267" i="94"/>
  <c r="AN267" i="94"/>
  <c r="BI267" i="94" s="1"/>
  <c r="AO267" i="94"/>
  <c r="BJ267" i="94"/>
  <c r="AP267" i="94"/>
  <c r="BK267" i="94" s="1"/>
  <c r="W268" i="94"/>
  <c r="AR268" i="94"/>
  <c r="X268" i="94"/>
  <c r="AS268" i="94" s="1"/>
  <c r="Y268" i="94"/>
  <c r="AT268" i="94"/>
  <c r="Z268" i="94"/>
  <c r="AU268" i="94" s="1"/>
  <c r="AA268" i="94"/>
  <c r="AV268" i="94"/>
  <c r="AB268" i="94"/>
  <c r="AW268" i="94"/>
  <c r="AC268" i="94"/>
  <c r="AX268" i="94" s="1"/>
  <c r="AD268" i="94"/>
  <c r="AY268" i="94" s="1"/>
  <c r="AE268" i="94"/>
  <c r="AZ268" i="94"/>
  <c r="AF268" i="94"/>
  <c r="BA268" i="94"/>
  <c r="AG268" i="94"/>
  <c r="BB268" i="94" s="1"/>
  <c r="AH268" i="94"/>
  <c r="BC268" i="94" s="1"/>
  <c r="AI268" i="94"/>
  <c r="BD268" i="94"/>
  <c r="AJ268" i="94"/>
  <c r="BE268" i="94" s="1"/>
  <c r="AK268" i="94"/>
  <c r="BF268" i="94"/>
  <c r="AL268" i="94"/>
  <c r="BG268" i="94" s="1"/>
  <c r="AM268" i="94"/>
  <c r="BH268" i="94"/>
  <c r="AN268" i="94"/>
  <c r="BI268" i="94" s="1"/>
  <c r="AO268" i="94"/>
  <c r="BJ268" i="94"/>
  <c r="AP268" i="94"/>
  <c r="BK268" i="94" s="1"/>
  <c r="W269" i="94"/>
  <c r="AR269" i="94"/>
  <c r="X269" i="94"/>
  <c r="AS269" i="94" s="1"/>
  <c r="Y269" i="94"/>
  <c r="AT269" i="94" s="1"/>
  <c r="Z269" i="94"/>
  <c r="AU269" i="94" s="1"/>
  <c r="AA269" i="94"/>
  <c r="AV269" i="94"/>
  <c r="AB269" i="94"/>
  <c r="AW269" i="94"/>
  <c r="AC269" i="94"/>
  <c r="AX269" i="94" s="1"/>
  <c r="AD269" i="94"/>
  <c r="AY269" i="94" s="1"/>
  <c r="AE269" i="94"/>
  <c r="AZ269" i="94"/>
  <c r="AF269" i="94"/>
  <c r="BA269" i="94" s="1"/>
  <c r="AG269" i="94"/>
  <c r="BB269" i="94"/>
  <c r="AH269" i="94"/>
  <c r="BC269" i="94" s="1"/>
  <c r="AI269" i="94"/>
  <c r="BD269" i="94"/>
  <c r="AJ269" i="94"/>
  <c r="BE269" i="94" s="1"/>
  <c r="AK269" i="94"/>
  <c r="BF269" i="94"/>
  <c r="AL269" i="94"/>
  <c r="BG269" i="94" s="1"/>
  <c r="AM269" i="94"/>
  <c r="BH269" i="94"/>
  <c r="AN269" i="94"/>
  <c r="BI269" i="94"/>
  <c r="AO269" i="94"/>
  <c r="BJ269" i="94" s="1"/>
  <c r="AP269" i="94"/>
  <c r="BK269" i="94" s="1"/>
  <c r="W270" i="94"/>
  <c r="AR270" i="94"/>
  <c r="X270" i="94"/>
  <c r="AS270" i="94"/>
  <c r="Y270" i="94"/>
  <c r="AT270" i="94" s="1"/>
  <c r="Z270" i="94"/>
  <c r="AU270" i="94" s="1"/>
  <c r="AA270" i="94"/>
  <c r="AV270" i="94"/>
  <c r="AB270" i="94"/>
  <c r="AW270" i="94" s="1"/>
  <c r="AC270" i="94"/>
  <c r="AX270" i="94"/>
  <c r="AD270" i="94"/>
  <c r="AY270" i="94" s="1"/>
  <c r="AE270" i="94"/>
  <c r="AZ270" i="94"/>
  <c r="AF270" i="94"/>
  <c r="BA270" i="94" s="1"/>
  <c r="AG270" i="94"/>
  <c r="BB270" i="94"/>
  <c r="AH270" i="94"/>
  <c r="BC270" i="94" s="1"/>
  <c r="AI270" i="94"/>
  <c r="BD270" i="94"/>
  <c r="AJ270" i="94"/>
  <c r="BE270" i="94"/>
  <c r="AK270" i="94"/>
  <c r="BF270" i="94" s="1"/>
  <c r="AL270" i="94"/>
  <c r="BG270" i="94" s="1"/>
  <c r="AM270" i="94"/>
  <c r="BH270" i="94"/>
  <c r="AN270" i="94"/>
  <c r="BI270" i="94"/>
  <c r="AO270" i="94"/>
  <c r="BJ270" i="94" s="1"/>
  <c r="AP270" i="94"/>
  <c r="BK270" i="94" s="1"/>
  <c r="X219" i="94"/>
  <c r="AS219" i="94"/>
  <c r="Y219" i="94"/>
  <c r="AT219" i="94" s="1"/>
  <c r="Z219" i="94"/>
  <c r="AU219" i="94"/>
  <c r="AA219" i="94"/>
  <c r="AB219" i="94"/>
  <c r="AW219" i="94"/>
  <c r="AC219" i="94"/>
  <c r="AX219" i="94" s="1"/>
  <c r="AD219" i="94"/>
  <c r="AY219" i="94"/>
  <c r="AE219" i="94"/>
  <c r="AZ219" i="94" s="1"/>
  <c r="AF219" i="94"/>
  <c r="BA219" i="94"/>
  <c r="AG219" i="94"/>
  <c r="BB219" i="94" s="1"/>
  <c r="AH219" i="94"/>
  <c r="BC219" i="94" s="1"/>
  <c r="AI219" i="94"/>
  <c r="BD219" i="94"/>
  <c r="AJ219" i="94"/>
  <c r="BE219" i="94" s="1"/>
  <c r="AK219" i="94"/>
  <c r="BF219" i="94"/>
  <c r="AL219" i="94"/>
  <c r="BG219" i="94"/>
  <c r="AM219" i="94"/>
  <c r="BH219" i="94" s="1"/>
  <c r="AN219" i="94"/>
  <c r="BI219" i="94" s="1"/>
  <c r="AO219" i="94"/>
  <c r="BJ219" i="94"/>
  <c r="AP219" i="94"/>
  <c r="BK219" i="94"/>
  <c r="W219" i="94"/>
  <c r="AR219" i="94" s="1"/>
  <c r="AR216" i="94"/>
  <c r="AS216" i="94"/>
  <c r="AT216" i="94"/>
  <c r="AU216" i="94"/>
  <c r="AV216" i="94"/>
  <c r="AW216" i="94"/>
  <c r="AX216" i="94"/>
  <c r="AY216" i="94"/>
  <c r="AZ216" i="94"/>
  <c r="BA216" i="94"/>
  <c r="BB216" i="94"/>
  <c r="BC216" i="94"/>
  <c r="BD216" i="94"/>
  <c r="BE216" i="94"/>
  <c r="BF216" i="94"/>
  <c r="BG216" i="94"/>
  <c r="BH216" i="94"/>
  <c r="BI216" i="94"/>
  <c r="BJ216" i="94"/>
  <c r="BK216" i="94"/>
  <c r="AR217" i="94"/>
  <c r="AS217" i="94"/>
  <c r="AT217" i="94"/>
  <c r="AU217" i="94"/>
  <c r="AV217" i="94"/>
  <c r="AW217" i="94"/>
  <c r="AX217" i="94"/>
  <c r="AY217" i="94"/>
  <c r="AZ217" i="94"/>
  <c r="BA217" i="94"/>
  <c r="BB217" i="94"/>
  <c r="BC217" i="94"/>
  <c r="BD217" i="94"/>
  <c r="BE217" i="94"/>
  <c r="BF217" i="94"/>
  <c r="BG217" i="94"/>
  <c r="BH217" i="94"/>
  <c r="BI217" i="94"/>
  <c r="BJ217" i="94"/>
  <c r="BK217" i="94"/>
  <c r="W164" i="94" a="1"/>
  <c r="AP187" i="94" s="1"/>
  <c r="BK187" i="94" s="1"/>
  <c r="AI214" i="94"/>
  <c r="BD214" i="94" s="1"/>
  <c r="AA176" i="94"/>
  <c r="AV176" i="94" s="1"/>
  <c r="AA208" i="94"/>
  <c r="AV208" i="94" s="1"/>
  <c r="Z207" i="94"/>
  <c r="AU207" i="94" s="1"/>
  <c r="AZ559" i="94"/>
  <c r="AZ555" i="94"/>
  <c r="BB529" i="94"/>
  <c r="AW544" i="94"/>
  <c r="AW541" i="94"/>
  <c r="AW540" i="94"/>
  <c r="BI539" i="94"/>
  <c r="AW539" i="94"/>
  <c r="BI538" i="94"/>
  <c r="AW538" i="94"/>
  <c r="BI537" i="94"/>
  <c r="AW537" i="94"/>
  <c r="BI536" i="94"/>
  <c r="AW536" i="94"/>
  <c r="BI535" i="94"/>
  <c r="AW535" i="94"/>
  <c r="BI534" i="94"/>
  <c r="AW534" i="94"/>
  <c r="BI533" i="94"/>
  <c r="AW533" i="94"/>
  <c r="BI532" i="94"/>
  <c r="AW532" i="94"/>
  <c r="BI531" i="94"/>
  <c r="AW531" i="94"/>
  <c r="AW530" i="94"/>
  <c r="AZ563" i="94"/>
  <c r="AZ551" i="94"/>
  <c r="AZ547" i="94"/>
  <c r="AZ541" i="94"/>
  <c r="AZ530" i="94"/>
  <c r="BB543" i="94"/>
  <c r="BB542" i="94"/>
  <c r="AZ463" i="94"/>
  <c r="AZ459" i="94"/>
  <c r="AZ451" i="94"/>
  <c r="AZ441" i="94"/>
  <c r="BB429" i="94"/>
  <c r="AW444" i="94"/>
  <c r="AW441" i="94"/>
  <c r="AW440" i="94"/>
  <c r="BI439" i="94"/>
  <c r="AW439" i="94"/>
  <c r="BI438" i="94"/>
  <c r="AW438" i="94"/>
  <c r="BI437" i="94"/>
  <c r="AW437" i="94"/>
  <c r="BI436" i="94"/>
  <c r="AW436" i="94"/>
  <c r="BI435" i="94"/>
  <c r="AW435" i="94"/>
  <c r="BI434" i="94"/>
  <c r="AW434" i="94"/>
  <c r="BI433" i="94"/>
  <c r="AW433" i="94"/>
  <c r="BI432" i="94"/>
  <c r="AW432" i="94"/>
  <c r="BI431" i="94"/>
  <c r="AW431" i="94"/>
  <c r="AW430" i="94"/>
  <c r="AZ455" i="94"/>
  <c r="AZ447" i="94"/>
  <c r="AZ430" i="94"/>
  <c r="BB443" i="94"/>
  <c r="BB442" i="94"/>
  <c r="AZ401" i="94"/>
  <c r="AZ397" i="94"/>
  <c r="AZ389" i="94"/>
  <c r="AZ385" i="94"/>
  <c r="AZ377" i="94"/>
  <c r="AZ405" i="94"/>
  <c r="AZ393" i="94"/>
  <c r="AZ381" i="94"/>
  <c r="BE327" i="94"/>
  <c r="BB319" i="94"/>
  <c r="BE323" i="94"/>
  <c r="BE322" i="94"/>
  <c r="BE321" i="94"/>
  <c r="BE320" i="94"/>
  <c r="BE319" i="94"/>
  <c r="BB332" i="94"/>
  <c r="BB330" i="94"/>
  <c r="BB327" i="94"/>
  <c r="BB326" i="94"/>
  <c r="BB323" i="94"/>
  <c r="BB322" i="94"/>
  <c r="BB321" i="94"/>
  <c r="BB320" i="94"/>
  <c r="BE282" i="94"/>
  <c r="BI279" i="94"/>
  <c r="BK274" i="94"/>
  <c r="AV274" i="94"/>
  <c r="BI280" i="94"/>
  <c r="AX296" i="94"/>
  <c r="AX294" i="94"/>
  <c r="AX292" i="94"/>
  <c r="AX290" i="94"/>
  <c r="AX288" i="94"/>
  <c r="AX285" i="94"/>
  <c r="BJ283" i="94"/>
  <c r="BF283" i="94"/>
  <c r="AX283" i="94"/>
  <c r="BJ281" i="94"/>
  <c r="BF281" i="94"/>
  <c r="AX281" i="94"/>
  <c r="BF280" i="94"/>
  <c r="AX280" i="94"/>
  <c r="BF279" i="94"/>
  <c r="AX279" i="94"/>
  <c r="BJ278" i="94"/>
  <c r="BB278" i="94"/>
  <c r="AT278" i="94"/>
  <c r="BF277" i="94"/>
  <c r="AX277" i="94"/>
  <c r="BJ276" i="94"/>
  <c r="BB276" i="94"/>
  <c r="AT276" i="94"/>
  <c r="BF275" i="94"/>
  <c r="AX275" i="94"/>
  <c r="AW232" i="94"/>
  <c r="AW231" i="94"/>
  <c r="BI228" i="94"/>
  <c r="BE228" i="94"/>
  <c r="AW228" i="94"/>
  <c r="BI227" i="94"/>
  <c r="AW227" i="94"/>
  <c r="BE225" i="94"/>
  <c r="BI224" i="94"/>
  <c r="AW224" i="94"/>
  <c r="BI223" i="94"/>
  <c r="AW223" i="94"/>
  <c r="BE221" i="94"/>
  <c r="BI220" i="94"/>
  <c r="AW220" i="94"/>
  <c r="AV219" i="94"/>
  <c r="AZ252" i="94"/>
  <c r="AZ251" i="94"/>
  <c r="AZ248" i="94"/>
  <c r="AZ247" i="94"/>
  <c r="AZ244" i="94"/>
  <c r="AZ243" i="94"/>
  <c r="AZ240" i="94"/>
  <c r="AZ236" i="94"/>
  <c r="AZ235" i="94"/>
  <c r="AZ233" i="94"/>
  <c r="AZ232" i="94"/>
  <c r="AZ227" i="94"/>
  <c r="AZ226" i="94"/>
  <c r="AZ223" i="94"/>
  <c r="AZ222" i="94"/>
  <c r="AV221" i="94"/>
  <c r="AZ220" i="94"/>
  <c r="AZ507" i="94"/>
  <c r="AZ501" i="94"/>
  <c r="AZ497" i="94"/>
  <c r="AZ486" i="94"/>
  <c r="BJ484" i="94"/>
  <c r="BB484" i="94"/>
  <c r="AT484" i="94"/>
  <c r="BE495" i="94"/>
  <c r="BE494" i="94"/>
  <c r="BE493" i="94"/>
  <c r="BE491" i="94"/>
  <c r="BE490" i="94"/>
  <c r="BE489" i="94"/>
  <c r="BI488" i="94"/>
  <c r="BE487" i="94"/>
  <c r="AW487" i="94"/>
  <c r="BI486" i="94"/>
  <c r="BE485" i="94"/>
  <c r="AZ505" i="94"/>
  <c r="AZ503" i="94"/>
  <c r="AZ499" i="94"/>
  <c r="AV493" i="94"/>
  <c r="AZ492" i="94"/>
  <c r="AV491" i="94"/>
  <c r="AV490" i="94"/>
  <c r="AZ488" i="94"/>
  <c r="AX507" i="94"/>
  <c r="AX505" i="94"/>
  <c r="AX503" i="94"/>
  <c r="AX501" i="94"/>
  <c r="AX499" i="94"/>
  <c r="AX497" i="94"/>
  <c r="AX496" i="94"/>
  <c r="BF493" i="94"/>
  <c r="BJ492" i="94"/>
  <c r="AX492" i="94"/>
  <c r="BF491" i="94"/>
  <c r="AT491" i="94"/>
  <c r="BF490" i="94"/>
  <c r="AT490" i="94"/>
  <c r="BF489" i="94"/>
  <c r="BF488" i="94"/>
  <c r="AX488" i="94"/>
  <c r="AT488" i="94"/>
  <c r="BJ487" i="94"/>
  <c r="BB487" i="94"/>
  <c r="BF486" i="94"/>
  <c r="AX486" i="94"/>
  <c r="AT486" i="94"/>
  <c r="BJ485" i="94"/>
  <c r="BB485" i="94"/>
  <c r="AW489" i="94"/>
  <c r="AW486" i="94"/>
  <c r="AW485" i="94"/>
  <c r="AN214" i="94"/>
  <c r="BI214" i="94" s="1"/>
  <c r="AJ211" i="94"/>
  <c r="BE211" i="94" s="1"/>
  <c r="AH209" i="94"/>
  <c r="BC209" i="94" s="1"/>
  <c r="AD206" i="94"/>
  <c r="AY206" i="94" s="1"/>
  <c r="AB205" i="94"/>
  <c r="AW205" i="94" s="1"/>
  <c r="AA204" i="94"/>
  <c r="AV204" i="94" s="1"/>
  <c r="AP199" i="94"/>
  <c r="BK199" i="94" s="1"/>
  <c r="AI194" i="94"/>
  <c r="BD194" i="94"/>
  <c r="AB189" i="94"/>
  <c r="AW189" i="94"/>
  <c r="AP183" i="94"/>
  <c r="BK183" i="94" s="1"/>
  <c r="AM181" i="94"/>
  <c r="BH181" i="94" s="1"/>
  <c r="AI178" i="94"/>
  <c r="BD178" i="94" s="1"/>
  <c r="AH177" i="94"/>
  <c r="BC177" i="94" s="1"/>
  <c r="AA172" i="94"/>
  <c r="AV172" i="94" s="1"/>
  <c r="AP211" i="94"/>
  <c r="BK211" i="94" s="1"/>
  <c r="AL208" i="94"/>
  <c r="BG208" i="94" s="1"/>
  <c r="AJ207" i="94"/>
  <c r="BE207" i="94" s="1"/>
  <c r="AI206" i="94"/>
  <c r="BD206" i="94" s="1"/>
  <c r="AD202" i="94"/>
  <c r="AY202" i="94" s="1"/>
  <c r="AB201" i="94"/>
  <c r="AW201" i="94" s="1"/>
  <c r="W197" i="94"/>
  <c r="AR197" i="94" s="1"/>
  <c r="AP195" i="94"/>
  <c r="BK195" i="94" s="1"/>
  <c r="AJ191" i="94"/>
  <c r="BE191" i="94" s="1"/>
  <c r="AD186" i="94"/>
  <c r="AY186" i="94" s="1"/>
  <c r="AA184" i="94"/>
  <c r="AV184" i="94" s="1"/>
  <c r="W181" i="94"/>
  <c r="AR181" i="94" s="1"/>
  <c r="AN178" i="94"/>
  <c r="BI178" i="94" s="1"/>
  <c r="AJ175" i="94"/>
  <c r="BE175" i="94" s="1"/>
  <c r="AI174" i="94"/>
  <c r="BD174" i="94" s="1"/>
  <c r="AD215" i="94"/>
  <c r="AY215" i="94" s="1"/>
  <c r="X210" i="94"/>
  <c r="AS210" i="94"/>
  <c r="AL204" i="94"/>
  <c r="BG204" i="94"/>
  <c r="AI202" i="94"/>
  <c r="BD202" i="94" s="1"/>
  <c r="AE199" i="94"/>
  <c r="AZ199" i="94" s="1"/>
  <c r="AD198" i="94"/>
  <c r="AY198" i="94" s="1"/>
  <c r="AB197" i="94"/>
  <c r="AW197" i="94" s="1"/>
  <c r="W193" i="94"/>
  <c r="AR193" i="94" s="1"/>
  <c r="AJ187" i="94"/>
  <c r="BE187" i="94" s="1"/>
  <c r="AI186" i="94"/>
  <c r="BD186" i="94" s="1"/>
  <c r="AE183" i="94"/>
  <c r="AZ183" i="94" s="1"/>
  <c r="AB181" i="94"/>
  <c r="AW181" i="94" s="1"/>
  <c r="X178" i="94"/>
  <c r="AS178" i="94" s="1"/>
  <c r="AM173" i="94"/>
  <c r="BH173" i="94" s="1"/>
  <c r="AL172" i="94"/>
  <c r="BG172" i="94" s="1"/>
  <c r="AJ171" i="94"/>
  <c r="BE171" i="94" s="1"/>
  <c r="AH169" i="94"/>
  <c r="BC169" i="94"/>
  <c r="AN166" i="94"/>
  <c r="BI166" i="94" s="1"/>
  <c r="AD166" i="94"/>
  <c r="AY166" i="94" s="1"/>
  <c r="AL164" i="94"/>
  <c r="BG164" i="94"/>
  <c r="AA215" i="94"/>
  <c r="AV215" i="94" s="1"/>
  <c r="AP214" i="94"/>
  <c r="BK214" i="94" s="1"/>
  <c r="Z214" i="94"/>
  <c r="AU214" i="94" s="1"/>
  <c r="AI213" i="94"/>
  <c r="BD213" i="94" s="1"/>
  <c r="AM212" i="94"/>
  <c r="BH212" i="94" s="1"/>
  <c r="AL211" i="94"/>
  <c r="BG211" i="94" s="1"/>
  <c r="AF211" i="94"/>
  <c r="BA211" i="94" s="1"/>
  <c r="AA211" i="94"/>
  <c r="AV211" i="94" s="1"/>
  <c r="AE210" i="94"/>
  <c r="AZ210" i="94" s="1"/>
  <c r="X209" i="94"/>
  <c r="AS209" i="94" s="1"/>
  <c r="AM208" i="94"/>
  <c r="BH208" i="94" s="1"/>
  <c r="W208" i="94"/>
  <c r="AR208" i="94"/>
  <c r="AJ206" i="94"/>
  <c r="BE206" i="94" s="1"/>
  <c r="AE206" i="94"/>
  <c r="AZ206" i="94" s="1"/>
  <c r="AI205" i="94"/>
  <c r="BD205" i="94"/>
  <c r="X205" i="94"/>
  <c r="AS205" i="94" s="1"/>
  <c r="AB204" i="94"/>
  <c r="AW204" i="94" s="1"/>
  <c r="AA203" i="94"/>
  <c r="AV203" i="94" s="1"/>
  <c r="AP202" i="94"/>
  <c r="BK202" i="94" s="1"/>
  <c r="AJ202" i="94"/>
  <c r="BE202" i="94" s="1"/>
  <c r="AN201" i="94"/>
  <c r="BI201" i="94" s="1"/>
  <c r="AH200" i="94"/>
  <c r="BC200" i="94" s="1"/>
  <c r="AB200" i="94"/>
  <c r="AW200" i="94" s="1"/>
  <c r="AF199" i="94"/>
  <c r="BA199" i="94"/>
  <c r="Z198" i="94"/>
  <c r="AU198" i="94" s="1"/>
  <c r="AN197" i="94"/>
  <c r="BI197" i="94" s="1"/>
  <c r="X197" i="94"/>
  <c r="AS197" i="94"/>
  <c r="AH196" i="94"/>
  <c r="BC196" i="94" s="1"/>
  <c r="AL195" i="94"/>
  <c r="BG195" i="94" s="1"/>
  <c r="AJ194" i="94"/>
  <c r="BE194" i="94" s="1"/>
  <c r="AE194" i="94"/>
  <c r="AZ194" i="94" s="1"/>
  <c r="Z194" i="94"/>
  <c r="AU194" i="94" s="1"/>
  <c r="AD193" i="94"/>
  <c r="AY193" i="94" s="1"/>
  <c r="W192" i="94"/>
  <c r="AR192" i="94" s="1"/>
  <c r="AL191" i="94"/>
  <c r="BG191" i="94" s="1"/>
  <c r="AP190" i="94"/>
  <c r="BK190" i="94" s="1"/>
  <c r="AI189" i="94"/>
  <c r="BD189" i="94" s="1"/>
  <c r="AD189" i="94"/>
  <c r="AY189" i="94" s="1"/>
  <c r="AH188" i="94"/>
  <c r="BC188" i="94"/>
  <c r="W188" i="94"/>
  <c r="AR188" i="94" s="1"/>
  <c r="AA187" i="94"/>
  <c r="AV187" i="94" s="1"/>
  <c r="Z186" i="94"/>
  <c r="AU186" i="94" s="1"/>
  <c r="AN185" i="94"/>
  <c r="BI185" i="94" s="1"/>
  <c r="AI185" i="94"/>
  <c r="BD185" i="94" s="1"/>
  <c r="AM184" i="94"/>
  <c r="BH184" i="94" s="1"/>
  <c r="AF183" i="94"/>
  <c r="BA183" i="94" s="1"/>
  <c r="AA183" i="94"/>
  <c r="AV183" i="94" s="1"/>
  <c r="AE182" i="94"/>
  <c r="AZ182" i="94" s="1"/>
  <c r="X181" i="94"/>
  <c r="AS181" i="94" s="1"/>
  <c r="AM180" i="94"/>
  <c r="BH180" i="94" s="1"/>
  <c r="W180" i="94"/>
  <c r="AR180" i="94"/>
  <c r="AF179" i="94"/>
  <c r="BA179" i="94" s="1"/>
  <c r="AJ178" i="94"/>
  <c r="BE178" i="94" s="1"/>
  <c r="AI177" i="94"/>
  <c r="BD177" i="94" s="1"/>
  <c r="AD177" i="94"/>
  <c r="AY177" i="94" s="1"/>
  <c r="X177" i="94"/>
  <c r="AS177" i="94" s="1"/>
  <c r="AB176" i="94"/>
  <c r="AW176" i="94"/>
  <c r="AP174" i="94"/>
  <c r="BK174" i="94" s="1"/>
  <c r="AJ174" i="94"/>
  <c r="BE174" i="94" s="1"/>
  <c r="AN173" i="94"/>
  <c r="BI173" i="94" s="1"/>
  <c r="AH172" i="94"/>
  <c r="BC172" i="94" s="1"/>
  <c r="AB172" i="94"/>
  <c r="AW172" i="94" s="1"/>
  <c r="AF171" i="94"/>
  <c r="BA171" i="94" s="1"/>
  <c r="AP170" i="94"/>
  <c r="BK170" i="94" s="1"/>
  <c r="Z170" i="94"/>
  <c r="AU170" i="94" s="1"/>
  <c r="X169" i="94"/>
  <c r="AS169" i="94" s="1"/>
  <c r="AM168" i="94"/>
  <c r="BH168" i="94" s="1"/>
  <c r="AH168" i="94"/>
  <c r="BC168" i="94" s="1"/>
  <c r="AL167" i="94"/>
  <c r="BG167" i="94"/>
  <c r="AE166" i="94"/>
  <c r="AZ166" i="94" s="1"/>
  <c r="Z166" i="94"/>
  <c r="AU166" i="94" s="1"/>
  <c r="AD165" i="94"/>
  <c r="AY165" i="94" s="1"/>
  <c r="W164" i="94"/>
  <c r="AR164" i="94" s="1"/>
  <c r="AJ215" i="94"/>
  <c r="BE215" i="94" s="1"/>
  <c r="AA214" i="94"/>
  <c r="AV214" i="94" s="1"/>
  <c r="Z213" i="94"/>
  <c r="AU213" i="94" s="1"/>
  <c r="AH211" i="94"/>
  <c r="BC211" i="94" s="1"/>
  <c r="AE209" i="94"/>
  <c r="AZ209" i="94" s="1"/>
  <c r="AN208" i="94"/>
  <c r="BI208" i="94" s="1"/>
  <c r="AD208" i="94"/>
  <c r="AY208" i="94" s="1"/>
  <c r="W207" i="94"/>
  <c r="AR207" i="94"/>
  <c r="AD204" i="94"/>
  <c r="AY204" i="94" s="1"/>
  <c r="AM203" i="94"/>
  <c r="BH203" i="94" s="1"/>
  <c r="AA202" i="94"/>
  <c r="AV202" i="94"/>
  <c r="AH199" i="94"/>
  <c r="BC199" i="94" s="1"/>
  <c r="W199" i="94"/>
  <c r="AR199" i="94" s="1"/>
  <c r="AE197" i="94"/>
  <c r="AZ197" i="94" s="1"/>
  <c r="AN196" i="94"/>
  <c r="BI196" i="94" s="1"/>
  <c r="AD196" i="94"/>
  <c r="AY196" i="94" s="1"/>
  <c r="AL194" i="94"/>
  <c r="BG194" i="94" s="1"/>
  <c r="AA194" i="94"/>
  <c r="AV194" i="94" s="1"/>
  <c r="AI192" i="94"/>
  <c r="BD192" i="94" s="1"/>
  <c r="X192" i="94"/>
  <c r="AS192" i="94"/>
  <c r="AH191" i="94"/>
  <c r="BC191" i="94" s="1"/>
  <c r="AP189" i="94"/>
  <c r="BK189" i="94"/>
  <c r="AE189" i="94"/>
  <c r="AZ189" i="94" s="1"/>
  <c r="AB187" i="94"/>
  <c r="AW187" i="94"/>
  <c r="AL186" i="94"/>
  <c r="BG186" i="94" s="1"/>
  <c r="Z185" i="94"/>
  <c r="AU185" i="94"/>
  <c r="AI184" i="94"/>
  <c r="BD184" i="94" s="1"/>
  <c r="AF182" i="94"/>
  <c r="BA182" i="94"/>
  <c r="AP181" i="94"/>
  <c r="BK181" i="94" s="1"/>
  <c r="AD180" i="94"/>
  <c r="AY180" i="94"/>
  <c r="AM179" i="94"/>
  <c r="BH179" i="94" s="1"/>
  <c r="AB179" i="94"/>
  <c r="AW179" i="94" s="1"/>
  <c r="AJ177" i="94"/>
  <c r="BE177" i="94" s="1"/>
  <c r="Z177" i="94"/>
  <c r="AU177" i="94"/>
  <c r="AH175" i="94"/>
  <c r="BC175" i="94" s="1"/>
  <c r="W175" i="94"/>
  <c r="AR175" i="94" s="1"/>
  <c r="AF174" i="94"/>
  <c r="BA174" i="94" s="1"/>
  <c r="AN172" i="94"/>
  <c r="BI172" i="94" s="1"/>
  <c r="AD172" i="94"/>
  <c r="AY172" i="94"/>
  <c r="AA170" i="94"/>
  <c r="AV170" i="94" s="1"/>
  <c r="AJ169" i="94"/>
  <c r="BE169" i="94" s="1"/>
  <c r="X168" i="94"/>
  <c r="AS168" i="94" s="1"/>
  <c r="AH167" i="94"/>
  <c r="BC167" i="94"/>
  <c r="Z165" i="94"/>
  <c r="AU165" i="94" s="1"/>
  <c r="AD164" i="94"/>
  <c r="AY164" i="94" s="1"/>
  <c r="AA168" i="94"/>
  <c r="AV168" i="94" s="1"/>
  <c r="AJ167" i="94"/>
  <c r="BE167" i="94" s="1"/>
  <c r="Z167" i="94"/>
  <c r="AU167" i="94" s="1"/>
  <c r="AH165" i="94"/>
  <c r="BC165" i="94" s="1"/>
  <c r="W165" i="94"/>
  <c r="AR165" i="94" s="1"/>
  <c r="AF215" i="94"/>
  <c r="BA215" i="94" s="1"/>
  <c r="W215" i="94"/>
  <c r="AR215" i="94"/>
  <c r="AF214" i="94"/>
  <c r="BA214" i="94" s="1"/>
  <c r="AN212" i="94"/>
  <c r="BI212" i="94"/>
  <c r="AD212" i="94"/>
  <c r="AY212" i="94" s="1"/>
  <c r="AA210" i="94"/>
  <c r="AV210" i="94"/>
  <c r="AJ209" i="94"/>
  <c r="BE209" i="94" s="1"/>
  <c r="AM207" i="94"/>
  <c r="BH207" i="94"/>
  <c r="AB207" i="94"/>
  <c r="AW207" i="94"/>
  <c r="Z205" i="94"/>
  <c r="AU205" i="94"/>
  <c r="AI204" i="94"/>
  <c r="BD204" i="94" s="1"/>
  <c r="W203" i="94"/>
  <c r="AR203" i="94"/>
  <c r="AF202" i="94"/>
  <c r="BA202" i="94" s="1"/>
  <c r="AP201" i="94"/>
  <c r="BK201" i="94" s="1"/>
  <c r="AD200" i="94"/>
  <c r="AY200" i="94" s="1"/>
  <c r="AM199" i="94"/>
  <c r="BH199" i="94" s="1"/>
  <c r="AA198" i="94"/>
  <c r="AV198" i="94" s="1"/>
  <c r="AJ197" i="94"/>
  <c r="BE197" i="94" s="1"/>
  <c r="Z197" i="94"/>
  <c r="AU197" i="94" s="1"/>
  <c r="AH195" i="94"/>
  <c r="BC195" i="94" s="1"/>
  <c r="W195" i="94"/>
  <c r="AR195" i="94" s="1"/>
  <c r="AN192" i="94"/>
  <c r="BI192" i="94" s="1"/>
  <c r="AD192" i="94"/>
  <c r="AY192" i="94" s="1"/>
  <c r="AL190" i="94"/>
  <c r="BG190" i="94" s="1"/>
  <c r="AA190" i="94"/>
  <c r="AV190" i="94" s="1"/>
  <c r="X188" i="94"/>
  <c r="AS188" i="94" s="1"/>
  <c r="AH187" i="94"/>
  <c r="BC187" i="94" s="1"/>
  <c r="AP185" i="94"/>
  <c r="BK185" i="94" s="1"/>
  <c r="AE185" i="94"/>
  <c r="AZ185" i="94" s="1"/>
  <c r="AN184" i="94"/>
  <c r="BI184" i="94" s="1"/>
  <c r="AB183" i="94"/>
  <c r="AW183" i="94" s="1"/>
  <c r="AL182" i="94"/>
  <c r="BG182" i="94"/>
  <c r="Z181" i="94"/>
  <c r="AU181" i="94" s="1"/>
  <c r="AI180" i="94"/>
  <c r="BD180" i="94"/>
  <c r="X180" i="94"/>
  <c r="AS180" i="94" s="1"/>
  <c r="AF178" i="94"/>
  <c r="BA178" i="94"/>
  <c r="AP177" i="94"/>
  <c r="BK177" i="94"/>
  <c r="AM175" i="94"/>
  <c r="BH175" i="94"/>
  <c r="AB175" i="94"/>
  <c r="AW175" i="94" s="1"/>
  <c r="AJ173" i="94"/>
  <c r="BE173" i="94"/>
  <c r="Z173" i="94"/>
  <c r="AU173" i="94"/>
  <c r="W171" i="94"/>
  <c r="AR171" i="94"/>
  <c r="AF170" i="94"/>
  <c r="BA170" i="94" s="1"/>
  <c r="AN168" i="94"/>
  <c r="BI168" i="94"/>
  <c r="AD168" i="94"/>
  <c r="AY168" i="94" s="1"/>
  <c r="AM167" i="94"/>
  <c r="BH167" i="94" s="1"/>
  <c r="AA166" i="94"/>
  <c r="AV166" i="94" s="1"/>
  <c r="AP165" i="94"/>
  <c r="BK165" i="94"/>
  <c r="AE165" i="94"/>
  <c r="AZ165" i="94" s="1"/>
  <c r="AI164" i="94"/>
  <c r="BD164" i="94" s="1"/>
  <c r="X164" i="94"/>
  <c r="AS164" i="94"/>
  <c r="AO215" i="94"/>
  <c r="BJ215" i="94" s="1"/>
  <c r="AC215" i="94"/>
  <c r="AX215" i="94"/>
  <c r="X215" i="94"/>
  <c r="AS215" i="94"/>
  <c r="AM214" i="94"/>
  <c r="BH214" i="94" s="1"/>
  <c r="W214" i="94"/>
  <c r="AR214" i="94" s="1"/>
  <c r="AL213" i="94"/>
  <c r="BG213" i="94"/>
  <c r="AP212" i="94"/>
  <c r="BK212" i="94"/>
  <c r="AJ212" i="94"/>
  <c r="BE212" i="94"/>
  <c r="AE212" i="94"/>
  <c r="AZ212" i="94" s="1"/>
  <c r="AI211" i="94"/>
  <c r="BD211" i="94"/>
  <c r="AD211" i="94"/>
  <c r="AY211" i="94" s="1"/>
  <c r="X211" i="94"/>
  <c r="AS211" i="94" s="1"/>
  <c r="AH210" i="94"/>
  <c r="BC210" i="94"/>
  <c r="AB210" i="94"/>
  <c r="AW210" i="94" s="1"/>
  <c r="W210" i="94"/>
  <c r="AR210" i="94"/>
  <c r="AA209" i="94"/>
  <c r="AV209" i="94" s="1"/>
  <c r="AP208" i="94"/>
  <c r="BK208" i="94" s="1"/>
  <c r="AJ208" i="94"/>
  <c r="BE208" i="94" s="1"/>
  <c r="Z208" i="94"/>
  <c r="AU208" i="94" s="1"/>
  <c r="AN207" i="94"/>
  <c r="BI207" i="94"/>
  <c r="AI207" i="94"/>
  <c r="BD207" i="94" s="1"/>
  <c r="AM206" i="94"/>
  <c r="BH206" i="94" s="1"/>
  <c r="AH206" i="94"/>
  <c r="BC206" i="94"/>
  <c r="AB206" i="94"/>
  <c r="AW206" i="94" s="1"/>
  <c r="AF205" i="94"/>
  <c r="BA205" i="94" s="1"/>
  <c r="AA205" i="94"/>
  <c r="AV205" i="94" s="1"/>
  <c r="AE204" i="94"/>
  <c r="AZ204" i="94"/>
  <c r="Z204" i="94"/>
  <c r="AU204" i="94"/>
  <c r="AN203" i="94"/>
  <c r="BI203" i="94" s="1"/>
  <c r="X203" i="94"/>
  <c r="AS203" i="94" s="1"/>
  <c r="AM202" i="94"/>
  <c r="BH202" i="94" s="1"/>
  <c r="AH202" i="94"/>
  <c r="BC202" i="94" s="1"/>
  <c r="W202" i="94"/>
  <c r="AR202" i="94"/>
  <c r="AL201" i="94"/>
  <c r="BG201" i="94" s="1"/>
  <c r="AF201" i="94"/>
  <c r="BA201" i="94"/>
  <c r="AJ200" i="94"/>
  <c r="BE200" i="94" s="1"/>
  <c r="AE200" i="94"/>
  <c r="AZ200" i="94" s="1"/>
  <c r="Z200" i="94"/>
  <c r="AU200" i="94" s="1"/>
  <c r="AI199" i="94"/>
  <c r="BD199" i="94" s="1"/>
  <c r="AD199" i="94"/>
  <c r="AY199" i="94"/>
  <c r="X199" i="94"/>
  <c r="AS199" i="94"/>
  <c r="AB198" i="94"/>
  <c r="AW198" i="94" s="1"/>
  <c r="W198" i="94"/>
  <c r="AR198" i="94"/>
  <c r="AL197" i="94"/>
  <c r="BG197" i="94" s="1"/>
  <c r="AP196" i="94"/>
  <c r="BK196" i="94"/>
  <c r="AJ196" i="94"/>
  <c r="BE196" i="94" s="1"/>
  <c r="AN195" i="94"/>
  <c r="BI195" i="94"/>
  <c r="AI195" i="94"/>
  <c r="BD195" i="94"/>
  <c r="AD195" i="94"/>
  <c r="AY195" i="94" s="1"/>
  <c r="AH194" i="94"/>
  <c r="BC194" i="94" s="1"/>
  <c r="AB194" i="94"/>
  <c r="AW194" i="94" s="1"/>
  <c r="W194" i="94"/>
  <c r="AR194" i="94" s="1"/>
  <c r="AF193" i="94"/>
  <c r="BA193" i="94"/>
  <c r="AA193" i="94"/>
  <c r="AV193" i="94" s="1"/>
  <c r="AP192" i="94"/>
  <c r="BK192" i="94"/>
  <c r="Z192" i="94"/>
  <c r="AU192" i="94" s="1"/>
  <c r="AN191" i="94"/>
  <c r="BI191" i="94" s="1"/>
  <c r="AI191" i="94"/>
  <c r="BD191" i="94" s="1"/>
  <c r="X191" i="94"/>
  <c r="AS191" i="94" s="1"/>
  <c r="AM190" i="94"/>
  <c r="BH190" i="94"/>
  <c r="AH190" i="94"/>
  <c r="BC190" i="94"/>
  <c r="AL189" i="94"/>
  <c r="BG189" i="94" s="1"/>
  <c r="AF189" i="94"/>
  <c r="BA189" i="94" s="1"/>
  <c r="AA189" i="94"/>
  <c r="AV189" i="94" s="1"/>
  <c r="AE188" i="94"/>
  <c r="AZ188" i="94"/>
  <c r="Z188" i="94"/>
  <c r="AU188" i="94" s="1"/>
  <c r="AD187" i="94"/>
  <c r="AY187" i="94" s="1"/>
  <c r="X187" i="94"/>
  <c r="AS187" i="94"/>
  <c r="AM186" i="94"/>
  <c r="BH186" i="94" s="1"/>
  <c r="W186" i="94"/>
  <c r="AR186" i="94" s="1"/>
  <c r="AL185" i="94"/>
  <c r="BG185" i="94" s="1"/>
  <c r="AF185" i="94"/>
  <c r="BA185" i="94" s="1"/>
  <c r="AA185" i="94"/>
  <c r="AV185" i="94"/>
  <c r="AP184" i="94"/>
  <c r="BK184" i="94"/>
  <c r="AJ184" i="94"/>
  <c r="BE184" i="94" s="1"/>
  <c r="AE184" i="94"/>
  <c r="AZ184" i="94"/>
  <c r="Z184" i="94"/>
  <c r="AU184" i="94"/>
  <c r="AN183" i="94"/>
  <c r="BI183" i="94" s="1"/>
  <c r="AI183" i="94"/>
  <c r="BD183" i="94" s="1"/>
  <c r="AD183" i="94"/>
  <c r="AY183" i="94" s="1"/>
  <c r="X183" i="94"/>
  <c r="AS183" i="94" s="1"/>
  <c r="AM182" i="94"/>
  <c r="BH182" i="94"/>
  <c r="AH182" i="94"/>
  <c r="BC182" i="94" s="1"/>
  <c r="AB182" i="94"/>
  <c r="AW182" i="94" s="1"/>
  <c r="W182" i="94"/>
  <c r="AR182" i="94"/>
  <c r="AL181" i="94"/>
  <c r="BG181" i="94"/>
  <c r="AF181" i="94"/>
  <c r="BA181" i="94" s="1"/>
  <c r="AA181" i="94"/>
  <c r="AV181" i="94"/>
  <c r="AP180" i="94"/>
  <c r="BK180" i="94" s="1"/>
  <c r="AJ180" i="94"/>
  <c r="BE180" i="94" s="1"/>
  <c r="AE180" i="94"/>
  <c r="AZ180" i="94" s="1"/>
  <c r="Z180" i="94"/>
  <c r="AU180" i="94" s="1"/>
  <c r="AN179" i="94"/>
  <c r="BI179" i="94"/>
  <c r="AI179" i="94"/>
  <c r="BD179" i="94"/>
  <c r="AD179" i="94"/>
  <c r="AY179" i="94" s="1"/>
  <c r="X179" i="94"/>
  <c r="AS179" i="94"/>
  <c r="AM178" i="94"/>
  <c r="BH178" i="94"/>
  <c r="AH178" i="94"/>
  <c r="BC178" i="94" s="1"/>
  <c r="AB178" i="94"/>
  <c r="AW178" i="94" s="1"/>
  <c r="W178" i="94"/>
  <c r="AR178" i="94"/>
  <c r="AL177" i="94"/>
  <c r="BG177" i="94" s="1"/>
  <c r="AF177" i="94"/>
  <c r="BA177" i="94"/>
  <c r="AA177" i="94"/>
  <c r="AV177" i="94" s="1"/>
  <c r="AP176" i="94"/>
  <c r="BK176" i="94" s="1"/>
  <c r="AJ176" i="94"/>
  <c r="BE176" i="94"/>
  <c r="AE176" i="94"/>
  <c r="AZ176" i="94"/>
  <c r="Z176" i="94"/>
  <c r="AU176" i="94" s="1"/>
  <c r="AN175" i="94"/>
  <c r="BI175" i="94"/>
  <c r="AI175" i="94"/>
  <c r="BD175" i="94"/>
  <c r="AD175" i="94"/>
  <c r="AY175" i="94" s="1"/>
  <c r="X175" i="94"/>
  <c r="AS175" i="94" s="1"/>
  <c r="AM174" i="94"/>
  <c r="BH174" i="94" s="1"/>
  <c r="AH174" i="94"/>
  <c r="BC174" i="94" s="1"/>
  <c r="AB174" i="94"/>
  <c r="AW174" i="94"/>
  <c r="W174" i="94"/>
  <c r="AR174" i="94" s="1"/>
  <c r="AL173" i="94"/>
  <c r="BG173" i="94" s="1"/>
  <c r="AF173" i="94"/>
  <c r="BA173" i="94"/>
  <c r="AA173" i="94"/>
  <c r="AV173" i="94"/>
  <c r="AP172" i="94"/>
  <c r="BK172" i="94" s="1"/>
  <c r="AJ172" i="94"/>
  <c r="BE172" i="94" s="1"/>
  <c r="AE172" i="94"/>
  <c r="AZ172" i="94" s="1"/>
  <c r="Z172" i="94"/>
  <c r="AU172" i="94" s="1"/>
  <c r="AN171" i="94"/>
  <c r="BI171" i="94" s="1"/>
  <c r="AI171" i="94"/>
  <c r="BD171" i="94" s="1"/>
  <c r="AD171" i="94"/>
  <c r="AY171" i="94"/>
  <c r="X171" i="94"/>
  <c r="AS171" i="94"/>
  <c r="AM170" i="94"/>
  <c r="BH170" i="94" s="1"/>
  <c r="AH170" i="94"/>
  <c r="BC170" i="94"/>
  <c r="AB170" i="94"/>
  <c r="AW170" i="94"/>
  <c r="W170" i="94"/>
  <c r="AR170" i="94" s="1"/>
  <c r="AL169" i="94"/>
  <c r="BG169" i="94" s="1"/>
  <c r="AF169" i="94"/>
  <c r="BA169" i="94"/>
  <c r="AA169" i="94"/>
  <c r="AV169" i="94" s="1"/>
  <c r="AP168" i="94"/>
  <c r="BK168" i="94"/>
  <c r="AJ168" i="94"/>
  <c r="BE168" i="94" s="1"/>
  <c r="AE168" i="94"/>
  <c r="AZ168" i="94" s="1"/>
  <c r="Z168" i="94"/>
  <c r="AU168" i="94"/>
  <c r="AN167" i="94"/>
  <c r="BI167" i="94"/>
  <c r="AI167" i="94"/>
  <c r="BD167" i="94" s="1"/>
  <c r="AD167" i="94"/>
  <c r="AY167" i="94"/>
  <c r="X167" i="94"/>
  <c r="AS167" i="94"/>
  <c r="AM166" i="94"/>
  <c r="BH166" i="94" s="1"/>
  <c r="AH166" i="94"/>
  <c r="BC166" i="94" s="1"/>
  <c r="AB166" i="94"/>
  <c r="AW166" i="94" s="1"/>
  <c r="W166" i="94"/>
  <c r="AR166" i="94" s="1"/>
  <c r="AL165" i="94"/>
  <c r="BG165" i="94"/>
  <c r="AF165" i="94"/>
  <c r="BA165" i="94" s="1"/>
  <c r="AA165" i="94"/>
  <c r="AV165" i="94" s="1"/>
  <c r="AP164" i="94"/>
  <c r="BK164" i="94"/>
  <c r="AJ164" i="94"/>
  <c r="BE164" i="94"/>
  <c r="AE164" i="94"/>
  <c r="AZ164" i="94" s="1"/>
  <c r="Z164" i="94"/>
  <c r="AU164" i="94" s="1"/>
  <c r="Y215" i="94"/>
  <c r="AT215" i="94" s="1"/>
  <c r="AO214" i="94"/>
  <c r="BJ214" i="94" s="1"/>
  <c r="AK214" i="94"/>
  <c r="BF214" i="94" s="1"/>
  <c r="AG214" i="94"/>
  <c r="BB214" i="94"/>
  <c r="AC214" i="94"/>
  <c r="AX214" i="94"/>
  <c r="Y214" i="94"/>
  <c r="AT214" i="94"/>
  <c r="AO213" i="94"/>
  <c r="BJ213" i="94" s="1"/>
  <c r="AK213" i="94"/>
  <c r="BF213" i="94"/>
  <c r="AG213" i="94"/>
  <c r="BB213" i="94" s="1"/>
  <c r="AC213" i="94"/>
  <c r="AX213" i="94" s="1"/>
  <c r="Y213" i="94"/>
  <c r="AT213" i="94" s="1"/>
  <c r="AO212" i="94"/>
  <c r="BJ212" i="94"/>
  <c r="AK212" i="94"/>
  <c r="BF212" i="94"/>
  <c r="AG212" i="94"/>
  <c r="BB212" i="94"/>
  <c r="AC212" i="94"/>
  <c r="AX212" i="94" s="1"/>
  <c r="Y212" i="94"/>
  <c r="AT212" i="94" s="1"/>
  <c r="AO211" i="94"/>
  <c r="BJ211" i="94"/>
  <c r="AK211" i="94"/>
  <c r="BF211" i="94" s="1"/>
  <c r="AG211" i="94"/>
  <c r="BB211" i="94" s="1"/>
  <c r="AC211" i="94"/>
  <c r="AX211" i="94"/>
  <c r="Y211" i="94"/>
  <c r="AT211" i="94"/>
  <c r="AO210" i="94"/>
  <c r="BJ210" i="94" s="1"/>
  <c r="AK210" i="94"/>
  <c r="BF210" i="94" s="1"/>
  <c r="AG210" i="94"/>
  <c r="BB210" i="94" s="1"/>
  <c r="AC210" i="94"/>
  <c r="AX210" i="94" s="1"/>
  <c r="Y210" i="94"/>
  <c r="AT210" i="94"/>
  <c r="AO209" i="94"/>
  <c r="BJ209" i="94" s="1"/>
  <c r="AK209" i="94"/>
  <c r="BF209" i="94" s="1"/>
  <c r="AG209" i="94"/>
  <c r="BB209" i="94"/>
  <c r="AC209" i="94"/>
  <c r="AX209" i="94"/>
  <c r="Y209" i="94"/>
  <c r="AT209" i="94" s="1"/>
  <c r="AO208" i="94"/>
  <c r="BJ208" i="94" s="1"/>
  <c r="AK208" i="94"/>
  <c r="BF208" i="94" s="1"/>
  <c r="AG208" i="94"/>
  <c r="BB208" i="94" s="1"/>
  <c r="AC208" i="94"/>
  <c r="AX208" i="94" s="1"/>
  <c r="Y208" i="94"/>
  <c r="AT208" i="94"/>
  <c r="AO207" i="94"/>
  <c r="BJ207" i="94" s="1"/>
  <c r="AK207" i="94"/>
  <c r="BF207" i="94"/>
  <c r="AG207" i="94"/>
  <c r="BB207" i="94" s="1"/>
  <c r="AC207" i="94"/>
  <c r="AX207" i="94"/>
  <c r="Y207" i="94"/>
  <c r="AT207" i="94" s="1"/>
  <c r="AO206" i="94"/>
  <c r="BJ206" i="94" s="1"/>
  <c r="AK206" i="94"/>
  <c r="BF206" i="94" s="1"/>
  <c r="AG206" i="94"/>
  <c r="BB206" i="94"/>
  <c r="AC206" i="94"/>
  <c r="AX206" i="94"/>
  <c r="Y206" i="94"/>
  <c r="AT206" i="94"/>
  <c r="AO205" i="94"/>
  <c r="BJ205" i="94" s="1"/>
  <c r="AK205" i="94"/>
  <c r="BF205" i="94" s="1"/>
  <c r="AG205" i="94"/>
  <c r="BB205" i="94"/>
  <c r="AC205" i="94"/>
  <c r="AX205" i="94" s="1"/>
  <c r="Y205" i="94"/>
  <c r="AT205" i="94" s="1"/>
  <c r="AO204" i="94"/>
  <c r="BJ204" i="94"/>
  <c r="AK204" i="94"/>
  <c r="BF204" i="94"/>
  <c r="AG204" i="94"/>
  <c r="BB204" i="94"/>
  <c r="AC204" i="94"/>
  <c r="AX204" i="94" s="1"/>
  <c r="Y204" i="94"/>
  <c r="AT204" i="94" s="1"/>
  <c r="AO203" i="94"/>
  <c r="BJ203" i="94" s="1"/>
  <c r="AK203" i="94"/>
  <c r="BF203" i="94"/>
  <c r="AG203" i="94"/>
  <c r="BB203" i="94" s="1"/>
  <c r="AC203" i="94"/>
  <c r="AX203" i="94"/>
  <c r="Y203" i="94"/>
  <c r="AT203" i="94"/>
  <c r="AO202" i="94"/>
  <c r="BJ202" i="94"/>
  <c r="AK202" i="94"/>
  <c r="BF202" i="94" s="1"/>
  <c r="AG202" i="94"/>
  <c r="BB202" i="94"/>
  <c r="AC202" i="94"/>
  <c r="AX202" i="94" s="1"/>
  <c r="Y202" i="94"/>
  <c r="AT202" i="94" s="1"/>
  <c r="AO201" i="94"/>
  <c r="BJ201" i="94" s="1"/>
  <c r="AK201" i="94"/>
  <c r="BF201" i="94"/>
  <c r="AG201" i="94"/>
  <c r="BB201" i="94"/>
  <c r="AC201" i="94"/>
  <c r="AX201" i="94"/>
  <c r="Y201" i="94"/>
  <c r="AT201" i="94" s="1"/>
  <c r="AO200" i="94"/>
  <c r="BJ200" i="94"/>
  <c r="AK200" i="94"/>
  <c r="BF200" i="94"/>
  <c r="AG200" i="94"/>
  <c r="BB200" i="94" s="1"/>
  <c r="AC200" i="94"/>
  <c r="AX200" i="94" s="1"/>
  <c r="Y200" i="94"/>
  <c r="AT200" i="94"/>
  <c r="AO199" i="94"/>
  <c r="BJ199" i="94" s="1"/>
  <c r="AK199" i="94"/>
  <c r="BF199" i="94"/>
  <c r="AG199" i="94"/>
  <c r="BB199" i="94" s="1"/>
  <c r="AC199" i="94"/>
  <c r="AX199" i="94" s="1"/>
  <c r="Y199" i="94"/>
  <c r="AT199" i="94"/>
  <c r="AO198" i="94"/>
  <c r="BJ198" i="94" s="1"/>
  <c r="AK198" i="94"/>
  <c r="BF198" i="94" s="1"/>
  <c r="AG198" i="94"/>
  <c r="BB198" i="94"/>
  <c r="AC198" i="94"/>
  <c r="AX198" i="94"/>
  <c r="Y198" i="94"/>
  <c r="AT198" i="94"/>
  <c r="AO197" i="94"/>
  <c r="BJ197" i="94" s="1"/>
  <c r="AK197" i="94"/>
  <c r="BF197" i="94" s="1"/>
  <c r="AG197" i="94"/>
  <c r="BB197" i="94" s="1"/>
  <c r="AC197" i="94"/>
  <c r="AX197" i="94"/>
  <c r="Y197" i="94"/>
  <c r="AT197" i="94" s="1"/>
  <c r="AO196" i="94"/>
  <c r="BJ196" i="94"/>
  <c r="AK196" i="94"/>
  <c r="BF196" i="94"/>
  <c r="AG196" i="94"/>
  <c r="BB196" i="94"/>
  <c r="AC196" i="94"/>
  <c r="AX196" i="94" s="1"/>
  <c r="Y196" i="94"/>
  <c r="AT196" i="94" s="1"/>
  <c r="AO195" i="94"/>
  <c r="BJ195" i="94" s="1"/>
  <c r="AK195" i="94"/>
  <c r="BF195" i="94" s="1"/>
  <c r="AG195" i="94"/>
  <c r="BB195" i="94" s="1"/>
  <c r="AC195" i="94"/>
  <c r="AX195" i="94"/>
  <c r="Y195" i="94"/>
  <c r="AT195" i="94"/>
  <c r="AO194" i="94"/>
  <c r="BJ194" i="94"/>
  <c r="AK194" i="94"/>
  <c r="BF194" i="94" s="1"/>
  <c r="AG194" i="94"/>
  <c r="BB194" i="94"/>
  <c r="AC194" i="94"/>
  <c r="AX194" i="94"/>
  <c r="Y194" i="94"/>
  <c r="AT194" i="94" s="1"/>
  <c r="AO193" i="94"/>
  <c r="BJ193" i="94" s="1"/>
  <c r="AK193" i="94"/>
  <c r="BF193" i="94"/>
  <c r="AG193" i="94"/>
  <c r="BB193" i="94"/>
  <c r="AC193" i="94"/>
  <c r="AX193" i="94"/>
  <c r="Y193" i="94"/>
  <c r="AT193" i="94" s="1"/>
  <c r="AO192" i="94"/>
  <c r="BJ192" i="94" s="1"/>
  <c r="AK192" i="94"/>
  <c r="BF192" i="94"/>
  <c r="AG192" i="94"/>
  <c r="BB192" i="94"/>
  <c r="AC192" i="94"/>
  <c r="AX192" i="94" s="1"/>
  <c r="Y192" i="94"/>
  <c r="AT192" i="94"/>
  <c r="AO191" i="94"/>
  <c r="BJ191" i="94"/>
  <c r="AK191" i="94"/>
  <c r="BF191" i="94"/>
  <c r="AG191" i="94"/>
  <c r="BB191" i="94" s="1"/>
  <c r="AC191" i="94"/>
  <c r="AX191" i="94" s="1"/>
  <c r="Y191" i="94"/>
  <c r="AT191" i="94" s="1"/>
  <c r="AO190" i="94"/>
  <c r="BJ190" i="94"/>
  <c r="AK190" i="94"/>
  <c r="BF190" i="94" s="1"/>
  <c r="AG190" i="94"/>
  <c r="BB190" i="94"/>
  <c r="AC190" i="94"/>
  <c r="AX190" i="94"/>
  <c r="Y190" i="94"/>
  <c r="AT190" i="94"/>
  <c r="AO189" i="94"/>
  <c r="BJ189" i="94" s="1"/>
  <c r="AK189" i="94"/>
  <c r="BF189" i="94" s="1"/>
  <c r="AG189" i="94"/>
  <c r="BB189" i="94" s="1"/>
  <c r="AC189" i="94"/>
  <c r="AX189" i="94" s="1"/>
  <c r="Y189" i="94"/>
  <c r="AT189" i="94" s="1"/>
  <c r="AO188" i="94"/>
  <c r="BJ188" i="94"/>
  <c r="AK188" i="94"/>
  <c r="BF188" i="94"/>
  <c r="AG188" i="94"/>
  <c r="BB188" i="94"/>
  <c r="AC188" i="94"/>
  <c r="AX188" i="94" s="1"/>
  <c r="Y188" i="94"/>
  <c r="AT188" i="94"/>
  <c r="AO187" i="94"/>
  <c r="BJ187" i="94" s="1"/>
  <c r="AK187" i="94"/>
  <c r="BF187" i="94" s="1"/>
  <c r="AG187" i="94"/>
  <c r="BB187" i="94" s="1"/>
  <c r="AC187" i="94"/>
  <c r="AX187" i="94"/>
  <c r="Y187" i="94"/>
  <c r="AT187" i="94"/>
  <c r="AO186" i="94"/>
  <c r="BJ186" i="94" s="1"/>
  <c r="AK186" i="94"/>
  <c r="BF186" i="94" s="1"/>
  <c r="AG186" i="94"/>
  <c r="BB186" i="94" s="1"/>
  <c r="AC186" i="94"/>
  <c r="AX186" i="94"/>
  <c r="Y186" i="94"/>
  <c r="AT186" i="94"/>
  <c r="AO185" i="94"/>
  <c r="BJ185" i="94" s="1"/>
  <c r="AK185" i="94"/>
  <c r="BF185" i="94"/>
  <c r="AG185" i="94"/>
  <c r="BB185" i="94"/>
  <c r="AC185" i="94"/>
  <c r="AX185" i="94"/>
  <c r="Y185" i="94"/>
  <c r="AT185" i="94" s="1"/>
  <c r="AO184" i="94"/>
  <c r="BJ184" i="94" s="1"/>
  <c r="AK184" i="94"/>
  <c r="BF184" i="94" s="1"/>
  <c r="AG184" i="94"/>
  <c r="BB184" i="94"/>
  <c r="AC184" i="94"/>
  <c r="AX184" i="94" s="1"/>
  <c r="Y184" i="94"/>
  <c r="AT184" i="94"/>
  <c r="AO183" i="94"/>
  <c r="BJ183" i="94"/>
  <c r="AK183" i="94"/>
  <c r="BF183" i="94"/>
  <c r="AG183" i="94"/>
  <c r="BB183" i="94" s="1"/>
  <c r="AC183" i="94"/>
  <c r="AX183" i="94"/>
  <c r="Y183" i="94"/>
  <c r="AT183" i="94" s="1"/>
  <c r="AO182" i="94"/>
  <c r="BJ182" i="94" s="1"/>
  <c r="AK182" i="94"/>
  <c r="BF182" i="94" s="1"/>
  <c r="AG182" i="94"/>
  <c r="BB182" i="94"/>
  <c r="AC182" i="94"/>
  <c r="AX182" i="94"/>
  <c r="Y182" i="94"/>
  <c r="AT182" i="94"/>
  <c r="AO181" i="94"/>
  <c r="BJ181" i="94" s="1"/>
  <c r="AK181" i="94"/>
  <c r="BF181" i="94"/>
  <c r="AG181" i="94"/>
  <c r="BB181" i="94" s="1"/>
  <c r="AC181" i="94"/>
  <c r="AX181" i="94" s="1"/>
  <c r="Y181" i="94"/>
  <c r="AT181" i="94" s="1"/>
  <c r="AO180" i="94"/>
  <c r="BJ180" i="94"/>
  <c r="AK180" i="94"/>
  <c r="BF180" i="94" s="1"/>
  <c r="AG180" i="94"/>
  <c r="BB180" i="94" s="1"/>
  <c r="AC180" i="94"/>
  <c r="AX180" i="94" s="1"/>
  <c r="Y180" i="94"/>
  <c r="AT180" i="94" s="1"/>
  <c r="AO179" i="94"/>
  <c r="BJ179" i="94"/>
  <c r="AK179" i="94"/>
  <c r="BF179" i="94" s="1"/>
  <c r="AG179" i="94"/>
  <c r="BB179" i="94" s="1"/>
  <c r="AC179" i="94"/>
  <c r="AX179" i="94"/>
  <c r="Y179" i="94"/>
  <c r="AT179" i="94"/>
  <c r="AO178" i="94"/>
  <c r="BJ178" i="94"/>
  <c r="AK178" i="94"/>
  <c r="BF178" i="94" s="1"/>
  <c r="AG178" i="94"/>
  <c r="BB178" i="94" s="1"/>
  <c r="AC178" i="94"/>
  <c r="AX178" i="94" s="1"/>
  <c r="Y178" i="94"/>
  <c r="AT178" i="94"/>
  <c r="AO177" i="94"/>
  <c r="BJ177" i="94" s="1"/>
  <c r="AK177" i="94"/>
  <c r="BF177" i="94"/>
  <c r="AG177" i="94"/>
  <c r="BB177" i="94"/>
  <c r="AC177" i="94"/>
  <c r="AX177" i="94"/>
  <c r="Y177" i="94"/>
  <c r="AT177" i="94" s="1"/>
  <c r="AO176" i="94"/>
  <c r="BJ176" i="94" s="1"/>
  <c r="AK176" i="94"/>
  <c r="BF176" i="94" s="1"/>
  <c r="AG176" i="94"/>
  <c r="BB176" i="94" s="1"/>
  <c r="AC176" i="94"/>
  <c r="AX176" i="94" s="1"/>
  <c r="Y176" i="94"/>
  <c r="AT176" i="94"/>
  <c r="AO175" i="94"/>
  <c r="BJ175" i="94"/>
  <c r="AK175" i="94"/>
  <c r="BF175" i="94"/>
  <c r="AG175" i="94"/>
  <c r="BB175" i="94" s="1"/>
  <c r="AC175" i="94"/>
  <c r="AX175" i="94"/>
  <c r="Y175" i="94"/>
  <c r="AT175" i="94"/>
  <c r="AO174" i="94"/>
  <c r="BJ174" i="94" s="1"/>
  <c r="AK174" i="94"/>
  <c r="BF174" i="94" s="1"/>
  <c r="AG174" i="94"/>
  <c r="BB174" i="94"/>
  <c r="AC174" i="94"/>
  <c r="AX174" i="94" s="1"/>
  <c r="Y174" i="94"/>
  <c r="AT174" i="94"/>
  <c r="AO173" i="94"/>
  <c r="BJ173" i="94" s="1"/>
  <c r="AK173" i="94"/>
  <c r="BF173" i="94" s="1"/>
  <c r="AG173" i="94"/>
  <c r="BB173" i="94"/>
  <c r="AC173" i="94"/>
  <c r="AX173" i="94" s="1"/>
  <c r="Y173" i="94"/>
  <c r="AT173" i="94" s="1"/>
  <c r="AO172" i="94"/>
  <c r="BJ172" i="94"/>
  <c r="AK172" i="94"/>
  <c r="BF172" i="94"/>
  <c r="AG172" i="94"/>
  <c r="BB172" i="94"/>
  <c r="AC172" i="94"/>
  <c r="AX172" i="94" s="1"/>
  <c r="Y172" i="94"/>
  <c r="AT172" i="94" s="1"/>
  <c r="AO171" i="94"/>
  <c r="BJ171" i="94" s="1"/>
  <c r="AK171" i="94"/>
  <c r="BF171" i="94"/>
  <c r="AG171" i="94"/>
  <c r="BB171" i="94" s="1"/>
  <c r="AC171" i="94"/>
  <c r="AX171" i="94"/>
  <c r="Y171" i="94"/>
  <c r="AT171" i="94"/>
  <c r="AO170" i="94"/>
  <c r="BJ170" i="94"/>
  <c r="AK170" i="94"/>
  <c r="BF170" i="94" s="1"/>
  <c r="AG170" i="94"/>
  <c r="BB170" i="94" s="1"/>
  <c r="AC170" i="94"/>
  <c r="AX170" i="94" s="1"/>
  <c r="Y170" i="94"/>
  <c r="AT170" i="94" s="1"/>
  <c r="AO169" i="94"/>
  <c r="BJ169" i="94" s="1"/>
  <c r="AK169" i="94"/>
  <c r="BF169" i="94"/>
  <c r="AG169" i="94"/>
  <c r="BB169" i="94"/>
  <c r="AC169" i="94"/>
  <c r="AX169" i="94"/>
  <c r="Y169" i="94"/>
  <c r="AT169" i="94" s="1"/>
  <c r="AO168" i="94"/>
  <c r="BJ168" i="94"/>
  <c r="AK168" i="94"/>
  <c r="BF168" i="94"/>
  <c r="AG168" i="94"/>
  <c r="BB168" i="94" s="1"/>
  <c r="AC168" i="94"/>
  <c r="AX168" i="94" s="1"/>
  <c r="Y168" i="94"/>
  <c r="AT168" i="94"/>
  <c r="AO167" i="94"/>
  <c r="BJ167" i="94"/>
  <c r="AK167" i="94"/>
  <c r="BF167" i="94"/>
  <c r="AG167" i="94"/>
  <c r="BB167" i="94" s="1"/>
  <c r="AC167" i="94"/>
  <c r="AX167" i="94" s="1"/>
  <c r="Y167" i="94"/>
  <c r="AT167" i="94"/>
  <c r="AO166" i="94"/>
  <c r="BJ166" i="94"/>
  <c r="AK166" i="94"/>
  <c r="BF166" i="94" s="1"/>
  <c r="AG166" i="94"/>
  <c r="BB166" i="94"/>
  <c r="AC166" i="94"/>
  <c r="AX166" i="94"/>
  <c r="Y166" i="94"/>
  <c r="AT166" i="94"/>
  <c r="AO165" i="94"/>
  <c r="BJ165" i="94" s="1"/>
  <c r="AK165" i="94"/>
  <c r="BF165" i="94" s="1"/>
  <c r="AG165" i="94"/>
  <c r="BB165" i="94" s="1"/>
  <c r="AC165" i="94"/>
  <c r="AX165" i="94"/>
  <c r="Y165" i="94"/>
  <c r="AT165" i="94" s="1"/>
  <c r="AO164" i="94"/>
  <c r="BJ164" i="94"/>
  <c r="AK164" i="94"/>
  <c r="BF164" i="94"/>
  <c r="AG164" i="94"/>
  <c r="BB164" i="94"/>
  <c r="AC164" i="94"/>
  <c r="AX164" i="94" s="1"/>
  <c r="B34" i="94"/>
  <c r="B35" i="94"/>
  <c r="D35" i="94"/>
  <c r="C10" i="93" s="1"/>
  <c r="B39" i="94"/>
  <c r="A54" i="94" s="1"/>
  <c r="B40" i="94"/>
  <c r="A55" i="94" s="1"/>
  <c r="B41" i="94"/>
  <c r="A56" i="94" s="1"/>
  <c r="B43" i="94"/>
  <c r="B45" i="94"/>
  <c r="B46" i="94"/>
  <c r="B60" i="94"/>
  <c r="B66" i="94"/>
  <c r="B72" i="94"/>
  <c r="A59" i="94"/>
  <c r="A79" i="94"/>
  <c r="B115" i="94"/>
  <c r="U145" i="94"/>
  <c r="F120" i="94"/>
  <c r="P129" i="94"/>
  <c r="I127" i="94"/>
  <c r="J138" i="94"/>
  <c r="E152" i="94"/>
  <c r="T113" i="94"/>
  <c r="R120" i="94"/>
  <c r="B137" i="94"/>
  <c r="P128" i="94"/>
  <c r="M137" i="94"/>
  <c r="D134" i="94"/>
  <c r="S139" i="94"/>
  <c r="S127" i="94"/>
  <c r="D110" i="94"/>
  <c r="B153" i="94"/>
  <c r="R114" i="94"/>
  <c r="A65" i="94" l="1"/>
  <c r="J30" i="93"/>
  <c r="AU54" i="94"/>
  <c r="AE54" i="94"/>
  <c r="I54" i="94"/>
  <c r="C30" i="93"/>
  <c r="AE59" i="94"/>
  <c r="AU59" i="94"/>
  <c r="I59" i="94"/>
  <c r="B49" i="94"/>
  <c r="A78" i="94"/>
  <c r="D38" i="94"/>
  <c r="P9" i="93" s="1"/>
  <c r="B50" i="94"/>
  <c r="D41" i="94"/>
  <c r="D40" i="94"/>
  <c r="D39" i="94"/>
  <c r="R30" i="93"/>
  <c r="A71" i="94"/>
  <c r="D34" i="94"/>
  <c r="C9" i="93" s="1"/>
  <c r="AJ201" i="94"/>
  <c r="BE201" i="94" s="1"/>
  <c r="AF206" i="94"/>
  <c r="BA206" i="94" s="1"/>
  <c r="W211" i="94"/>
  <c r="AR211" i="94" s="1"/>
  <c r="AJ213" i="94"/>
  <c r="BE213" i="94" s="1"/>
  <c r="X165" i="94"/>
  <c r="AS165" i="94" s="1"/>
  <c r="AF167" i="94"/>
  <c r="BA167" i="94" s="1"/>
  <c r="AN169" i="94"/>
  <c r="BI169" i="94" s="1"/>
  <c r="AA171" i="94"/>
  <c r="AV171" i="94" s="1"/>
  <c r="AI173" i="94"/>
  <c r="BD173" i="94" s="1"/>
  <c r="W176" i="94"/>
  <c r="AR176" i="94" s="1"/>
  <c r="AE178" i="94"/>
  <c r="AZ178" i="94" s="1"/>
  <c r="AL179" i="94"/>
  <c r="BG179" i="94" s="1"/>
  <c r="Z182" i="94"/>
  <c r="AU182" i="94" s="1"/>
  <c r="AH184" i="94"/>
  <c r="BC184" i="94" s="1"/>
  <c r="AP186" i="94"/>
  <c r="BK186" i="94" s="1"/>
  <c r="AB188" i="94"/>
  <c r="AW188" i="94" s="1"/>
  <c r="AJ190" i="94"/>
  <c r="BE190" i="94" s="1"/>
  <c r="X193" i="94"/>
  <c r="AS193" i="94" s="1"/>
  <c r="AF195" i="94"/>
  <c r="BA195" i="94" s="1"/>
  <c r="AM196" i="94"/>
  <c r="BH196" i="94" s="1"/>
  <c r="AA199" i="94"/>
  <c r="AV199" i="94" s="1"/>
  <c r="AI201" i="94"/>
  <c r="BD201" i="94" s="1"/>
  <c r="W204" i="94"/>
  <c r="AR204" i="94" s="1"/>
  <c r="AD205" i="94"/>
  <c r="AY205" i="94" s="1"/>
  <c r="AL207" i="94"/>
  <c r="BG207" i="94" s="1"/>
  <c r="Z210" i="94"/>
  <c r="AU210" i="94" s="1"/>
  <c r="AH212" i="94"/>
  <c r="BC212" i="94" s="1"/>
  <c r="AN213" i="94"/>
  <c r="BI213" i="94" s="1"/>
  <c r="AF164" i="94"/>
  <c r="BA164" i="94" s="1"/>
  <c r="W169" i="94"/>
  <c r="AR169" i="94" s="1"/>
  <c r="W177" i="94"/>
  <c r="AR177" i="94" s="1"/>
  <c r="AD182" i="94"/>
  <c r="AY182" i="94" s="1"/>
  <c r="AJ203" i="94"/>
  <c r="BE203" i="94" s="1"/>
  <c r="W209" i="94"/>
  <c r="AR209" i="94" s="1"/>
  <c r="AD214" i="94"/>
  <c r="AY214" i="94" s="1"/>
  <c r="AH173" i="94"/>
  <c r="BC173" i="94" s="1"/>
  <c r="AB185" i="94"/>
  <c r="AW185" i="94" s="1"/>
  <c r="AI190" i="94"/>
  <c r="BD190" i="94" s="1"/>
  <c r="W213" i="94"/>
  <c r="AR213" i="94" s="1"/>
  <c r="Z171" i="94"/>
  <c r="AU171" i="94" s="1"/>
  <c r="AN182" i="94"/>
  <c r="BI182" i="94" s="1"/>
  <c r="AA188" i="94"/>
  <c r="AV188" i="94" s="1"/>
  <c r="AH193" i="94"/>
  <c r="BC193" i="94" s="1"/>
  <c r="AN198" i="94"/>
  <c r="BI198" i="94" s="1"/>
  <c r="AL215" i="94"/>
  <c r="BG215" i="94" s="1"/>
  <c r="AB177" i="94"/>
  <c r="AW177" i="94" s="1"/>
  <c r="AF196" i="94"/>
  <c r="BA196" i="94" s="1"/>
  <c r="AM185" i="94"/>
  <c r="BH185" i="94" s="1"/>
  <c r="AD178" i="94"/>
  <c r="AY178" i="94" s="1"/>
  <c r="AB186" i="94"/>
  <c r="AW186" i="94" s="1"/>
  <c r="AJ188" i="94"/>
  <c r="BE188" i="94" s="1"/>
  <c r="W190" i="94"/>
  <c r="AR190" i="94" s="1"/>
  <c r="AE192" i="94"/>
  <c r="AZ192" i="94" s="1"/>
  <c r="AM194" i="94"/>
  <c r="BH194" i="94" s="1"/>
  <c r="AA197" i="94"/>
  <c r="AV197" i="94" s="1"/>
  <c r="AH198" i="94"/>
  <c r="BC198" i="94" s="1"/>
  <c r="AP200" i="94"/>
  <c r="BK200" i="94" s="1"/>
  <c r="AD203" i="94"/>
  <c r="AY203" i="94" s="1"/>
  <c r="AL205" i="94"/>
  <c r="BG205" i="94" s="1"/>
  <c r="X207" i="94"/>
  <c r="AS207" i="94" s="1"/>
  <c r="AF209" i="94"/>
  <c r="BA209" i="94" s="1"/>
  <c r="AN211" i="94"/>
  <c r="BI211" i="94" s="1"/>
  <c r="AB214" i="94"/>
  <c r="AW214" i="94" s="1"/>
  <c r="AG215" i="94"/>
  <c r="BB215" i="94" s="1"/>
  <c r="AL166" i="94"/>
  <c r="BG166" i="94" s="1"/>
  <c r="AH171" i="94"/>
  <c r="BC171" i="94" s="1"/>
  <c r="AD176" i="94"/>
  <c r="AY176" i="94" s="1"/>
  <c r="W179" i="94"/>
  <c r="AR179" i="94" s="1"/>
  <c r="AM183" i="94"/>
  <c r="BH183" i="94" s="1"/>
  <c r="AI188" i="94"/>
  <c r="BD188" i="94" s="1"/>
  <c r="AE193" i="94"/>
  <c r="AZ193" i="94" s="1"/>
  <c r="X196" i="94"/>
  <c r="AS196" i="94" s="1"/>
  <c r="AN200" i="94"/>
  <c r="BI200" i="94" s="1"/>
  <c r="AJ205" i="94"/>
  <c r="BE205" i="94" s="1"/>
  <c r="AL210" i="94"/>
  <c r="BG210" i="94" s="1"/>
  <c r="AE213" i="94"/>
  <c r="AZ213" i="94" s="1"/>
  <c r="X166" i="94"/>
  <c r="AS166" i="94" s="1"/>
  <c r="AJ165" i="94"/>
  <c r="BE165" i="94" s="1"/>
  <c r="AL170" i="94"/>
  <c r="BG170" i="94" s="1"/>
  <c r="AE173" i="94"/>
  <c r="AZ173" i="94" s="1"/>
  <c r="AA178" i="94"/>
  <c r="AV178" i="94" s="1"/>
  <c r="W183" i="94"/>
  <c r="AR183" i="94" s="1"/>
  <c r="AM187" i="94"/>
  <c r="BH187" i="94" s="1"/>
  <c r="AF190" i="94"/>
  <c r="BA190" i="94" s="1"/>
  <c r="AB195" i="94"/>
  <c r="AW195" i="94" s="1"/>
  <c r="X200" i="94"/>
  <c r="AS200" i="94" s="1"/>
  <c r="AN204" i="94"/>
  <c r="BI204" i="94" s="1"/>
  <c r="AH207" i="94"/>
  <c r="BC207" i="94" s="1"/>
  <c r="X212" i="94"/>
  <c r="AS212" i="94" s="1"/>
  <c r="AB164" i="94"/>
  <c r="AW164" i="94" s="1"/>
  <c r="AJ166" i="94"/>
  <c r="BE166" i="94" s="1"/>
  <c r="W168" i="94"/>
  <c r="AR168" i="94" s="1"/>
  <c r="AE170" i="94"/>
  <c r="AZ170" i="94" s="1"/>
  <c r="AM172" i="94"/>
  <c r="BH172" i="94" s="1"/>
  <c r="AA175" i="94"/>
  <c r="AV175" i="94" s="1"/>
  <c r="AH176" i="94"/>
  <c r="BC176" i="94" s="1"/>
  <c r="AP178" i="94"/>
  <c r="BK178" i="94" s="1"/>
  <c r="AD181" i="94"/>
  <c r="AY181" i="94" s="1"/>
  <c r="AL183" i="94"/>
  <c r="BG183" i="94" s="1"/>
  <c r="X185" i="94"/>
  <c r="AS185" i="94" s="1"/>
  <c r="AF187" i="94"/>
  <c r="BA187" i="94" s="1"/>
  <c r="AN189" i="94"/>
  <c r="BI189" i="94" s="1"/>
  <c r="AB192" i="94"/>
  <c r="AW192" i="94" s="1"/>
  <c r="AI193" i="94"/>
  <c r="BD193" i="94" s="1"/>
  <c r="W196" i="94"/>
  <c r="AR196" i="94" s="1"/>
  <c r="AE198" i="94"/>
  <c r="AZ198" i="94" s="1"/>
  <c r="AM200" i="94"/>
  <c r="BH200" i="94" s="1"/>
  <c r="Z202" i="94"/>
  <c r="AU202" i="94" s="1"/>
  <c r="AH204" i="94"/>
  <c r="BC204" i="94" s="1"/>
  <c r="AP206" i="94"/>
  <c r="BK206" i="94" s="1"/>
  <c r="AD209" i="94"/>
  <c r="AY209" i="94" s="1"/>
  <c r="AJ210" i="94"/>
  <c r="BE210" i="94" s="1"/>
  <c r="X213" i="94"/>
  <c r="AS213" i="94" s="1"/>
  <c r="AE215" i="94"/>
  <c r="AZ215" i="94" s="1"/>
  <c r="AE167" i="94"/>
  <c r="AZ167" i="94" s="1"/>
  <c r="AM169" i="94"/>
  <c r="BH169" i="94" s="1"/>
  <c r="Z179" i="94"/>
  <c r="AU179" i="94" s="1"/>
  <c r="AL188" i="94"/>
  <c r="BG188" i="94" s="1"/>
  <c r="X194" i="94"/>
  <c r="AS194" i="94" s="1"/>
  <c r="AE187" i="94"/>
  <c r="AZ187" i="94" s="1"/>
  <c r="AL192" i="94"/>
  <c r="BG192" i="94" s="1"/>
  <c r="X198" i="94"/>
  <c r="AS198" i="94" s="1"/>
  <c r="AE203" i="94"/>
  <c r="AZ203" i="94" s="1"/>
  <c r="AM209" i="94"/>
  <c r="BH209" i="94" s="1"/>
  <c r="Z215" i="94"/>
  <c r="AU215" i="94" s="1"/>
  <c r="AB173" i="94"/>
  <c r="AW173" i="94" s="1"/>
  <c r="AJ195" i="94"/>
  <c r="BE195" i="94" s="1"/>
  <c r="AL212" i="94"/>
  <c r="BG212" i="94" s="1"/>
  <c r="AN170" i="94"/>
  <c r="BI170" i="94" s="1"/>
  <c r="AH213" i="94"/>
  <c r="BC213" i="94" s="1"/>
  <c r="AI187" i="94"/>
  <c r="BD187" i="94" s="1"/>
  <c r="AP188" i="94"/>
  <c r="BK188" i="94" s="1"/>
  <c r="AD191" i="94"/>
  <c r="AY191" i="94" s="1"/>
  <c r="AL193" i="94"/>
  <c r="BG193" i="94" s="1"/>
  <c r="Z196" i="94"/>
  <c r="AU196" i="94" s="1"/>
  <c r="AF197" i="94"/>
  <c r="BA197" i="94" s="1"/>
  <c r="AN199" i="94"/>
  <c r="BI199" i="94" s="1"/>
  <c r="AB202" i="94"/>
  <c r="AW202" i="94" s="1"/>
  <c r="AJ204" i="94"/>
  <c r="BE204" i="94" s="1"/>
  <c r="W206" i="94"/>
  <c r="AR206" i="94" s="1"/>
  <c r="AE208" i="94"/>
  <c r="AZ208" i="94" s="1"/>
  <c r="AM210" i="94"/>
  <c r="BH210" i="94" s="1"/>
  <c r="AA213" i="94"/>
  <c r="AV213" i="94" s="1"/>
  <c r="AH214" i="94"/>
  <c r="BC214" i="94" s="1"/>
  <c r="AN164" i="94"/>
  <c r="BI164" i="94" s="1"/>
  <c r="AE169" i="94"/>
  <c r="AZ169" i="94" s="1"/>
  <c r="AA174" i="94"/>
  <c r="AV174" i="94" s="1"/>
  <c r="AN176" i="94"/>
  <c r="BI176" i="94" s="1"/>
  <c r="AJ181" i="94"/>
  <c r="BE181" i="94" s="1"/>
  <c r="AF186" i="94"/>
  <c r="BA186" i="94" s="1"/>
  <c r="AB191" i="94"/>
  <c r="AW191" i="94" s="1"/>
  <c r="AP193" i="94"/>
  <c r="BK193" i="94" s="1"/>
  <c r="AL198" i="94"/>
  <c r="BG198" i="94" s="1"/>
  <c r="AH203" i="94"/>
  <c r="BC203" i="94" s="1"/>
  <c r="AI208" i="94"/>
  <c r="BD208" i="94" s="1"/>
  <c r="AB211" i="94"/>
  <c r="AW211" i="94" s="1"/>
  <c r="AN215" i="94"/>
  <c r="BI215" i="94" s="1"/>
  <c r="AL168" i="94"/>
  <c r="BG168" i="94" s="1"/>
  <c r="AI168" i="94"/>
  <c r="BD168" i="94" s="1"/>
  <c r="AB171" i="94"/>
  <c r="AW171" i="94" s="1"/>
  <c r="X176" i="94"/>
  <c r="AS176" i="94" s="1"/>
  <c r="AN180" i="94"/>
  <c r="BI180" i="94" s="1"/>
  <c r="AJ185" i="94"/>
  <c r="BE185" i="94" s="1"/>
  <c r="AD188" i="94"/>
  <c r="AY188" i="94" s="1"/>
  <c r="Z193" i="94"/>
  <c r="AU193" i="94" s="1"/>
  <c r="AP197" i="94"/>
  <c r="BK197" i="94" s="1"/>
  <c r="AL202" i="94"/>
  <c r="BG202" i="94" s="1"/>
  <c r="AE205" i="94"/>
  <c r="AZ205" i="94" s="1"/>
  <c r="AP209" i="94"/>
  <c r="BK209" i="94" s="1"/>
  <c r="AL214" i="94"/>
  <c r="BG214" i="94" s="1"/>
  <c r="AI165" i="94"/>
  <c r="BD165" i="94" s="1"/>
  <c r="AP166" i="94"/>
  <c r="BK166" i="94" s="1"/>
  <c r="AD169" i="94"/>
  <c r="AY169" i="94" s="1"/>
  <c r="AL171" i="94"/>
  <c r="BG171" i="94" s="1"/>
  <c r="Z174" i="94"/>
  <c r="AU174" i="94" s="1"/>
  <c r="AF175" i="94"/>
  <c r="BA175" i="94" s="1"/>
  <c r="AN177" i="94"/>
  <c r="BI177" i="94" s="1"/>
  <c r="AB180" i="94"/>
  <c r="AW180" i="94" s="1"/>
  <c r="AJ182" i="94"/>
  <c r="BE182" i="94" s="1"/>
  <c r="W184" i="94"/>
  <c r="AR184" i="94" s="1"/>
  <c r="AE186" i="94"/>
  <c r="AZ186" i="94" s="1"/>
  <c r="AM188" i="94"/>
  <c r="BH188" i="94" s="1"/>
  <c r="AA191" i="94"/>
  <c r="AV191" i="94" s="1"/>
  <c r="AH192" i="94"/>
  <c r="BC192" i="94" s="1"/>
  <c r="AP194" i="94"/>
  <c r="BK194" i="94" s="1"/>
  <c r="AD197" i="94"/>
  <c r="AY197" i="94" s="1"/>
  <c r="AL199" i="94"/>
  <c r="BG199" i="94" s="1"/>
  <c r="X201" i="94"/>
  <c r="AS201" i="94" s="1"/>
  <c r="AF203" i="94"/>
  <c r="BA203" i="94" s="1"/>
  <c r="AN205" i="94"/>
  <c r="BI205" i="94" s="1"/>
  <c r="AB208" i="94"/>
  <c r="AW208" i="94" s="1"/>
  <c r="AI209" i="94"/>
  <c r="BD209" i="94" s="1"/>
  <c r="W212" i="94"/>
  <c r="AR212" i="94" s="1"/>
  <c r="AE214" i="94"/>
  <c r="AZ214" i="94" s="1"/>
  <c r="AB165" i="94"/>
  <c r="AW165" i="94" s="1"/>
  <c r="AP167" i="94"/>
  <c r="BK167" i="94" s="1"/>
  <c r="AN174" i="94"/>
  <c r="BI174" i="94" s="1"/>
  <c r="AF184" i="94"/>
  <c r="BA184" i="94" s="1"/>
  <c r="Z195" i="94"/>
  <c r="AU195" i="94" s="1"/>
  <c r="AF200" i="94"/>
  <c r="BA200" i="94" s="1"/>
  <c r="AM205" i="94"/>
  <c r="BH205" i="94" s="1"/>
  <c r="AA212" i="94"/>
  <c r="AV212" i="94" s="1"/>
  <c r="AE171" i="94"/>
  <c r="AZ171" i="94" s="1"/>
  <c r="AL176" i="94"/>
  <c r="BG176" i="94" s="1"/>
  <c r="X182" i="94"/>
  <c r="AS182" i="94" s="1"/>
  <c r="AD174" i="94"/>
  <c r="AY174" i="94" s="1"/>
  <c r="AJ179" i="94"/>
  <c r="BE179" i="94" s="1"/>
  <c r="W185" i="94"/>
  <c r="AR185" i="94" s="1"/>
  <c r="AD190" i="94"/>
  <c r="AY190" i="94" s="1"/>
  <c r="AL196" i="94"/>
  <c r="BG196" i="94" s="1"/>
  <c r="X202" i="94"/>
  <c r="AS202" i="94" s="1"/>
  <c r="AE207" i="94"/>
  <c r="AZ207" i="94" s="1"/>
  <c r="AI182" i="94"/>
  <c r="BD182" i="94" s="1"/>
  <c r="AB193" i="94"/>
  <c r="AW193" i="94" s="1"/>
  <c r="AH186" i="94"/>
  <c r="BC186" i="94" s="1"/>
  <c r="AN187" i="94"/>
  <c r="BI187" i="94" s="1"/>
  <c r="AB190" i="94"/>
  <c r="AW190" i="94" s="1"/>
  <c r="AJ192" i="94"/>
  <c r="BE192" i="94" s="1"/>
  <c r="X195" i="94"/>
  <c r="AS195" i="94" s="1"/>
  <c r="AE196" i="94"/>
  <c r="AZ196" i="94" s="1"/>
  <c r="AM198" i="94"/>
  <c r="BH198" i="94" s="1"/>
  <c r="AA201" i="94"/>
  <c r="AV201" i="94" s="1"/>
  <c r="AI203" i="94"/>
  <c r="BD203" i="94" s="1"/>
  <c r="AP204" i="94"/>
  <c r="BK204" i="94" s="1"/>
  <c r="AD207" i="94"/>
  <c r="AY207" i="94" s="1"/>
  <c r="AL209" i="94"/>
  <c r="BG209" i="94" s="1"/>
  <c r="Z212" i="94"/>
  <c r="AU212" i="94" s="1"/>
  <c r="AF213" i="94"/>
  <c r="BA213" i="94" s="1"/>
  <c r="AK215" i="94"/>
  <c r="BF215" i="94" s="1"/>
  <c r="AB167" i="94"/>
  <c r="AW167" i="94" s="1"/>
  <c r="X172" i="94"/>
  <c r="AS172" i="94" s="1"/>
  <c r="AL174" i="94"/>
  <c r="BG174" i="94" s="1"/>
  <c r="AH179" i="94"/>
  <c r="BC179" i="94" s="1"/>
  <c r="AD184" i="94"/>
  <c r="AY184" i="94" s="1"/>
  <c r="Z189" i="94"/>
  <c r="AU189" i="94" s="1"/>
  <c r="AM191" i="94"/>
  <c r="BH191" i="94" s="1"/>
  <c r="AI196" i="94"/>
  <c r="BD196" i="94" s="1"/>
  <c r="AE201" i="94"/>
  <c r="AZ201" i="94" s="1"/>
  <c r="AA206" i="94"/>
  <c r="AV206" i="94" s="1"/>
  <c r="Z209" i="94"/>
  <c r="AU209" i="94" s="1"/>
  <c r="AP213" i="94"/>
  <c r="BK213" i="94" s="1"/>
  <c r="AI166" i="94"/>
  <c r="BD166" i="94" s="1"/>
  <c r="AF166" i="94"/>
  <c r="BA166" i="94" s="1"/>
  <c r="Z169" i="94"/>
  <c r="AU169" i="94" s="1"/>
  <c r="AP173" i="94"/>
  <c r="BK173" i="94" s="1"/>
  <c r="AL178" i="94"/>
  <c r="BG178" i="94" s="1"/>
  <c r="AH183" i="94"/>
  <c r="BC183" i="94" s="1"/>
  <c r="AA186" i="94"/>
  <c r="AV186" i="94" s="1"/>
  <c r="W191" i="94"/>
  <c r="AR191" i="94" s="1"/>
  <c r="AM195" i="94"/>
  <c r="BH195" i="94" s="1"/>
  <c r="AI200" i="94"/>
  <c r="BD200" i="94" s="1"/>
  <c r="AB203" i="94"/>
  <c r="AW203" i="94" s="1"/>
  <c r="X208" i="94"/>
  <c r="AS208" i="94" s="1"/>
  <c r="AI212" i="94"/>
  <c r="BD212" i="94" s="1"/>
  <c r="AH164" i="94"/>
  <c r="BC164" i="94" s="1"/>
  <c r="AN165" i="94"/>
  <c r="BI165" i="94" s="1"/>
  <c r="AB168" i="94"/>
  <c r="AW168" i="94" s="1"/>
  <c r="AJ170" i="94"/>
  <c r="BE170" i="94" s="1"/>
  <c r="X173" i="94"/>
  <c r="AS173" i="94" s="1"/>
  <c r="AE174" i="94"/>
  <c r="AZ174" i="94" s="1"/>
  <c r="AM176" i="94"/>
  <c r="BH176" i="94" s="1"/>
  <c r="AA179" i="94"/>
  <c r="AV179" i="94" s="1"/>
  <c r="AI181" i="94"/>
  <c r="BD181" i="94" s="1"/>
  <c r="AP182" i="94"/>
  <c r="BK182" i="94" s="1"/>
  <c r="AD185" i="94"/>
  <c r="AY185" i="94" s="1"/>
  <c r="AL187" i="94"/>
  <c r="BG187" i="94" s="1"/>
  <c r="Z190" i="94"/>
  <c r="AU190" i="94" s="1"/>
  <c r="AF191" i="94"/>
  <c r="BA191" i="94" s="1"/>
  <c r="AN193" i="94"/>
  <c r="BI193" i="94" s="1"/>
  <c r="AB196" i="94"/>
  <c r="AW196" i="94" s="1"/>
  <c r="AJ198" i="94"/>
  <c r="BE198" i="94" s="1"/>
  <c r="W200" i="94"/>
  <c r="AR200" i="94" s="1"/>
  <c r="AE202" i="94"/>
  <c r="AZ202" i="94" s="1"/>
  <c r="AM204" i="94"/>
  <c r="BH204" i="94" s="1"/>
  <c r="AA207" i="94"/>
  <c r="AV207" i="94" s="1"/>
  <c r="AH208" i="94"/>
  <c r="BC208" i="94" s="1"/>
  <c r="AP210" i="94"/>
  <c r="BK210" i="94" s="1"/>
  <c r="AD213" i="94"/>
  <c r="AY213" i="94" s="1"/>
  <c r="AI215" i="94"/>
  <c r="BD215" i="94" s="1"/>
  <c r="AM165" i="94"/>
  <c r="BH165" i="94" s="1"/>
  <c r="AI170" i="94"/>
  <c r="BD170" i="94" s="1"/>
  <c r="AA180" i="94"/>
  <c r="AV180" i="94" s="1"/>
  <c r="AM189" i="94"/>
  <c r="BH189" i="94" s="1"/>
  <c r="AN206" i="94"/>
  <c r="BI206" i="94" s="1"/>
  <c r="Z183" i="94"/>
  <c r="AU183" i="94" s="1"/>
  <c r="AF188" i="94"/>
  <c r="BA188" i="94" s="1"/>
  <c r="AM193" i="94"/>
  <c r="BH193" i="94" s="1"/>
  <c r="AA200" i="94"/>
  <c r="AV200" i="94" s="1"/>
  <c r="AH205" i="94"/>
  <c r="BC205" i="94" s="1"/>
  <c r="AN210" i="94"/>
  <c r="BI210" i="94" s="1"/>
  <c r="AP215" i="94"/>
  <c r="BK215" i="94" s="1"/>
  <c r="AF208" i="94"/>
  <c r="BA208" i="94" s="1"/>
  <c r="AM213" i="94"/>
  <c r="BH213" i="94" s="1"/>
  <c r="AN202" i="94"/>
  <c r="BI202" i="94" s="1"/>
  <c r="AN186" i="94"/>
  <c r="BI186" i="94" s="1"/>
  <c r="AP169" i="94"/>
  <c r="BK169" i="94" s="1"/>
  <c r="AI172" i="94"/>
  <c r="BD172" i="94" s="1"/>
  <c r="AE177" i="94"/>
  <c r="AZ177" i="94" s="1"/>
  <c r="AA182" i="94"/>
  <c r="AV182" i="94" s="1"/>
  <c r="W187" i="94"/>
  <c r="AR187" i="94" s="1"/>
  <c r="AJ189" i="94"/>
  <c r="BE189" i="94" s="1"/>
  <c r="AF194" i="94"/>
  <c r="BA194" i="94" s="1"/>
  <c r="AB199" i="94"/>
  <c r="AW199" i="94" s="1"/>
  <c r="X204" i="94"/>
  <c r="AS204" i="94" s="1"/>
  <c r="AL206" i="94"/>
  <c r="BG206" i="94" s="1"/>
  <c r="AM211" i="94"/>
  <c r="BH211" i="94" s="1"/>
  <c r="AA164" i="94"/>
  <c r="AV164" i="94" s="1"/>
  <c r="AB169" i="94"/>
  <c r="AW169" i="94" s="1"/>
  <c r="W167" i="94"/>
  <c r="AR167" i="94" s="1"/>
  <c r="AM171" i="94"/>
  <c r="BH171" i="94" s="1"/>
  <c r="AI176" i="94"/>
  <c r="BD176" i="94" s="1"/>
  <c r="AE181" i="94"/>
  <c r="AZ181" i="94" s="1"/>
  <c r="X184" i="94"/>
  <c r="AS184" i="94" s="1"/>
  <c r="AN188" i="94"/>
  <c r="BI188" i="94" s="1"/>
  <c r="AJ193" i="94"/>
  <c r="BE193" i="94" s="1"/>
  <c r="AF198" i="94"/>
  <c r="BA198" i="94" s="1"/>
  <c r="Z201" i="94"/>
  <c r="AU201" i="94" s="1"/>
  <c r="AP205" i="94"/>
  <c r="BK205" i="94" s="1"/>
  <c r="AF210" i="94"/>
  <c r="BA210" i="94" s="1"/>
  <c r="AB215" i="94"/>
  <c r="AW215" i="94" s="1"/>
  <c r="AM164" i="94"/>
  <c r="BH164" i="94" s="1"/>
  <c r="AA167" i="94"/>
  <c r="AV167" i="94" s="1"/>
  <c r="AI169" i="94"/>
  <c r="BD169" i="94" s="1"/>
  <c r="W172" i="94"/>
  <c r="AR172" i="94" s="1"/>
  <c r="AD173" i="94"/>
  <c r="AY173" i="94" s="1"/>
  <c r="AL175" i="94"/>
  <c r="BG175" i="94" s="1"/>
  <c r="Z178" i="94"/>
  <c r="AU178" i="94" s="1"/>
  <c r="AH180" i="94"/>
  <c r="BC180" i="94" s="1"/>
  <c r="AN181" i="94"/>
  <c r="BI181" i="94" s="1"/>
  <c r="AB184" i="94"/>
  <c r="AW184" i="94" s="1"/>
  <c r="AJ186" i="94"/>
  <c r="BE186" i="94" s="1"/>
  <c r="X189" i="94"/>
  <c r="AS189" i="94" s="1"/>
  <c r="AE190" i="94"/>
  <c r="AZ190" i="94" s="1"/>
  <c r="AM192" i="94"/>
  <c r="BH192" i="94" s="1"/>
  <c r="AA195" i="94"/>
  <c r="AV195" i="94" s="1"/>
  <c r="AI197" i="94"/>
  <c r="BD197" i="94" s="1"/>
  <c r="AP198" i="94"/>
  <c r="BK198" i="94" s="1"/>
  <c r="AD201" i="94"/>
  <c r="AY201" i="94" s="1"/>
  <c r="AL203" i="94"/>
  <c r="BG203" i="94" s="1"/>
  <c r="Z206" i="94"/>
  <c r="AU206" i="94" s="1"/>
  <c r="AF207" i="94"/>
  <c r="BA207" i="94" s="1"/>
  <c r="AN209" i="94"/>
  <c r="BI209" i="94" s="1"/>
  <c r="AB212" i="94"/>
  <c r="AW212" i="94" s="1"/>
  <c r="AJ214" i="94"/>
  <c r="BE214" i="94" s="1"/>
  <c r="AM215" i="94"/>
  <c r="BH215" i="94" s="1"/>
  <c r="AF168" i="94"/>
  <c r="BA168" i="94" s="1"/>
  <c r="AP175" i="94"/>
  <c r="BK175" i="94" s="1"/>
  <c r="AH185" i="94"/>
  <c r="BC185" i="94" s="1"/>
  <c r="AN190" i="94"/>
  <c r="BI190" i="94" s="1"/>
  <c r="AA196" i="94"/>
  <c r="AV196" i="94" s="1"/>
  <c r="AP207" i="94"/>
  <c r="BK207" i="94" s="1"/>
  <c r="AB213" i="94"/>
  <c r="AW213" i="94" s="1"/>
  <c r="AF172" i="94"/>
  <c r="BA172" i="94" s="1"/>
  <c r="AM177" i="94"/>
  <c r="BH177" i="94" s="1"/>
  <c r="AN194" i="94"/>
  <c r="BI194" i="94" s="1"/>
  <c r="X170" i="94"/>
  <c r="AS170" i="94" s="1"/>
  <c r="AE175" i="94"/>
  <c r="AZ175" i="94" s="1"/>
  <c r="AL180" i="94"/>
  <c r="BG180" i="94" s="1"/>
  <c r="Z187" i="94"/>
  <c r="AU187" i="94" s="1"/>
  <c r="AF192" i="94"/>
  <c r="BA192" i="94" s="1"/>
  <c r="AM197" i="94"/>
  <c r="BH197" i="94" s="1"/>
  <c r="Z203" i="94"/>
  <c r="AU203" i="94" s="1"/>
  <c r="AH197" i="94"/>
  <c r="BC197" i="94" s="1"/>
  <c r="AF212" i="94"/>
  <c r="BA212" i="94" s="1"/>
  <c r="AB209" i="94"/>
  <c r="AW209" i="94" s="1"/>
  <c r="AA192" i="94"/>
  <c r="AV192" i="94" s="1"/>
  <c r="Z175" i="94"/>
  <c r="AU175" i="94" s="1"/>
  <c r="X206" i="94"/>
  <c r="AS206" i="94" s="1"/>
  <c r="W189" i="94"/>
  <c r="AR189" i="94" s="1"/>
  <c r="AP171" i="94"/>
  <c r="BK171" i="94" s="1"/>
  <c r="Z191" i="94"/>
  <c r="AU191" i="94" s="1"/>
  <c r="AH215" i="94"/>
  <c r="BC215" i="94" s="1"/>
  <c r="AI198" i="94"/>
  <c r="BD198" i="94" s="1"/>
  <c r="AH181" i="94"/>
  <c r="BC181" i="94" s="1"/>
  <c r="Y164" i="94"/>
  <c r="AT164" i="94" s="1"/>
  <c r="W205" i="94"/>
  <c r="AR205" i="94" s="1"/>
  <c r="AJ183" i="94"/>
  <c r="BE183" i="94" s="1"/>
  <c r="AD210" i="94"/>
  <c r="AY210" i="94" s="1"/>
  <c r="AL184" i="94"/>
  <c r="BG184" i="94" s="1"/>
  <c r="AJ199" i="94"/>
  <c r="BE199" i="94" s="1"/>
  <c r="X174" i="94"/>
  <c r="AS174" i="94" s="1"/>
  <c r="AD194" i="94"/>
  <c r="AY194" i="94" s="1"/>
  <c r="W173" i="94"/>
  <c r="AR173" i="94" s="1"/>
  <c r="AI210" i="94"/>
  <c r="BD210" i="94" s="1"/>
  <c r="W201" i="94"/>
  <c r="AR201" i="94" s="1"/>
  <c r="AE191" i="94"/>
  <c r="AZ191" i="94" s="1"/>
  <c r="X186" i="94"/>
  <c r="AS186" i="94" s="1"/>
  <c r="AF176" i="94"/>
  <c r="BA176" i="94" s="1"/>
  <c r="X214" i="94"/>
  <c r="AS214" i="94" s="1"/>
  <c r="AF204" i="94"/>
  <c r="BA204" i="94" s="1"/>
  <c r="Z199" i="94"/>
  <c r="AU199" i="94" s="1"/>
  <c r="AH189" i="94"/>
  <c r="BC189" i="94" s="1"/>
  <c r="AP179" i="94"/>
  <c r="BK179" i="94" s="1"/>
  <c r="AD170" i="94"/>
  <c r="AY170" i="94" s="1"/>
  <c r="Z211" i="94"/>
  <c r="AU211" i="94" s="1"/>
  <c r="AH201" i="94"/>
  <c r="BC201" i="94" s="1"/>
  <c r="AP191" i="94"/>
  <c r="BK191" i="94" s="1"/>
  <c r="AP203" i="94"/>
  <c r="BK203" i="94" s="1"/>
  <c r="AL200" i="94"/>
  <c r="BG200" i="94" s="1"/>
  <c r="AE179" i="94"/>
  <c r="AZ179" i="94" s="1"/>
  <c r="AM201" i="94"/>
  <c r="BH201" i="94" s="1"/>
  <c r="AF180" i="94"/>
  <c r="BA180" i="94" s="1"/>
  <c r="AE195" i="94"/>
  <c r="AZ195" i="94" s="1"/>
  <c r="AE211" i="94"/>
  <c r="AZ211" i="94" s="1"/>
  <c r="X190" i="94"/>
  <c r="AS190" i="94" s="1"/>
  <c r="C109" i="94"/>
  <c r="L136" i="94"/>
  <c r="R111" i="94"/>
  <c r="K119" i="94"/>
  <c r="B159" i="94"/>
  <c r="P108" i="94"/>
  <c r="C139" i="94"/>
  <c r="F127" i="94"/>
  <c r="G127" i="94"/>
  <c r="P134" i="94"/>
  <c r="B156" i="94"/>
  <c r="O133" i="94"/>
  <c r="G123" i="94"/>
  <c r="Q145" i="94"/>
  <c r="S111" i="94"/>
  <c r="H153" i="94"/>
  <c r="O128" i="94"/>
  <c r="B130" i="94"/>
  <c r="R159" i="94"/>
  <c r="E122" i="94"/>
  <c r="I139" i="94"/>
  <c r="F139" i="94"/>
  <c r="U116" i="94"/>
  <c r="E123" i="94"/>
  <c r="O153" i="94"/>
  <c r="M129" i="94"/>
  <c r="B142" i="94"/>
  <c r="U154" i="94"/>
  <c r="S121" i="94"/>
  <c r="B135" i="94"/>
  <c r="Q140" i="94"/>
  <c r="M114" i="94"/>
  <c r="L121" i="94"/>
  <c r="M159" i="94"/>
  <c r="T139" i="94"/>
  <c r="I118" i="94"/>
  <c r="M143" i="94"/>
  <c r="O143" i="94"/>
  <c r="C151" i="94"/>
  <c r="T137" i="94"/>
  <c r="N112" i="94"/>
  <c r="U128" i="94"/>
  <c r="M110" i="94"/>
  <c r="Q158" i="94"/>
  <c r="J125" i="94"/>
  <c r="N124" i="94"/>
  <c r="D118" i="94"/>
  <c r="I135" i="94"/>
  <c r="T125" i="94"/>
  <c r="F137" i="94"/>
  <c r="L110" i="94"/>
  <c r="Q125" i="94"/>
  <c r="M124" i="94"/>
  <c r="G128" i="94"/>
  <c r="D144" i="94"/>
  <c r="S158" i="94"/>
  <c r="J135" i="94"/>
  <c r="G155" i="94"/>
  <c r="G135" i="94"/>
  <c r="R143" i="94"/>
  <c r="F133" i="94"/>
  <c r="N122" i="94"/>
  <c r="B119" i="94"/>
  <c r="D142" i="94"/>
  <c r="L133" i="94"/>
  <c r="B145" i="94"/>
  <c r="E134" i="94"/>
  <c r="I117" i="94"/>
  <c r="T135" i="94"/>
  <c r="F109" i="94"/>
  <c r="H159" i="94"/>
  <c r="F143" i="94"/>
  <c r="R150" i="94"/>
  <c r="H127" i="94"/>
  <c r="N146" i="94"/>
  <c r="O121" i="94"/>
  <c r="K129" i="94"/>
  <c r="Q141" i="94"/>
  <c r="H113" i="94"/>
  <c r="O109" i="94"/>
  <c r="R131" i="94"/>
  <c r="I109" i="94"/>
  <c r="S138" i="94"/>
  <c r="F134" i="94"/>
  <c r="K114" i="94"/>
  <c r="J117" i="94"/>
  <c r="N121" i="94"/>
  <c r="M154" i="94"/>
  <c r="J129" i="94"/>
  <c r="C159" i="94"/>
  <c r="N117" i="94"/>
  <c r="D108" i="94"/>
  <c r="S112" i="94"/>
  <c r="K130" i="94"/>
  <c r="E142" i="94"/>
  <c r="T111" i="94"/>
  <c r="I119" i="94"/>
  <c r="N116" i="94"/>
  <c r="Q130" i="94"/>
  <c r="E141" i="94"/>
  <c r="M134" i="94"/>
  <c r="U157" i="94"/>
  <c r="M117" i="94"/>
  <c r="I138" i="94"/>
  <c r="U109" i="94"/>
  <c r="M115" i="94"/>
  <c r="H158" i="94"/>
  <c r="U135" i="94"/>
  <c r="Q150" i="94"/>
  <c r="Q142" i="94"/>
  <c r="U124" i="94"/>
  <c r="H152" i="94"/>
  <c r="J140" i="94"/>
  <c r="K156" i="94"/>
  <c r="P157" i="94"/>
  <c r="S156" i="94"/>
  <c r="F136" i="94"/>
  <c r="F124" i="94"/>
  <c r="T110" i="94"/>
  <c r="I152" i="94"/>
  <c r="I112" i="94"/>
  <c r="L142" i="94"/>
  <c r="H131" i="94"/>
  <c r="H135" i="94"/>
  <c r="P117" i="94"/>
  <c r="L122" i="94"/>
  <c r="Q119" i="94"/>
  <c r="I108" i="94"/>
  <c r="B112" i="94"/>
  <c r="D149" i="94"/>
  <c r="E150" i="94"/>
  <c r="D132" i="94"/>
  <c r="B150" i="94"/>
  <c r="S149" i="94"/>
  <c r="N119" i="94"/>
  <c r="C135" i="94"/>
  <c r="N135" i="94"/>
  <c r="K116" i="94"/>
  <c r="G142" i="94"/>
  <c r="T153" i="94"/>
  <c r="M128" i="94"/>
  <c r="E147" i="94"/>
  <c r="C155" i="94"/>
  <c r="T152" i="94"/>
  <c r="I133" i="94"/>
  <c r="M147" i="94"/>
  <c r="N150" i="94"/>
  <c r="C126" i="94"/>
  <c r="G140" i="94"/>
  <c r="R152" i="94"/>
  <c r="R142" i="94"/>
  <c r="D153" i="94"/>
  <c r="L113" i="94"/>
  <c r="K120" i="94"/>
  <c r="L151" i="94"/>
  <c r="D127" i="94"/>
  <c r="L123" i="94"/>
  <c r="T119" i="94"/>
  <c r="K139" i="94"/>
  <c r="P123" i="94"/>
  <c r="L117" i="94"/>
  <c r="H150" i="94"/>
  <c r="D113" i="94"/>
  <c r="C158" i="94"/>
  <c r="F141" i="94"/>
  <c r="P135" i="94"/>
  <c r="T128" i="94"/>
  <c r="I157" i="94"/>
  <c r="M127" i="94"/>
  <c r="O157" i="94"/>
  <c r="B136" i="94"/>
  <c r="M111" i="94"/>
  <c r="M155" i="94"/>
  <c r="B111" i="94"/>
  <c r="F151" i="94"/>
  <c r="P125" i="94"/>
  <c r="J137" i="94"/>
  <c r="S130" i="94"/>
  <c r="E117" i="94"/>
  <c r="S145" i="94"/>
  <c r="E127" i="94"/>
  <c r="P155" i="94"/>
  <c r="Q110" i="94"/>
  <c r="J146" i="94"/>
  <c r="H123" i="94"/>
  <c r="S114" i="94"/>
  <c r="D140" i="94"/>
  <c r="H138" i="94"/>
  <c r="O135" i="94"/>
  <c r="C149" i="94"/>
  <c r="R121" i="94"/>
  <c r="K110" i="94"/>
  <c r="S153" i="94"/>
  <c r="I158" i="94"/>
  <c r="G118" i="94"/>
  <c r="R125" i="94"/>
  <c r="U134" i="94"/>
  <c r="B121" i="94"/>
  <c r="G115" i="94"/>
  <c r="Q120" i="94"/>
  <c r="E148" i="94"/>
  <c r="U121" i="94"/>
  <c r="T133" i="94"/>
  <c r="M138" i="94"/>
  <c r="N126" i="94"/>
  <c r="Q118" i="94"/>
  <c r="M123" i="94"/>
  <c r="H155" i="94"/>
  <c r="G132" i="94"/>
  <c r="L126" i="94"/>
  <c r="M156" i="94"/>
  <c r="C131" i="94"/>
  <c r="I126" i="94"/>
  <c r="D121" i="94"/>
  <c r="J113" i="94"/>
  <c r="B113" i="94"/>
  <c r="N128" i="94"/>
  <c r="T134" i="94"/>
  <c r="R126" i="94"/>
  <c r="B143" i="94"/>
  <c r="N158" i="94"/>
  <c r="M133" i="94"/>
  <c r="T116" i="94"/>
  <c r="S128" i="94"/>
  <c r="F130" i="94"/>
  <c r="E157" i="94"/>
  <c r="Q156" i="94"/>
  <c r="L141" i="94"/>
  <c r="G131" i="94"/>
  <c r="S113" i="94"/>
  <c r="G110" i="94"/>
  <c r="H134" i="94"/>
  <c r="L128" i="94"/>
  <c r="I142" i="94"/>
  <c r="I146" i="94"/>
  <c r="G137" i="94"/>
  <c r="B118" i="94"/>
  <c r="M116" i="94"/>
  <c r="D137" i="94"/>
  <c r="N111" i="94"/>
  <c r="B140" i="94"/>
  <c r="M157" i="94"/>
  <c r="K151" i="94"/>
  <c r="P159" i="94"/>
  <c r="B139" i="94"/>
  <c r="N127" i="94"/>
  <c r="K155" i="94"/>
  <c r="H156" i="94"/>
  <c r="P147" i="94"/>
  <c r="C130" i="94"/>
  <c r="L157" i="94"/>
  <c r="K159" i="94"/>
  <c r="Q112" i="94"/>
  <c r="P113" i="94"/>
  <c r="K157" i="94"/>
  <c r="F128" i="94"/>
  <c r="U111" i="94"/>
  <c r="J130" i="94"/>
  <c r="G112" i="94"/>
  <c r="J111" i="94"/>
  <c r="J120" i="94"/>
  <c r="Q114" i="94"/>
  <c r="S137" i="94"/>
  <c r="P130" i="94"/>
  <c r="E154" i="94"/>
  <c r="O131" i="94"/>
  <c r="U117" i="94"/>
  <c r="B149" i="94"/>
  <c r="S125" i="94"/>
  <c r="N118" i="94"/>
  <c r="U110" i="94"/>
  <c r="I154" i="94"/>
  <c r="L149" i="94"/>
  <c r="T129" i="94"/>
  <c r="C133" i="94"/>
  <c r="R118" i="94"/>
  <c r="R156" i="94"/>
  <c r="N157" i="94"/>
  <c r="P138" i="94"/>
  <c r="N136" i="94"/>
  <c r="E128" i="94"/>
  <c r="L127" i="94"/>
  <c r="D117" i="94"/>
  <c r="M144" i="94"/>
  <c r="N151" i="94"/>
  <c r="O130" i="94"/>
  <c r="G125" i="94"/>
  <c r="O154" i="94"/>
  <c r="Q116" i="94"/>
  <c r="C116" i="94"/>
  <c r="O136" i="94"/>
  <c r="S147" i="94"/>
  <c r="F118" i="94"/>
  <c r="M141" i="94"/>
  <c r="O156" i="94"/>
  <c r="B157" i="94"/>
  <c r="E153" i="94"/>
  <c r="U130" i="94"/>
  <c r="T150" i="94"/>
  <c r="J141" i="94"/>
  <c r="F152" i="94"/>
  <c r="T127" i="94"/>
  <c r="L131" i="94"/>
  <c r="Q122" i="94"/>
  <c r="M151" i="94"/>
  <c r="N154" i="94"/>
  <c r="T108" i="94"/>
  <c r="K109" i="94"/>
  <c r="U143" i="94"/>
  <c r="E112" i="94"/>
  <c r="P139" i="94"/>
  <c r="E136" i="94"/>
  <c r="B155" i="94"/>
  <c r="M118" i="94"/>
  <c r="G124" i="94"/>
  <c r="C157" i="94"/>
  <c r="H146" i="94"/>
  <c r="H121" i="94"/>
  <c r="O141" i="94"/>
  <c r="L119" i="94"/>
  <c r="D159" i="94"/>
  <c r="P119" i="94"/>
  <c r="Q133" i="94"/>
  <c r="O134" i="94"/>
  <c r="B120" i="94"/>
  <c r="L156" i="94"/>
  <c r="S144" i="94"/>
  <c r="P137" i="94"/>
  <c r="O124" i="94"/>
  <c r="R144" i="94"/>
  <c r="P136" i="94"/>
  <c r="T149" i="94"/>
  <c r="J124" i="94"/>
  <c r="E116" i="94"/>
  <c r="J108" i="94"/>
  <c r="O140" i="94"/>
  <c r="N153" i="94"/>
  <c r="K141" i="94"/>
  <c r="D147" i="94"/>
  <c r="O151" i="94"/>
  <c r="S146" i="94"/>
  <c r="M130" i="94"/>
  <c r="F115" i="94"/>
  <c r="J157" i="94"/>
  <c r="J134" i="94"/>
  <c r="R109" i="94"/>
  <c r="K121" i="94"/>
  <c r="S108" i="94"/>
  <c r="G138" i="94"/>
  <c r="D156" i="94"/>
  <c r="H151" i="94"/>
  <c r="O119" i="94"/>
  <c r="G143" i="94"/>
  <c r="B116" i="94"/>
  <c r="E124" i="94"/>
  <c r="O114" i="94"/>
  <c r="K128" i="94"/>
  <c r="Q137" i="94"/>
  <c r="G145" i="94"/>
  <c r="K108" i="94"/>
  <c r="B132" i="94"/>
  <c r="M149" i="94"/>
  <c r="N137" i="94"/>
  <c r="J144" i="94"/>
  <c r="D136" i="94"/>
  <c r="R149" i="94"/>
  <c r="U153" i="94"/>
  <c r="J126" i="94"/>
  <c r="E119" i="94"/>
  <c r="H128" i="94"/>
  <c r="Q128" i="94"/>
  <c r="P152" i="94"/>
  <c r="U138" i="94"/>
  <c r="Q155" i="94"/>
  <c r="E156" i="94"/>
  <c r="N110" i="94"/>
  <c r="E138" i="94"/>
  <c r="Q153" i="94"/>
  <c r="M140" i="94"/>
  <c r="E151" i="94"/>
  <c r="N156" i="94"/>
  <c r="N148" i="94"/>
  <c r="H154" i="94"/>
  <c r="U152" i="94"/>
  <c r="E146" i="94"/>
  <c r="P118" i="94"/>
  <c r="U148" i="94"/>
  <c r="B123" i="94"/>
  <c r="C150" i="94"/>
  <c r="L148" i="94"/>
  <c r="S117" i="94"/>
  <c r="R151" i="94"/>
  <c r="D141" i="94"/>
  <c r="F119" i="94"/>
  <c r="U139" i="94"/>
  <c r="L140" i="94"/>
  <c r="S151" i="94"/>
  <c r="L135" i="94"/>
  <c r="F147" i="94"/>
  <c r="F108" i="94"/>
  <c r="L154" i="94"/>
  <c r="L112" i="94"/>
  <c r="I149" i="94"/>
  <c r="C117" i="94"/>
  <c r="K118" i="94"/>
  <c r="M136" i="94"/>
  <c r="M152" i="94"/>
  <c r="T148" i="94"/>
  <c r="C146" i="94"/>
  <c r="E133" i="94"/>
  <c r="C153" i="94"/>
  <c r="L146" i="94"/>
  <c r="O113" i="94"/>
  <c r="N143" i="94"/>
  <c r="K140" i="94"/>
  <c r="D131" i="94"/>
  <c r="J158" i="94"/>
  <c r="P124" i="94"/>
  <c r="J147" i="94"/>
  <c r="S120" i="94"/>
  <c r="D123" i="94"/>
  <c r="P154" i="94"/>
  <c r="R147" i="94"/>
  <c r="N149" i="94"/>
  <c r="M125" i="94"/>
  <c r="T144" i="94"/>
  <c r="S142" i="94"/>
  <c r="T157" i="94"/>
  <c r="R132" i="94"/>
  <c r="F142" i="94"/>
  <c r="P144" i="94"/>
  <c r="E145" i="94"/>
  <c r="R157" i="94"/>
  <c r="B147" i="94"/>
  <c r="I148" i="94"/>
  <c r="F112" i="94"/>
  <c r="S133" i="94"/>
  <c r="B138" i="94"/>
  <c r="G139" i="94"/>
  <c r="G114" i="94"/>
  <c r="M122" i="94"/>
  <c r="R137" i="94"/>
  <c r="H157" i="94"/>
  <c r="B109" i="94"/>
  <c r="U132" i="94"/>
  <c r="E132" i="94"/>
  <c r="U126" i="94"/>
  <c r="H144" i="94"/>
  <c r="F122" i="94"/>
  <c r="B114" i="94"/>
  <c r="R130" i="94"/>
  <c r="P158" i="94"/>
  <c r="S154" i="94"/>
  <c r="O126" i="94"/>
  <c r="K145" i="94"/>
  <c r="I122" i="94"/>
  <c r="O132" i="94"/>
  <c r="N133" i="94"/>
  <c r="F116" i="94"/>
  <c r="C108" i="94"/>
  <c r="O145" i="94"/>
  <c r="P116" i="94"/>
  <c r="T122" i="94"/>
  <c r="G159" i="94"/>
  <c r="S140" i="94"/>
  <c r="I115" i="94"/>
  <c r="U149" i="94"/>
  <c r="C156" i="94"/>
  <c r="F148" i="94"/>
  <c r="G119" i="94"/>
  <c r="F153" i="94"/>
  <c r="J132" i="94"/>
  <c r="T124" i="94"/>
  <c r="K135" i="94"/>
  <c r="M119" i="94"/>
  <c r="L116" i="94"/>
  <c r="T145" i="94"/>
  <c r="U133" i="94"/>
  <c r="P115" i="94"/>
  <c r="N108" i="94"/>
  <c r="P153" i="94"/>
  <c r="P151" i="94"/>
  <c r="I137" i="94"/>
  <c r="D125" i="94"/>
  <c r="N159" i="94"/>
  <c r="U131" i="94"/>
  <c r="N109" i="94"/>
  <c r="J127" i="94"/>
  <c r="C127" i="94"/>
  <c r="H110" i="94"/>
  <c r="C111" i="94"/>
  <c r="E144" i="94"/>
  <c r="H130" i="94"/>
  <c r="F157" i="94"/>
  <c r="E118" i="94"/>
  <c r="U118" i="94"/>
  <c r="D115" i="94"/>
  <c r="P127" i="94"/>
  <c r="H118" i="94"/>
  <c r="P120" i="94"/>
  <c r="D135" i="94"/>
  <c r="R124" i="94"/>
  <c r="C120" i="94"/>
  <c r="Q146" i="94"/>
  <c r="N131" i="94"/>
  <c r="F155" i="94"/>
  <c r="C124" i="94"/>
  <c r="G146" i="94"/>
  <c r="K142" i="94"/>
  <c r="C140" i="94"/>
  <c r="I130" i="94"/>
  <c r="G109" i="94"/>
  <c r="I129" i="94"/>
  <c r="D148" i="94"/>
  <c r="C145" i="94"/>
  <c r="Q132" i="94"/>
  <c r="F150" i="94"/>
  <c r="Q129" i="94"/>
  <c r="M139" i="94"/>
  <c r="T147" i="94"/>
  <c r="S155" i="94"/>
  <c r="K149" i="94"/>
  <c r="K148" i="94"/>
  <c r="F146" i="94"/>
  <c r="L108" i="94"/>
  <c r="L120" i="94"/>
  <c r="D151" i="94"/>
  <c r="Q149" i="94"/>
  <c r="L115" i="94"/>
  <c r="K127" i="94"/>
  <c r="P121" i="94"/>
  <c r="E137" i="94"/>
  <c r="I116" i="94"/>
  <c r="C112" i="94"/>
  <c r="T159" i="94"/>
  <c r="I141" i="94"/>
  <c r="F159" i="94"/>
  <c r="D128" i="94"/>
  <c r="R108" i="94"/>
  <c r="T154" i="94"/>
  <c r="J114" i="94"/>
  <c r="P122" i="94"/>
  <c r="I145" i="94"/>
  <c r="B152" i="94"/>
  <c r="N147" i="94"/>
  <c r="E108" i="94"/>
  <c r="R145" i="94"/>
  <c r="F131" i="94"/>
  <c r="D138" i="94"/>
  <c r="U140" i="94"/>
  <c r="O118" i="94"/>
  <c r="L144" i="94"/>
  <c r="I110" i="94"/>
  <c r="I159" i="94"/>
  <c r="T146" i="94"/>
  <c r="E110" i="94"/>
  <c r="F121" i="94"/>
  <c r="E114" i="94"/>
  <c r="J156" i="94"/>
  <c r="P112" i="94"/>
  <c r="F135" i="94"/>
  <c r="O112" i="94"/>
  <c r="L159" i="94"/>
  <c r="R155" i="94"/>
  <c r="B151" i="94"/>
  <c r="G117" i="94"/>
  <c r="F125" i="94"/>
  <c r="O152" i="94"/>
  <c r="Q154" i="94"/>
  <c r="P109" i="94"/>
  <c r="K136" i="94"/>
  <c r="R154" i="94"/>
  <c r="G134" i="94"/>
  <c r="J143" i="94"/>
  <c r="T136" i="94"/>
  <c r="I147" i="94"/>
  <c r="I151" i="94"/>
  <c r="T126" i="94"/>
  <c r="J148" i="94"/>
  <c r="M113" i="94"/>
  <c r="S126" i="94"/>
  <c r="D129" i="94"/>
  <c r="P140" i="94"/>
  <c r="B158" i="94"/>
  <c r="U144" i="94"/>
  <c r="N144" i="94"/>
  <c r="O117" i="94"/>
  <c r="J110" i="94"/>
  <c r="O138" i="94"/>
  <c r="S115" i="94"/>
  <c r="K112" i="94"/>
  <c r="M146" i="94"/>
  <c r="H137" i="94"/>
  <c r="T112" i="94"/>
  <c r="G158" i="94"/>
  <c r="F114" i="94"/>
  <c r="S132" i="94"/>
  <c r="E113" i="94"/>
  <c r="C123" i="94"/>
  <c r="T158" i="94"/>
  <c r="N120" i="94"/>
  <c r="R135" i="94"/>
  <c r="M142" i="94"/>
  <c r="K134" i="94"/>
  <c r="K132" i="94"/>
  <c r="E158" i="94"/>
  <c r="N114" i="94"/>
  <c r="J116" i="94"/>
  <c r="J128" i="94"/>
  <c r="R158" i="94"/>
  <c r="L150" i="94"/>
  <c r="H119" i="94"/>
  <c r="H149" i="94"/>
  <c r="J153" i="94"/>
  <c r="E120" i="94"/>
  <c r="C134" i="94"/>
  <c r="Q115" i="94"/>
  <c r="T130" i="94"/>
  <c r="H124" i="94"/>
  <c r="P150" i="94"/>
  <c r="K138" i="94"/>
  <c r="O139" i="94"/>
  <c r="T140" i="94"/>
  <c r="C115" i="94"/>
  <c r="K143" i="94"/>
  <c r="L124" i="94"/>
  <c r="S123" i="94"/>
  <c r="N138" i="94"/>
  <c r="U136" i="94"/>
  <c r="C113" i="94"/>
  <c r="K111" i="94"/>
  <c r="Q135" i="94"/>
  <c r="I136" i="94"/>
  <c r="J136" i="94"/>
  <c r="N123" i="94"/>
  <c r="J109" i="94"/>
  <c r="R148" i="94"/>
  <c r="F123" i="94"/>
  <c r="O120" i="94"/>
  <c r="B110" i="94"/>
  <c r="P149" i="94"/>
  <c r="S143" i="94"/>
  <c r="N141" i="94"/>
  <c r="L139" i="94"/>
  <c r="B148" i="94"/>
  <c r="U108" i="94"/>
  <c r="Q159" i="94"/>
  <c r="O110" i="94"/>
  <c r="O137" i="94"/>
  <c r="K122" i="94"/>
  <c r="J122" i="94"/>
  <c r="R122" i="94"/>
  <c r="F132" i="94"/>
  <c r="C147" i="94"/>
  <c r="D112" i="94"/>
  <c r="N132" i="94"/>
  <c r="J118" i="94"/>
  <c r="O123" i="94"/>
  <c r="Q123" i="94"/>
  <c r="D143" i="94"/>
  <c r="M120" i="94"/>
  <c r="E115" i="94"/>
  <c r="M131" i="94"/>
  <c r="T143" i="94"/>
  <c r="U120" i="94"/>
  <c r="H125" i="94"/>
  <c r="U112" i="94"/>
  <c r="F149" i="94"/>
  <c r="U156" i="94"/>
  <c r="U159" i="94"/>
  <c r="L132" i="94"/>
  <c r="N115" i="94"/>
  <c r="H126" i="94"/>
  <c r="U125" i="94"/>
  <c r="G150" i="94"/>
  <c r="T132" i="94"/>
  <c r="I131" i="94"/>
  <c r="L138" i="94"/>
  <c r="I120" i="94"/>
  <c r="M148" i="94"/>
  <c r="K117" i="94"/>
  <c r="T120" i="94"/>
  <c r="D158" i="94"/>
  <c r="T109" i="94"/>
  <c r="O158" i="94"/>
  <c r="R140" i="94"/>
  <c r="D150" i="94"/>
  <c r="P148" i="94"/>
  <c r="S141" i="94"/>
  <c r="U151" i="94"/>
  <c r="B124" i="94"/>
  <c r="E125" i="94"/>
  <c r="M135" i="94"/>
  <c r="C110" i="94"/>
  <c r="D152" i="94"/>
  <c r="C132" i="94"/>
  <c r="Q117" i="94"/>
  <c r="C121" i="94"/>
  <c r="T155" i="94"/>
  <c r="M153" i="94"/>
  <c r="M126" i="94"/>
  <c r="M108" i="94"/>
  <c r="B127" i="94"/>
  <c r="L152" i="94"/>
  <c r="U114" i="94"/>
  <c r="G121" i="94"/>
  <c r="U113" i="94"/>
  <c r="P114" i="94"/>
  <c r="L118" i="94"/>
  <c r="J152" i="94"/>
  <c r="S150" i="94"/>
  <c r="R139" i="94"/>
  <c r="H111" i="94"/>
  <c r="O149" i="94"/>
  <c r="I123" i="94"/>
  <c r="C129" i="94"/>
  <c r="N134" i="94"/>
  <c r="B134" i="94"/>
  <c r="J112" i="94"/>
  <c r="B141" i="94"/>
  <c r="B122" i="94"/>
  <c r="G156" i="94"/>
  <c r="U119" i="94"/>
  <c r="M158" i="94"/>
  <c r="L114" i="94"/>
  <c r="E159" i="94"/>
  <c r="J154" i="94"/>
  <c r="N152" i="94"/>
  <c r="J155" i="94"/>
  <c r="K115" i="94"/>
  <c r="G141" i="94"/>
  <c r="R110" i="94"/>
  <c r="O150" i="94"/>
  <c r="F156" i="94"/>
  <c r="D120" i="94"/>
  <c r="F158" i="94"/>
  <c r="J151" i="94"/>
  <c r="O148" i="94"/>
  <c r="J139" i="94"/>
  <c r="H117" i="94"/>
  <c r="Q108" i="94"/>
  <c r="C119" i="94"/>
  <c r="L153" i="94"/>
  <c r="T118" i="94"/>
  <c r="R134" i="94"/>
  <c r="C143" i="94"/>
  <c r="Q136" i="94"/>
  <c r="T156" i="94"/>
  <c r="C114" i="94"/>
  <c r="P110" i="94"/>
  <c r="E131" i="94"/>
  <c r="N139" i="94"/>
  <c r="D119" i="94"/>
  <c r="K147" i="94"/>
  <c r="Q152" i="94"/>
  <c r="I134" i="94"/>
  <c r="P146" i="94"/>
  <c r="O125" i="94"/>
  <c r="D146" i="94"/>
  <c r="H142" i="94"/>
  <c r="G144" i="94"/>
  <c r="L134" i="94"/>
  <c r="D139" i="94"/>
  <c r="I153" i="94"/>
  <c r="C125" i="94"/>
  <c r="E149" i="94"/>
  <c r="H109" i="94"/>
  <c r="N129" i="94"/>
  <c r="G111" i="94"/>
  <c r="K113" i="94"/>
  <c r="F129" i="94"/>
  <c r="C136" i="94"/>
  <c r="L111" i="94"/>
  <c r="R112" i="94"/>
  <c r="D122" i="94"/>
  <c r="I150" i="94"/>
  <c r="H145" i="94"/>
  <c r="R136" i="94"/>
  <c r="S109" i="94"/>
  <c r="S124" i="94"/>
  <c r="D130" i="94"/>
  <c r="Q111" i="94"/>
  <c r="D145" i="94"/>
  <c r="O111" i="94"/>
  <c r="B108" i="94"/>
  <c r="H115" i="94"/>
  <c r="R115" i="94"/>
  <c r="R146" i="94"/>
  <c r="T121" i="94"/>
  <c r="S118" i="94"/>
  <c r="H147" i="94"/>
  <c r="E121" i="94"/>
  <c r="K150" i="94"/>
  <c r="O146" i="94"/>
  <c r="S135" i="94"/>
  <c r="F126" i="94"/>
  <c r="R113" i="94"/>
  <c r="H120" i="94"/>
  <c r="B129" i="94"/>
  <c r="H108" i="94"/>
  <c r="U137" i="94"/>
  <c r="N155" i="94"/>
  <c r="S159" i="94"/>
  <c r="L137" i="94"/>
  <c r="K158" i="94"/>
  <c r="R153" i="94"/>
  <c r="B126" i="94"/>
  <c r="Q139" i="94"/>
  <c r="D133" i="94"/>
  <c r="U142" i="94"/>
  <c r="Q144" i="94"/>
  <c r="Q134" i="94"/>
  <c r="G147" i="94"/>
  <c r="M112" i="94"/>
  <c r="S157" i="94"/>
  <c r="K146" i="94"/>
  <c r="J119" i="94"/>
  <c r="J121" i="94"/>
  <c r="T141" i="94"/>
  <c r="N145" i="94"/>
  <c r="C141" i="94"/>
  <c r="I144" i="94"/>
  <c r="F145" i="94"/>
  <c r="G108" i="94"/>
  <c r="S122" i="94"/>
  <c r="S136" i="94"/>
  <c r="D126" i="94"/>
  <c r="I156" i="94"/>
  <c r="S116" i="94"/>
  <c r="Q138" i="94"/>
  <c r="G126" i="94"/>
  <c r="Q148" i="94"/>
  <c r="K131" i="94"/>
  <c r="L155" i="94"/>
  <c r="G153" i="94"/>
  <c r="E126" i="94"/>
  <c r="L125" i="94"/>
  <c r="B131" i="94"/>
  <c r="J150" i="94"/>
  <c r="O115" i="94"/>
  <c r="U146" i="94"/>
  <c r="U155" i="94"/>
  <c r="M121" i="94"/>
  <c r="H116" i="94"/>
  <c r="O129" i="94"/>
  <c r="Q143" i="94"/>
  <c r="S131" i="94"/>
  <c r="E135" i="94"/>
  <c r="S110" i="94"/>
  <c r="S119" i="94"/>
  <c r="F144" i="94"/>
  <c r="N140" i="94"/>
  <c r="O155" i="94"/>
  <c r="R128" i="94"/>
  <c r="D154" i="94"/>
  <c r="Q127" i="94"/>
  <c r="K133" i="94"/>
  <c r="E140" i="94"/>
  <c r="J145" i="94"/>
  <c r="P111" i="94"/>
  <c r="R133" i="94"/>
  <c r="F140" i="94"/>
  <c r="P126" i="94"/>
  <c r="P143" i="94"/>
  <c r="F154" i="94"/>
  <c r="J131" i="94"/>
  <c r="I125" i="94"/>
  <c r="E143" i="94"/>
  <c r="Q131" i="94"/>
  <c r="O127" i="94"/>
  <c r="B144" i="94"/>
  <c r="R141" i="94"/>
  <c r="T114" i="94"/>
  <c r="C148" i="94"/>
  <c r="T138" i="94"/>
  <c r="G120" i="94"/>
  <c r="I124" i="94"/>
  <c r="I121" i="94"/>
  <c r="N142" i="94"/>
  <c r="U129" i="94"/>
  <c r="O147" i="94"/>
  <c r="F138" i="94"/>
  <c r="U147" i="94"/>
  <c r="K137" i="94"/>
  <c r="G122" i="94"/>
  <c r="J149" i="94"/>
  <c r="K154" i="94"/>
  <c r="P156" i="94"/>
  <c r="I114" i="94"/>
  <c r="C137" i="94"/>
  <c r="M109" i="94"/>
  <c r="J159" i="94"/>
  <c r="Q113" i="94"/>
  <c r="O159" i="94"/>
  <c r="D157" i="94"/>
  <c r="J142" i="94"/>
  <c r="I113" i="94"/>
  <c r="C144" i="94"/>
  <c r="F113" i="94"/>
  <c r="Q151" i="94"/>
  <c r="M132" i="94"/>
  <c r="E155" i="94"/>
  <c r="K144" i="94"/>
  <c r="R117" i="94"/>
  <c r="F117" i="94"/>
  <c r="Q124" i="94"/>
  <c r="G154" i="94"/>
  <c r="R138" i="94"/>
  <c r="Q157" i="94"/>
  <c r="J133" i="94"/>
  <c r="E111" i="94"/>
  <c r="M145" i="94"/>
  <c r="T151" i="94"/>
  <c r="P145" i="94"/>
  <c r="Q126" i="94"/>
  <c r="I143" i="94"/>
  <c r="D109" i="94"/>
  <c r="T131" i="94"/>
  <c r="H148" i="94"/>
  <c r="P142" i="94"/>
  <c r="H112" i="94"/>
  <c r="C142" i="94"/>
  <c r="H122" i="94"/>
  <c r="B154" i="94"/>
  <c r="S152" i="94"/>
  <c r="E129" i="94"/>
  <c r="B146" i="94"/>
  <c r="I140" i="94"/>
  <c r="B133" i="94"/>
  <c r="G149" i="94"/>
  <c r="O122" i="94"/>
  <c r="T142" i="94"/>
  <c r="I132" i="94"/>
  <c r="Q147" i="94"/>
  <c r="K123" i="94"/>
  <c r="K126" i="94"/>
  <c r="R116" i="94"/>
  <c r="C152" i="94"/>
  <c r="M150" i="94"/>
  <c r="C122" i="94"/>
  <c r="I111" i="94"/>
  <c r="C128" i="94"/>
  <c r="G148" i="94"/>
  <c r="U122" i="94"/>
  <c r="C138" i="94"/>
  <c r="G152" i="94"/>
  <c r="U127" i="94"/>
  <c r="P132" i="94"/>
  <c r="H129" i="94"/>
  <c r="T123" i="94"/>
  <c r="N113" i="94"/>
  <c r="G133" i="94"/>
  <c r="B128" i="94"/>
  <c r="S148" i="94"/>
  <c r="N125" i="94"/>
  <c r="J115" i="94"/>
  <c r="E139" i="94"/>
  <c r="D116" i="94"/>
  <c r="D155" i="94"/>
  <c r="H143" i="94"/>
  <c r="D111" i="94"/>
  <c r="L109" i="94"/>
  <c r="L143" i="94"/>
  <c r="R129" i="94"/>
  <c r="P133" i="94"/>
  <c r="K153" i="94"/>
  <c r="R127" i="94"/>
  <c r="I128" i="94"/>
  <c r="J123" i="94"/>
  <c r="H140" i="94"/>
  <c r="G130" i="94"/>
  <c r="L129" i="94"/>
  <c r="L145" i="94"/>
  <c r="B125" i="94"/>
  <c r="G116" i="94"/>
  <c r="Q109" i="94"/>
  <c r="U123" i="94"/>
  <c r="T115" i="94"/>
  <c r="H136" i="94"/>
  <c r="I155" i="94"/>
  <c r="R119" i="94"/>
  <c r="U141" i="94"/>
  <c r="P141" i="94"/>
  <c r="U115" i="94"/>
  <c r="D124" i="94"/>
  <c r="E109" i="94"/>
  <c r="O142" i="94"/>
  <c r="P131" i="94"/>
  <c r="L158" i="94"/>
  <c r="C154" i="94"/>
  <c r="S129" i="94"/>
  <c r="Q121" i="94"/>
  <c r="K125" i="94"/>
  <c r="F110" i="94"/>
  <c r="E130" i="94"/>
  <c r="U158" i="94"/>
  <c r="G151" i="94"/>
  <c r="T117" i="94"/>
  <c r="N130" i="94"/>
  <c r="K124" i="94"/>
  <c r="U150" i="94"/>
  <c r="G157" i="94"/>
  <c r="G136" i="94"/>
  <c r="S134" i="94"/>
  <c r="O144" i="94"/>
  <c r="L130" i="94"/>
  <c r="F111" i="94"/>
  <c r="H132" i="94"/>
  <c r="O116" i="94"/>
  <c r="H133" i="94"/>
  <c r="O108" i="94"/>
  <c r="C118" i="94"/>
  <c r="D114" i="94"/>
  <c r="G113" i="94"/>
  <c r="L147" i="94"/>
  <c r="G129" i="94"/>
  <c r="H139" i="94"/>
  <c r="R123" i="94"/>
  <c r="K152" i="94"/>
  <c r="H114" i="94"/>
  <c r="B117" i="94"/>
  <c r="H141" i="94"/>
  <c r="AT56" i="94" l="1"/>
  <c r="K54" i="94"/>
  <c r="K59" i="94"/>
  <c r="X55" i="94"/>
  <c r="X65" i="94"/>
  <c r="X56" i="94"/>
  <c r="C56" i="94"/>
  <c r="S54" i="94"/>
  <c r="S59" i="94"/>
  <c r="AG56" i="94"/>
  <c r="S55" i="94"/>
  <c r="S65" i="94"/>
  <c r="V54" i="94"/>
  <c r="V59" i="94"/>
  <c r="G65" i="94"/>
  <c r="G55" i="94"/>
  <c r="AA54" i="94"/>
  <c r="AA59" i="94"/>
  <c r="AN54" i="94"/>
  <c r="AN59" i="94"/>
  <c r="W56" i="94"/>
  <c r="AV54" i="94"/>
  <c r="AV59" i="94"/>
  <c r="E56" i="94"/>
  <c r="AW56" i="94"/>
  <c r="O79" i="94"/>
  <c r="J79" i="94"/>
  <c r="AJ65" i="94"/>
  <c r="AJ55" i="94"/>
  <c r="AL54" i="94"/>
  <c r="AL59" i="94"/>
  <c r="AK56" i="94"/>
  <c r="AH56" i="94"/>
  <c r="AH55" i="94"/>
  <c r="AH65" i="94"/>
  <c r="AC56" i="94"/>
  <c r="Y54" i="94"/>
  <c r="Y59" i="94"/>
  <c r="T56" i="94"/>
  <c r="AM65" i="94"/>
  <c r="AM55" i="94"/>
  <c r="T54" i="94"/>
  <c r="T59" i="94"/>
  <c r="S79" i="94"/>
  <c r="AW55" i="94"/>
  <c r="AW65" i="94"/>
  <c r="W54" i="94"/>
  <c r="W59" i="94"/>
  <c r="O56" i="94"/>
  <c r="B54" i="94"/>
  <c r="B59" i="94"/>
  <c r="W55" i="94"/>
  <c r="W65" i="94"/>
  <c r="AQ56" i="94"/>
  <c r="AG55" i="94"/>
  <c r="AG65" i="94"/>
  <c r="Y56" i="94"/>
  <c r="AT65" i="94"/>
  <c r="AT55" i="94"/>
  <c r="E79" i="94"/>
  <c r="BA56" i="94"/>
  <c r="P54" i="94"/>
  <c r="P59" i="94"/>
  <c r="AI54" i="94"/>
  <c r="AI59" i="94"/>
  <c r="AB54" i="94"/>
  <c r="AB59" i="94"/>
  <c r="AB65" i="94"/>
  <c r="AB55" i="94"/>
  <c r="U54" i="94"/>
  <c r="U59" i="94"/>
  <c r="S56" i="94"/>
  <c r="R54" i="94"/>
  <c r="R59" i="94"/>
  <c r="I65" i="94"/>
  <c r="I55" i="94"/>
  <c r="U79" i="94"/>
  <c r="I56" i="94"/>
  <c r="Z55" i="94"/>
  <c r="Z65" i="94"/>
  <c r="Q79" i="94"/>
  <c r="AP54" i="94"/>
  <c r="AP59" i="94"/>
  <c r="AI65" i="94"/>
  <c r="AI55" i="94"/>
  <c r="D54" i="94"/>
  <c r="D59" i="94"/>
  <c r="Q65" i="94"/>
  <c r="Q55" i="94"/>
  <c r="AF65" i="94"/>
  <c r="AF55" i="94"/>
  <c r="N56" i="94"/>
  <c r="H65" i="94"/>
  <c r="H55" i="94"/>
  <c r="AZ56" i="94"/>
  <c r="N65" i="94"/>
  <c r="N55" i="94"/>
  <c r="G56" i="94"/>
  <c r="AL65" i="94"/>
  <c r="AL55" i="94"/>
  <c r="AZ54" i="94"/>
  <c r="AZ59" i="94"/>
  <c r="AS54" i="94"/>
  <c r="AS59" i="94"/>
  <c r="L79" i="94"/>
  <c r="H56" i="94"/>
  <c r="D56" i="94"/>
  <c r="I79" i="94"/>
  <c r="B56" i="94"/>
  <c r="AO55" i="94"/>
  <c r="AO65" i="94"/>
  <c r="AT59" i="94"/>
  <c r="AT54" i="94"/>
  <c r="F79" i="94"/>
  <c r="T79" i="94"/>
  <c r="AE56" i="94"/>
  <c r="Y55" i="94"/>
  <c r="Y65" i="94"/>
  <c r="L56" i="94"/>
  <c r="AL56" i="94"/>
  <c r="C65" i="94"/>
  <c r="C55" i="94"/>
  <c r="BA55" i="94"/>
  <c r="N79" i="94"/>
  <c r="BA65" i="94"/>
  <c r="B55" i="94"/>
  <c r="B65" i="94"/>
  <c r="G79" i="94"/>
  <c r="AA55" i="94"/>
  <c r="AA65" i="94"/>
  <c r="H59" i="94"/>
  <c r="I60" i="94" s="1"/>
  <c r="H54" i="94"/>
  <c r="Z56" i="94"/>
  <c r="C54" i="94"/>
  <c r="C59" i="94"/>
  <c r="AF54" i="94"/>
  <c r="AF59" i="94"/>
  <c r="AO54" i="94"/>
  <c r="AO59" i="94"/>
  <c r="AM56" i="94"/>
  <c r="AQ65" i="94"/>
  <c r="AQ55" i="94"/>
  <c r="AK65" i="94"/>
  <c r="AK55" i="94"/>
  <c r="AA56" i="94"/>
  <c r="Q54" i="94"/>
  <c r="Q59" i="94"/>
  <c r="AN56" i="94"/>
  <c r="AP65" i="94"/>
  <c r="AP55" i="94"/>
  <c r="AX55" i="94"/>
  <c r="AX65" i="94"/>
  <c r="AS56" i="94"/>
  <c r="AF56" i="94"/>
  <c r="D65" i="94"/>
  <c r="D55" i="94"/>
  <c r="AX56" i="94"/>
  <c r="M56" i="94"/>
  <c r="AE55" i="94"/>
  <c r="AE65" i="94"/>
  <c r="Z54" i="94"/>
  <c r="Z59" i="94"/>
  <c r="R56" i="94"/>
  <c r="J54" i="94"/>
  <c r="J59" i="94"/>
  <c r="AU65" i="94"/>
  <c r="AU55" i="94"/>
  <c r="J56" i="94"/>
  <c r="N54" i="94"/>
  <c r="N59" i="94"/>
  <c r="D79" i="94"/>
  <c r="AW54" i="94"/>
  <c r="AW59" i="94"/>
  <c r="AD56" i="94"/>
  <c r="F56" i="94"/>
  <c r="AV55" i="94"/>
  <c r="AV65" i="94"/>
  <c r="AU56" i="94"/>
  <c r="AY54" i="94"/>
  <c r="AY59" i="94"/>
  <c r="AS55" i="94"/>
  <c r="AS65" i="94"/>
  <c r="V56" i="94"/>
  <c r="AD55" i="94"/>
  <c r="AD65" i="94"/>
  <c r="AY65" i="94"/>
  <c r="AY55" i="94"/>
  <c r="L65" i="94"/>
  <c r="L55" i="94"/>
  <c r="AQ54" i="94"/>
  <c r="AQ59" i="94"/>
  <c r="AV56" i="94"/>
  <c r="K79" i="94"/>
  <c r="U65" i="94"/>
  <c r="U55" i="94"/>
  <c r="AG54" i="94"/>
  <c r="AG59" i="94"/>
  <c r="P79" i="94"/>
  <c r="AH54" i="94"/>
  <c r="AH59" i="94"/>
  <c r="E65" i="94"/>
  <c r="E55" i="94"/>
  <c r="L54" i="94"/>
  <c r="L59" i="94"/>
  <c r="AY56" i="94"/>
  <c r="AZ55" i="94"/>
  <c r="AZ65" i="94"/>
  <c r="AK54" i="94"/>
  <c r="AK59" i="94"/>
  <c r="V65" i="94"/>
  <c r="V55" i="94"/>
  <c r="G54" i="94"/>
  <c r="G59" i="94"/>
  <c r="T55" i="94"/>
  <c r="T65" i="94"/>
  <c r="AP56" i="94"/>
  <c r="O54" i="94"/>
  <c r="O59" i="94"/>
  <c r="U56" i="94"/>
  <c r="K56" i="94"/>
  <c r="E54" i="94"/>
  <c r="E59" i="94"/>
  <c r="AD54" i="94"/>
  <c r="AD59" i="94"/>
  <c r="AE60" i="94" s="1"/>
  <c r="AR55" i="94"/>
  <c r="AR65" i="94"/>
  <c r="AO56" i="94"/>
  <c r="AC65" i="94"/>
  <c r="AC55" i="94"/>
  <c r="M55" i="94"/>
  <c r="M65" i="94"/>
  <c r="AR59" i="94"/>
  <c r="AR54" i="94"/>
  <c r="AR56" i="94"/>
  <c r="F54" i="94"/>
  <c r="F59" i="94"/>
  <c r="AI56" i="94"/>
  <c r="J65" i="94"/>
  <c r="J55" i="94"/>
  <c r="AJ56" i="94"/>
  <c r="K55" i="94"/>
  <c r="K65" i="94"/>
  <c r="C79" i="94"/>
  <c r="O65" i="94"/>
  <c r="O55" i="94"/>
  <c r="AN65" i="94"/>
  <c r="AN55" i="94"/>
  <c r="H79" i="94"/>
  <c r="AB56" i="94"/>
  <c r="AM54" i="94"/>
  <c r="AM59" i="94"/>
  <c r="M54" i="94"/>
  <c r="M59" i="94"/>
  <c r="P55" i="94"/>
  <c r="P65" i="94"/>
  <c r="R65" i="94"/>
  <c r="R55" i="94"/>
  <c r="F65" i="94"/>
  <c r="F55" i="94"/>
  <c r="M79" i="94"/>
  <c r="AC54" i="94"/>
  <c r="AC59" i="94"/>
  <c r="AJ54" i="94"/>
  <c r="AJ59" i="94"/>
  <c r="Q56" i="94"/>
  <c r="P56" i="94"/>
  <c r="R79" i="94"/>
  <c r="X54" i="94"/>
  <c r="X59" i="94"/>
  <c r="AX54" i="94"/>
  <c r="AX59" i="94"/>
  <c r="BA54" i="94"/>
  <c r="B79" i="94"/>
  <c r="BA59" i="94"/>
  <c r="C31" i="93"/>
  <c r="R31" i="93"/>
  <c r="J31" i="93"/>
  <c r="P78" i="94"/>
  <c r="N78" i="94"/>
  <c r="S78" i="94"/>
  <c r="D78" i="94"/>
  <c r="R78" i="94"/>
  <c r="H78" i="94"/>
  <c r="T78" i="94"/>
  <c r="E78" i="94"/>
  <c r="Q78" i="94"/>
  <c r="I78" i="94"/>
  <c r="U78" i="94"/>
  <c r="J78" i="94"/>
  <c r="O78" i="94"/>
  <c r="B78" i="94"/>
  <c r="C78" i="94"/>
  <c r="G78" i="94"/>
  <c r="K78" i="94"/>
  <c r="M78" i="94"/>
  <c r="F78" i="94"/>
  <c r="L78" i="94"/>
  <c r="C71" i="94"/>
  <c r="X71" i="94"/>
  <c r="I71" i="94"/>
  <c r="AB71" i="94"/>
  <c r="E71" i="94"/>
  <c r="D71" i="94"/>
  <c r="AA71" i="94"/>
  <c r="G71" i="94"/>
  <c r="F71" i="94"/>
  <c r="AP71" i="94"/>
  <c r="AZ71" i="94"/>
  <c r="AO71" i="94"/>
  <c r="AY71" i="94"/>
  <c r="P71" i="94"/>
  <c r="AV71" i="94"/>
  <c r="AE71" i="94"/>
  <c r="BA71" i="94"/>
  <c r="W71" i="94"/>
  <c r="AS71" i="94"/>
  <c r="Z71" i="94"/>
  <c r="AF71" i="94"/>
  <c r="L71" i="94"/>
  <c r="AW71" i="94"/>
  <c r="U71" i="94"/>
  <c r="S71" i="94"/>
  <c r="M71" i="94"/>
  <c r="AM71" i="94"/>
  <c r="J71" i="94"/>
  <c r="AD71" i="94"/>
  <c r="AC71" i="94"/>
  <c r="AH71" i="94"/>
  <c r="AG71" i="94"/>
  <c r="N71" i="94"/>
  <c r="O71" i="94"/>
  <c r="H71" i="94"/>
  <c r="AN71" i="94"/>
  <c r="Q71" i="94"/>
  <c r="Y71" i="94"/>
  <c r="AJ71" i="94"/>
  <c r="AQ71" i="94"/>
  <c r="AT71" i="94"/>
  <c r="AI71" i="94"/>
  <c r="T71" i="94"/>
  <c r="AL71" i="94"/>
  <c r="AX71" i="94"/>
  <c r="K71" i="94"/>
  <c r="AR71" i="94"/>
  <c r="B71" i="94"/>
  <c r="R71" i="94"/>
  <c r="V71" i="94"/>
  <c r="AK71" i="94"/>
  <c r="AU71" i="94"/>
  <c r="H80" i="94" l="1"/>
  <c r="C89" i="94" s="1"/>
  <c r="C73" i="94"/>
  <c r="N80" i="94"/>
  <c r="C95" i="94" s="1"/>
  <c r="P80" i="94"/>
  <c r="C97" i="94" s="1"/>
  <c r="M80" i="94"/>
  <c r="C94" i="94" s="1"/>
  <c r="I80" i="94"/>
  <c r="C90" i="94" s="1"/>
  <c r="B80" i="94"/>
  <c r="C83" i="94" s="1"/>
  <c r="K80" i="94"/>
  <c r="C92" i="94" s="1"/>
  <c r="L80" i="94"/>
  <c r="C93" i="94" s="1"/>
  <c r="Q80" i="94"/>
  <c r="C98" i="94" s="1"/>
  <c r="J72" i="94"/>
  <c r="J73" i="94" s="1"/>
  <c r="AB72" i="94"/>
  <c r="AB73" i="94" s="1"/>
  <c r="AI60" i="94"/>
  <c r="AI61" i="94" s="1"/>
  <c r="S60" i="94"/>
  <c r="S61" i="94" s="1"/>
  <c r="AL72" i="94"/>
  <c r="AL73" i="94" s="1"/>
  <c r="AO72" i="94"/>
  <c r="AO73" i="94" s="1"/>
  <c r="AK60" i="94"/>
  <c r="AK61" i="94" s="1"/>
  <c r="T72" i="94"/>
  <c r="T73" i="94" s="1"/>
  <c r="AM72" i="94"/>
  <c r="AM73" i="94" s="1"/>
  <c r="AZ72" i="94"/>
  <c r="AZ73" i="94" s="1"/>
  <c r="AJ60" i="94"/>
  <c r="AJ61" i="94" s="1"/>
  <c r="N66" i="94"/>
  <c r="N67" i="94" s="1"/>
  <c r="AN72" i="94"/>
  <c r="AN73" i="94" s="1"/>
  <c r="Z72" i="94"/>
  <c r="Z73" i="94" s="1"/>
  <c r="E66" i="94"/>
  <c r="AD66" i="94"/>
  <c r="AD67" i="94" s="1"/>
  <c r="AV66" i="94"/>
  <c r="AV67" i="94" s="1"/>
  <c r="AF60" i="94"/>
  <c r="AF61" i="94" s="1"/>
  <c r="C66" i="94"/>
  <c r="C67" i="94" s="1"/>
  <c r="AK72" i="94"/>
  <c r="AK73" i="94" s="1"/>
  <c r="I73" i="94"/>
  <c r="H72" i="94"/>
  <c r="H73" i="94" s="1"/>
  <c r="AS72" i="94"/>
  <c r="AS73" i="94" s="1"/>
  <c r="I72" i="94"/>
  <c r="R66" i="94"/>
  <c r="R67" i="94" s="1"/>
  <c r="AR60" i="94"/>
  <c r="AR61" i="94" s="1"/>
  <c r="AX66" i="94"/>
  <c r="AX67" i="94" s="1"/>
  <c r="AS60" i="94"/>
  <c r="AS61" i="94" s="1"/>
  <c r="Z66" i="94"/>
  <c r="Z67" i="94" s="1"/>
  <c r="AG66" i="94"/>
  <c r="AG67" i="94" s="1"/>
  <c r="AM66" i="94"/>
  <c r="AM67" i="94" s="1"/>
  <c r="V72" i="94"/>
  <c r="V73" i="94" s="1"/>
  <c r="AI72" i="94"/>
  <c r="AI73" i="94" s="1"/>
  <c r="O72" i="94"/>
  <c r="O73" i="94" s="1"/>
  <c r="M72" i="94"/>
  <c r="M73" i="94" s="1"/>
  <c r="W72" i="94"/>
  <c r="W73" i="94" s="1"/>
  <c r="AP72" i="94"/>
  <c r="AP73" i="94" s="1"/>
  <c r="X72" i="94"/>
  <c r="X73" i="94" s="1"/>
  <c r="AX60" i="94"/>
  <c r="AX61" i="94" s="1"/>
  <c r="P66" i="94"/>
  <c r="P67" i="94" s="1"/>
  <c r="M66" i="94"/>
  <c r="M67" i="94" s="1"/>
  <c r="T66" i="94"/>
  <c r="T67" i="94" s="1"/>
  <c r="AZ66" i="94"/>
  <c r="AZ67" i="94" s="1"/>
  <c r="AQ60" i="94"/>
  <c r="AQ61" i="94" s="1"/>
  <c r="AK66" i="94"/>
  <c r="AK67" i="94" s="1"/>
  <c r="D61" i="94"/>
  <c r="C60" i="94"/>
  <c r="C61" i="94" s="1"/>
  <c r="AO66" i="94"/>
  <c r="AO67" i="94" s="1"/>
  <c r="D60" i="94"/>
  <c r="U60" i="94"/>
  <c r="U61" i="94" s="1"/>
  <c r="P60" i="94"/>
  <c r="P61" i="94" s="1"/>
  <c r="AL60" i="94"/>
  <c r="AL61" i="94" s="1"/>
  <c r="AV60" i="94"/>
  <c r="AV61" i="94" s="1"/>
  <c r="G66" i="94"/>
  <c r="AS66" i="94"/>
  <c r="AS67" i="94" s="1"/>
  <c r="AU66" i="94"/>
  <c r="AU67" i="94" s="1"/>
  <c r="Y66" i="94"/>
  <c r="Y67" i="94" s="1"/>
  <c r="AZ60" i="94"/>
  <c r="AZ61" i="94" s="1"/>
  <c r="AW66" i="94"/>
  <c r="AW67" i="94" s="1"/>
  <c r="Y60" i="94"/>
  <c r="Y61" i="94" s="1"/>
  <c r="V60" i="94"/>
  <c r="V61" i="94" s="1"/>
  <c r="AU72" i="94"/>
  <c r="AU73" i="94" s="1"/>
  <c r="AE61" i="94"/>
  <c r="AD60" i="94"/>
  <c r="AD61" i="94" s="1"/>
  <c r="AH60" i="94"/>
  <c r="AH61" i="94" s="1"/>
  <c r="AE66" i="94"/>
  <c r="AE67" i="94" s="1"/>
  <c r="G80" i="94"/>
  <c r="C88" i="94" s="1"/>
  <c r="AT60" i="94"/>
  <c r="AT61" i="94" s="1"/>
  <c r="Q66" i="94"/>
  <c r="Q67" i="94" s="1"/>
  <c r="W60" i="94"/>
  <c r="W61" i="94" s="1"/>
  <c r="R72" i="94"/>
  <c r="R73" i="94" s="1"/>
  <c r="AT72" i="94"/>
  <c r="AT73" i="94" s="1"/>
  <c r="N72" i="94"/>
  <c r="N73" i="94" s="1"/>
  <c r="S72" i="94"/>
  <c r="S73" i="94" s="1"/>
  <c r="BA72" i="94"/>
  <c r="BA73" i="94" s="1"/>
  <c r="F72" i="94"/>
  <c r="F73" i="94" s="1"/>
  <c r="G73" i="94"/>
  <c r="D73" i="94"/>
  <c r="C72" i="94"/>
  <c r="AC60" i="94"/>
  <c r="AC61" i="94" s="1"/>
  <c r="AN66" i="94"/>
  <c r="AN67" i="94" s="1"/>
  <c r="J66" i="94"/>
  <c r="J67" i="94" s="1"/>
  <c r="E60" i="94"/>
  <c r="E61" i="94" s="1"/>
  <c r="AQ72" i="94"/>
  <c r="AQ73" i="94" s="1"/>
  <c r="AG72" i="94"/>
  <c r="AG73" i="94" s="1"/>
  <c r="U72" i="94"/>
  <c r="U73" i="94" s="1"/>
  <c r="AE72" i="94"/>
  <c r="AE73" i="94" s="1"/>
  <c r="G72" i="94"/>
  <c r="X60" i="94"/>
  <c r="X61" i="94" s="1"/>
  <c r="M60" i="94"/>
  <c r="M61" i="94" s="1"/>
  <c r="G60" i="94"/>
  <c r="G61" i="94" s="1"/>
  <c r="AG60" i="94"/>
  <c r="AG61" i="94" s="1"/>
  <c r="AW60" i="94"/>
  <c r="AW61" i="94" s="1"/>
  <c r="J60" i="94"/>
  <c r="J61" i="94" s="1"/>
  <c r="K61" i="94"/>
  <c r="AP66" i="94"/>
  <c r="AP67" i="94" s="1"/>
  <c r="AQ66" i="94"/>
  <c r="AQ67" i="94" s="1"/>
  <c r="BA66" i="94"/>
  <c r="BA67" i="94" s="1"/>
  <c r="H66" i="94"/>
  <c r="H67" i="94" s="1"/>
  <c r="I67" i="94"/>
  <c r="U80" i="94"/>
  <c r="C102" i="94" s="1"/>
  <c r="W66" i="94"/>
  <c r="W67" i="94" s="1"/>
  <c r="X66" i="94"/>
  <c r="X67" i="94" s="1"/>
  <c r="AH72" i="94"/>
  <c r="AH73" i="94" s="1"/>
  <c r="AW72" i="94"/>
  <c r="AW73" i="94" s="1"/>
  <c r="AI66" i="94"/>
  <c r="AI67" i="94" s="1"/>
  <c r="AB66" i="94"/>
  <c r="AB67" i="94" s="1"/>
  <c r="E80" i="94"/>
  <c r="C86" i="94" s="1"/>
  <c r="S80" i="94"/>
  <c r="C100" i="94" s="1"/>
  <c r="AJ66" i="94"/>
  <c r="AJ67" i="94" s="1"/>
  <c r="AN60" i="94"/>
  <c r="AN61" i="94" s="1"/>
  <c r="S66" i="94"/>
  <c r="S67" i="94" s="1"/>
  <c r="AR72" i="94"/>
  <c r="AR73" i="94" s="1"/>
  <c r="AV72" i="94"/>
  <c r="AV73" i="94" s="1"/>
  <c r="K72" i="94"/>
  <c r="K73" i="94" s="1"/>
  <c r="AC72" i="94"/>
  <c r="AC73" i="94" s="1"/>
  <c r="P72" i="94"/>
  <c r="P73" i="94" s="1"/>
  <c r="R80" i="94"/>
  <c r="C99" i="94" s="1"/>
  <c r="AM60" i="94"/>
  <c r="AM61" i="94" s="1"/>
  <c r="C80" i="94"/>
  <c r="C84" i="94" s="1"/>
  <c r="D80" i="94"/>
  <c r="C85" i="94" s="1"/>
  <c r="D66" i="94"/>
  <c r="D67" i="94" s="1"/>
  <c r="E67" i="94"/>
  <c r="Q60" i="94"/>
  <c r="Q61" i="94" s="1"/>
  <c r="AO60" i="94"/>
  <c r="AO61" i="94" s="1"/>
  <c r="H60" i="94"/>
  <c r="H61" i="94" s="1"/>
  <c r="I61" i="94"/>
  <c r="T80" i="94"/>
  <c r="C101" i="94" s="1"/>
  <c r="AL66" i="94"/>
  <c r="AL67" i="94" s="1"/>
  <c r="AP60" i="94"/>
  <c r="AP61" i="94" s="1"/>
  <c r="I66" i="94"/>
  <c r="AB60" i="94"/>
  <c r="AB61" i="94" s="1"/>
  <c r="T60" i="94"/>
  <c r="T61" i="94" s="1"/>
  <c r="AH66" i="94"/>
  <c r="AH67" i="94" s="1"/>
  <c r="J80" i="94"/>
  <c r="C91" i="94" s="1"/>
  <c r="K60" i="94"/>
  <c r="AJ72" i="94"/>
  <c r="AJ73" i="94" s="1"/>
  <c r="AA72" i="94"/>
  <c r="AA73" i="94" s="1"/>
  <c r="O66" i="94"/>
  <c r="O67" i="94" s="1"/>
  <c r="F60" i="94"/>
  <c r="F61" i="94" s="1"/>
  <c r="AC66" i="94"/>
  <c r="AC67" i="94" s="1"/>
  <c r="L60" i="94"/>
  <c r="L61" i="94" s="1"/>
  <c r="L66" i="94"/>
  <c r="AY60" i="94"/>
  <c r="AY61" i="94" s="1"/>
  <c r="Y72" i="94"/>
  <c r="Y73" i="94" s="1"/>
  <c r="L72" i="94"/>
  <c r="L73" i="94" s="1"/>
  <c r="D72" i="94"/>
  <c r="AU60" i="94"/>
  <c r="AU61" i="94" s="1"/>
  <c r="AX72" i="94"/>
  <c r="AX73" i="94" s="1"/>
  <c r="Q72" i="94"/>
  <c r="Q73" i="94" s="1"/>
  <c r="AD72" i="94"/>
  <c r="AD73" i="94" s="1"/>
  <c r="AF72" i="94"/>
  <c r="AF73" i="94" s="1"/>
  <c r="AY72" i="94"/>
  <c r="AY73" i="94" s="1"/>
  <c r="E72" i="94"/>
  <c r="E73" i="94" s="1"/>
  <c r="BA60" i="94"/>
  <c r="BA61" i="94" s="1"/>
  <c r="G67" i="94"/>
  <c r="F66" i="94"/>
  <c r="F67" i="94" s="1"/>
  <c r="K66" i="94"/>
  <c r="K67" i="94" s="1"/>
  <c r="L67" i="94"/>
  <c r="AR66" i="94"/>
  <c r="AR67" i="94" s="1"/>
  <c r="O60" i="94"/>
  <c r="O61" i="94" s="1"/>
  <c r="V66" i="94"/>
  <c r="V67" i="94" s="1"/>
  <c r="U66" i="94"/>
  <c r="U67" i="94" s="1"/>
  <c r="AY66" i="94"/>
  <c r="AY67" i="94" s="1"/>
  <c r="N60" i="94"/>
  <c r="N61" i="94" s="1"/>
  <c r="Z60" i="94"/>
  <c r="Z61" i="94" s="1"/>
  <c r="AA66" i="94"/>
  <c r="AA67" i="94" s="1"/>
  <c r="F80" i="94"/>
  <c r="C87" i="94" s="1"/>
  <c r="AF66" i="94"/>
  <c r="AF67" i="94" s="1"/>
  <c r="R60" i="94"/>
  <c r="R61" i="94" s="1"/>
  <c r="AT66" i="94"/>
  <c r="AT67" i="94" s="1"/>
  <c r="O80" i="94"/>
  <c r="C96" i="94" s="1"/>
  <c r="AA60" i="94"/>
  <c r="AA61" i="94" s="1"/>
  <c r="A93" i="94" l="1"/>
  <c r="A95" i="94"/>
  <c r="A94" i="94"/>
  <c r="A99" i="94"/>
  <c r="A98" i="94"/>
  <c r="AR74" i="94"/>
  <c r="Y74" i="94"/>
  <c r="J74" i="94"/>
  <c r="AM74" i="94"/>
  <c r="X74" i="94"/>
  <c r="AF74" i="94"/>
  <c r="AJ74" i="94"/>
  <c r="AK74" i="94"/>
  <c r="K74" i="94"/>
  <c r="AD74" i="94"/>
  <c r="B74" i="94"/>
  <c r="S74" i="94"/>
  <c r="R74" i="94"/>
  <c r="F74" i="94"/>
  <c r="AS74" i="94"/>
  <c r="BA74" i="94"/>
  <c r="AN74" i="94"/>
  <c r="AC74" i="94"/>
  <c r="AU74" i="94"/>
  <c r="N74" i="94"/>
  <c r="Z74" i="94"/>
  <c r="AY74" i="94"/>
  <c r="AX74" i="94"/>
  <c r="AT74" i="94"/>
  <c r="L74" i="94"/>
  <c r="U74" i="94"/>
  <c r="E74" i="94"/>
  <c r="M74" i="94"/>
  <c r="D74" i="94"/>
  <c r="C74" i="94"/>
  <c r="AB74" i="94"/>
  <c r="AI74" i="94"/>
  <c r="W74" i="94"/>
  <c r="H74" i="94"/>
  <c r="T74" i="94"/>
  <c r="AO74" i="94"/>
  <c r="AL74" i="94"/>
  <c r="AA74" i="94"/>
  <c r="V74" i="94"/>
  <c r="AH74" i="94"/>
  <c r="AG74" i="94"/>
  <c r="I74" i="94"/>
  <c r="Q74" i="94"/>
  <c r="AV74" i="94"/>
  <c r="G74" i="94"/>
  <c r="AP74" i="94"/>
  <c r="AW74" i="94"/>
  <c r="AZ74" i="94"/>
  <c r="AE74" i="94"/>
  <c r="AQ74" i="94"/>
  <c r="P74" i="94"/>
  <c r="O74" i="94"/>
  <c r="A102" i="94"/>
  <c r="A100" i="94"/>
  <c r="A86" i="94"/>
  <c r="A89" i="94"/>
  <c r="AH62" i="94"/>
  <c r="F62" i="94"/>
  <c r="AO62" i="94"/>
  <c r="U62" i="94"/>
  <c r="Y62" i="94"/>
  <c r="AB62" i="94"/>
  <c r="H62" i="94"/>
  <c r="AS62" i="94"/>
  <c r="B62" i="94"/>
  <c r="AK62" i="94"/>
  <c r="D62" i="94"/>
  <c r="AE62" i="94"/>
  <c r="W62" i="94"/>
  <c r="AF62" i="94"/>
  <c r="AN62" i="94"/>
  <c r="AC62" i="94"/>
  <c r="AG62" i="94"/>
  <c r="AZ62" i="94"/>
  <c r="AY62" i="94"/>
  <c r="O62" i="94"/>
  <c r="N62" i="94"/>
  <c r="Z62" i="94"/>
  <c r="AT62" i="94"/>
  <c r="AU62" i="94"/>
  <c r="E62" i="94"/>
  <c r="AP62" i="94"/>
  <c r="AJ62" i="94"/>
  <c r="J62" i="94"/>
  <c r="G62" i="94"/>
  <c r="S62" i="94"/>
  <c r="AL62" i="94"/>
  <c r="T62" i="94"/>
  <c r="BA62" i="94"/>
  <c r="V62" i="94"/>
  <c r="AA62" i="94"/>
  <c r="X62" i="94"/>
  <c r="AM62" i="94"/>
  <c r="C62" i="94"/>
  <c r="AR62" i="94"/>
  <c r="R62" i="94"/>
  <c r="AD62" i="94"/>
  <c r="AQ62" i="94"/>
  <c r="AW62" i="94"/>
  <c r="AI62" i="94"/>
  <c r="I62" i="94"/>
  <c r="M62" i="94"/>
  <c r="Q62" i="94"/>
  <c r="AV62" i="94"/>
  <c r="L62" i="94"/>
  <c r="AX62" i="94"/>
  <c r="K62" i="94"/>
  <c r="P62" i="94"/>
  <c r="A101" i="94"/>
  <c r="A84" i="94"/>
  <c r="A90" i="94"/>
  <c r="A87" i="94"/>
  <c r="A88" i="94"/>
  <c r="A97" i="94"/>
  <c r="A96" i="94"/>
  <c r="A83" i="94"/>
  <c r="AB68" i="94"/>
  <c r="G68" i="94"/>
  <c r="AW68" i="94"/>
  <c r="AL68" i="94"/>
  <c r="U68" i="94"/>
  <c r="K68" i="94"/>
  <c r="AK68" i="94"/>
  <c r="L68" i="94"/>
  <c r="F68" i="94"/>
  <c r="P68" i="94"/>
  <c r="J68" i="94"/>
  <c r="V68" i="94"/>
  <c r="R68" i="94"/>
  <c r="AC68" i="94"/>
  <c r="Q68" i="94"/>
  <c r="S68" i="94"/>
  <c r="AA68" i="94"/>
  <c r="AF68" i="94"/>
  <c r="W68" i="94"/>
  <c r="C68" i="94"/>
  <c r="AD68" i="94"/>
  <c r="I68" i="94"/>
  <c r="AH68" i="94"/>
  <c r="AO68" i="94"/>
  <c r="AV68" i="94"/>
  <c r="Y68" i="94"/>
  <c r="AJ68" i="94"/>
  <c r="AS68" i="94"/>
  <c r="D68" i="94"/>
  <c r="AM68" i="94"/>
  <c r="M68" i="94"/>
  <c r="AG68" i="94"/>
  <c r="AY68" i="94"/>
  <c r="AE68" i="94"/>
  <c r="AU68" i="94"/>
  <c r="AZ68" i="94"/>
  <c r="T68" i="94"/>
  <c r="AQ68" i="94"/>
  <c r="E68" i="94"/>
  <c r="AP68" i="94"/>
  <c r="AN68" i="94"/>
  <c r="AT68" i="94"/>
  <c r="Z68" i="94"/>
  <c r="B68" i="94"/>
  <c r="AX68" i="94"/>
  <c r="H68" i="94"/>
  <c r="N68" i="94"/>
  <c r="BA68" i="94"/>
  <c r="O68" i="94"/>
  <c r="AI68" i="94"/>
  <c r="X68" i="94"/>
  <c r="AR68" i="94"/>
  <c r="A85" i="94"/>
  <c r="A91" i="94"/>
  <c r="A92" i="94"/>
  <c r="E86" i="94" l="1"/>
  <c r="G86" i="94" s="1"/>
  <c r="E91" i="94"/>
  <c r="G91" i="94" s="1"/>
  <c r="F99" i="94"/>
  <c r="H99" i="94" s="1"/>
  <c r="M99" i="94" s="1"/>
  <c r="E94" i="94"/>
  <c r="G94" i="94" s="1"/>
  <c r="F90" i="94"/>
  <c r="H90" i="94" s="1"/>
  <c r="M90" i="94" s="1"/>
  <c r="F95" i="94"/>
  <c r="H95" i="94" s="1"/>
  <c r="M95" i="94" s="1"/>
  <c r="E97" i="94"/>
  <c r="G97" i="94" s="1"/>
  <c r="F98" i="94"/>
  <c r="H98" i="94" s="1"/>
  <c r="M98" i="94" s="1"/>
  <c r="E101" i="94"/>
  <c r="G101" i="94" s="1"/>
  <c r="F92" i="94"/>
  <c r="H92" i="94" s="1"/>
  <c r="M92" i="94" s="1"/>
  <c r="E92" i="94"/>
  <c r="G92" i="94" s="1"/>
  <c r="E93" i="94"/>
  <c r="G93" i="94" s="1"/>
  <c r="E95" i="94"/>
  <c r="G95" i="94" s="1"/>
  <c r="F88" i="94"/>
  <c r="H88" i="94" s="1"/>
  <c r="M88" i="94" s="1"/>
  <c r="F94" i="94"/>
  <c r="H94" i="94" s="1"/>
  <c r="M94" i="94" s="1"/>
  <c r="F91" i="94"/>
  <c r="H91" i="94" s="1"/>
  <c r="M91" i="94" s="1"/>
  <c r="F83" i="94"/>
  <c r="H83" i="94" s="1"/>
  <c r="M83" i="94" s="1"/>
  <c r="E99" i="94"/>
  <c r="G99" i="94" s="1"/>
  <c r="E102" i="94"/>
  <c r="G102" i="94" s="1"/>
  <c r="E98" i="94"/>
  <c r="G98" i="94" s="1"/>
  <c r="F96" i="94"/>
  <c r="H96" i="94" s="1"/>
  <c r="M96" i="94" s="1"/>
  <c r="F85" i="94"/>
  <c r="H85" i="94" s="1"/>
  <c r="M85" i="94" s="1"/>
  <c r="E100" i="94"/>
  <c r="G100" i="94" s="1"/>
  <c r="F100" i="94"/>
  <c r="H100" i="94" s="1"/>
  <c r="M100" i="94" s="1"/>
  <c r="F86" i="94"/>
  <c r="H86" i="94" s="1"/>
  <c r="M86" i="94" s="1"/>
  <c r="F87" i="94"/>
  <c r="H87" i="94" s="1"/>
  <c r="M87" i="94" s="1"/>
  <c r="F97" i="94"/>
  <c r="H97" i="94" s="1"/>
  <c r="M97" i="94" s="1"/>
  <c r="E85" i="94"/>
  <c r="G85" i="94" s="1"/>
  <c r="E89" i="94"/>
  <c r="G89" i="94" s="1"/>
  <c r="E84" i="94"/>
  <c r="G84" i="94" s="1"/>
  <c r="F101" i="94"/>
  <c r="H101" i="94" s="1"/>
  <c r="M101" i="94" s="1"/>
  <c r="E90" i="94"/>
  <c r="G90" i="94" s="1"/>
  <c r="E83" i="94"/>
  <c r="G83" i="94" s="1"/>
  <c r="F89" i="94"/>
  <c r="H89" i="94" s="1"/>
  <c r="M89" i="94" s="1"/>
  <c r="E88" i="94"/>
  <c r="G88" i="94" s="1"/>
  <c r="F102" i="94"/>
  <c r="H102" i="94" s="1"/>
  <c r="M102" i="94" s="1"/>
  <c r="E87" i="94"/>
  <c r="G87" i="94" s="1"/>
  <c r="F93" i="94"/>
  <c r="H93" i="94" s="1"/>
  <c r="M93" i="94" s="1"/>
  <c r="F84" i="94"/>
  <c r="H84" i="94" s="1"/>
  <c r="M84" i="94" s="1"/>
  <c r="E96" i="94"/>
  <c r="G96" i="94" s="1"/>
  <c r="J97" i="94" l="1"/>
  <c r="L97" i="94"/>
  <c r="K97" i="94"/>
  <c r="I97" i="94"/>
  <c r="K87" i="94"/>
  <c r="I87" i="94"/>
  <c r="J87" i="94"/>
  <c r="L87" i="94"/>
  <c r="L95" i="94"/>
  <c r="I95" i="94"/>
  <c r="J95" i="94"/>
  <c r="K95" i="94"/>
  <c r="J85" i="94"/>
  <c r="K85" i="94"/>
  <c r="L85" i="94"/>
  <c r="I85" i="94"/>
  <c r="K94" i="94"/>
  <c r="J94" i="94"/>
  <c r="L94" i="94"/>
  <c r="I94" i="94"/>
  <c r="I102" i="94"/>
  <c r="L102" i="94"/>
  <c r="J102" i="94"/>
  <c r="K102" i="94"/>
  <c r="I92" i="94"/>
  <c r="J92" i="94"/>
  <c r="L92" i="94"/>
  <c r="K92" i="94"/>
  <c r="I96" i="94"/>
  <c r="L96" i="94"/>
  <c r="J96" i="94"/>
  <c r="K96" i="94"/>
  <c r="I89" i="94"/>
  <c r="K89" i="94"/>
  <c r="J89" i="94"/>
  <c r="L89" i="94"/>
  <c r="K98" i="94"/>
  <c r="I98" i="94"/>
  <c r="L98" i="94"/>
  <c r="J98" i="94"/>
  <c r="I99" i="94"/>
  <c r="K99" i="94"/>
  <c r="L99" i="94"/>
  <c r="J99" i="94"/>
  <c r="J91" i="94"/>
  <c r="K91" i="94"/>
  <c r="L91" i="94"/>
  <c r="I91" i="94"/>
  <c r="K90" i="94"/>
  <c r="L90" i="94"/>
  <c r="J90" i="94"/>
  <c r="I90" i="94"/>
  <c r="I100" i="94"/>
  <c r="K100" i="94"/>
  <c r="L100" i="94"/>
  <c r="J100" i="94"/>
  <c r="K84" i="94"/>
  <c r="L84" i="94"/>
  <c r="I84" i="94"/>
  <c r="J84" i="94"/>
  <c r="I93" i="94"/>
  <c r="L93" i="94"/>
  <c r="K93" i="94"/>
  <c r="J93" i="94"/>
  <c r="K88" i="94"/>
  <c r="L88" i="94"/>
  <c r="I88" i="94"/>
  <c r="J88" i="94"/>
  <c r="L83" i="94"/>
  <c r="J83" i="94"/>
  <c r="K83" i="94"/>
  <c r="I83" i="94"/>
  <c r="L101" i="94"/>
  <c r="K101" i="94"/>
  <c r="I101" i="94"/>
  <c r="J101" i="94"/>
  <c r="K86" i="94"/>
  <c r="L86" i="94"/>
  <c r="J86" i="94"/>
  <c r="I86" i="94"/>
</calcChain>
</file>

<file path=xl/comments1.xml><?xml version="1.0" encoding="utf-8"?>
<comments xmlns="http://schemas.openxmlformats.org/spreadsheetml/2006/main">
  <authors>
    <author>Crofoot_E</author>
    <author>Carter_M</author>
  </authors>
  <commentList>
    <comment ref="C2" authorId="0">
      <text>
        <r>
          <rPr>
            <sz val="9"/>
            <color indexed="9"/>
            <rFont val="Tahoma"/>
            <family val="2"/>
          </rPr>
          <t>ERROR! Crofoot_E (11/6/2012)</t>
        </r>
      </text>
    </comment>
    <comment ref="B34" authorId="1">
      <text>
        <r>
          <rPr>
            <b/>
            <sz val="8"/>
            <color indexed="81"/>
            <rFont val="Tahoma"/>
            <family val="2"/>
          </rPr>
          <t>Carter_M:</t>
        </r>
        <r>
          <rPr>
            <sz val="8"/>
            <color indexed="81"/>
            <rFont val="Tahoma"/>
            <family val="2"/>
          </rPr>
          <t xml:space="preserve">
An INDEX function would also accomplish this, but you would need to type the range names into cells on the worksheet, and name the range.  You could then used the same style calculation as B35 for instance</t>
        </r>
      </text>
    </comment>
    <comment ref="B46" authorId="1">
      <text>
        <r>
          <rPr>
            <b/>
            <sz val="8"/>
            <color indexed="81"/>
            <rFont val="Tahoma"/>
            <family val="2"/>
          </rPr>
          <t>Carter_M:</t>
        </r>
        <r>
          <rPr>
            <sz val="8"/>
            <color indexed="81"/>
            <rFont val="Tahoma"/>
            <family val="2"/>
          </rPr>
          <t xml:space="preserve">
This formula chooses text for the units of the line chart, depending on the series chosen by the user.</t>
        </r>
      </text>
    </comment>
    <comment ref="B49" authorId="1">
      <text>
        <r>
          <rPr>
            <b/>
            <sz val="12"/>
            <color indexed="81"/>
            <rFont val="Tahoma"/>
            <family val="2"/>
          </rPr>
          <t>Carter_M:</t>
        </r>
        <r>
          <rPr>
            <sz val="12"/>
            <color indexed="81"/>
            <rFont val="Tahoma"/>
            <family val="2"/>
          </rPr>
          <t xml:space="preserve">
These offset calculations are used to create named ranges that adjust in size depending on which year range the user chooses.  For instance, if the user chooses the years 1960 to 2009.  The range will be offset 0 columns to the right of B53.  From that point, the range will stretch 50 columns to the right.
Click on the "Formulas" tab, then click "Name Manager."  In the "Refers to" column, you can see that many named formulas contain OFFSET function that use the values in cells B49 and B50.  Each of these functions adjusts the size of the range they describe, depending on the years selected in the year drop down boxes.</t>
        </r>
      </text>
    </comment>
    <comment ref="B50" authorId="1">
      <text>
        <r>
          <rPr>
            <b/>
            <sz val="8"/>
            <color indexed="81"/>
            <rFont val="Tahoma"/>
            <family val="2"/>
          </rPr>
          <t>Carter_M:</t>
        </r>
        <r>
          <rPr>
            <sz val="8"/>
            <color indexed="81"/>
            <rFont val="Tahoma"/>
            <family val="2"/>
          </rPr>
          <t xml:space="preserve">
If statement is used here to avoid getting a reference error.
Scenario:
If you select years such that begginning year is 1 year greater than ending year( 1961 to 1960), cell B50 will = zero.  This causes a reference error to appear on screen because it tells the OFFSET formula to  creat a range 0 columns wide, which is not possible.  This formula ensures that the value in cell B50 will always be &gt; 0 . 
</t>
        </r>
      </text>
    </comment>
    <comment ref="B54" authorId="1">
      <text>
        <r>
          <rPr>
            <b/>
            <sz val="8"/>
            <color indexed="81"/>
            <rFont val="Tahoma"/>
            <family val="2"/>
          </rPr>
          <t>Carter_M:</t>
        </r>
        <r>
          <rPr>
            <sz val="8"/>
            <color indexed="81"/>
            <rFont val="Tahoma"/>
            <family val="2"/>
          </rPr>
          <t xml:space="preserve">
This is a standard HLOOKUP formula that matches data in the Chart Data table (cells A107:U157) to the country name in cell A54.</t>
        </r>
      </text>
    </comment>
    <comment ref="B59" authorId="1">
      <text>
        <r>
          <rPr>
            <b/>
            <sz val="8"/>
            <color indexed="81"/>
            <rFont val="Tahoma"/>
            <family val="2"/>
          </rPr>
          <t>Carter_M:</t>
        </r>
        <r>
          <rPr>
            <sz val="8"/>
            <color indexed="81"/>
            <rFont val="Tahoma"/>
            <family val="2"/>
          </rPr>
          <t xml:space="preserve">
This is nearly identical to the formula in B54 and works the same way.</t>
        </r>
      </text>
    </comment>
    <comment ref="C60" authorId="1">
      <text>
        <r>
          <rPr>
            <b/>
            <sz val="8"/>
            <color indexed="81"/>
            <rFont val="Tahoma"/>
            <family val="2"/>
          </rPr>
          <t>Carter_M:</t>
        </r>
        <r>
          <rPr>
            <sz val="8"/>
            <color indexed="81"/>
            <rFont val="Tahoma"/>
            <family val="2"/>
          </rPr>
          <t xml:space="preserve">
This series represents the chart bars.</t>
        </r>
      </text>
    </comment>
    <comment ref="C61" authorId="1">
      <text>
        <r>
          <rPr>
            <b/>
            <sz val="8"/>
            <color indexed="81"/>
            <rFont val="Tahoma"/>
            <family val="2"/>
          </rPr>
          <t>Carter_M:</t>
        </r>
        <r>
          <rPr>
            <sz val="8"/>
            <color indexed="81"/>
            <rFont val="Tahoma"/>
            <family val="2"/>
          </rPr>
          <t xml:space="preserve">
This formula converts #NA's to blank values so that AVERAGE function can be used.  The AVERAGE function wont return the average of a range if an #NA is present.  Blank cells are OK though.
For the chart bar series on the row above, we want #NA values because excel will exclude them from the chart.  However, for the AVERAGE calculation, we want #NAs to be blank cells.  Hence we have two version of the same series.</t>
        </r>
      </text>
    </comment>
    <comment ref="B62" authorId="1">
      <text>
        <r>
          <rPr>
            <b/>
            <sz val="8"/>
            <color indexed="81"/>
            <rFont val="Tahoma"/>
            <family val="2"/>
          </rPr>
          <t>Carter_M:</t>
        </r>
        <r>
          <rPr>
            <sz val="8"/>
            <color indexed="81"/>
            <rFont val="Tahoma"/>
            <family val="2"/>
          </rPr>
          <t xml:space="preserve">
This formula takes the average of the named formula, average2.1calc.  This is a named offset function; it can be seen by clicking the "Formulas" tab and selecting "Name Manager."  It is used so that the AVERAGE function takes the average of only the range specified by the user.  For instance, only the average of growth rates from 1980 to 2009.
</t>
        </r>
      </text>
    </comment>
    <comment ref="B78" authorId="1">
      <text>
        <r>
          <rPr>
            <b/>
            <sz val="8"/>
            <color indexed="81"/>
            <rFont val="Tahoma"/>
            <family val="2"/>
          </rPr>
          <t>Carter_M:</t>
        </r>
        <r>
          <rPr>
            <sz val="8"/>
            <color indexed="81"/>
            <rFont val="Tahoma"/>
            <family val="2"/>
          </rPr>
          <t xml:space="preserve">
We now switch to a VLOOKUP because we are using the years to find the data.</t>
        </r>
      </text>
    </comment>
    <comment ref="B80" authorId="1">
      <text>
        <r>
          <rPr>
            <b/>
            <sz val="8"/>
            <color indexed="81"/>
            <rFont val="Tahoma"/>
            <family val="2"/>
          </rPr>
          <t>Carter_M:</t>
        </r>
        <r>
          <rPr>
            <sz val="8"/>
            <color indexed="81"/>
            <rFont val="Tahoma"/>
            <family val="2"/>
          </rPr>
          <t xml:space="preserve">
This is the average annual growth rate formula</t>
        </r>
      </text>
    </comment>
    <comment ref="A83" authorId="1">
      <text>
        <r>
          <rPr>
            <b/>
            <sz val="8"/>
            <color indexed="81"/>
            <rFont val="Tahoma"/>
            <family val="2"/>
          </rPr>
          <t>Carter_M:</t>
        </r>
        <r>
          <rPr>
            <sz val="8"/>
            <color indexed="81"/>
            <rFont val="Tahoma"/>
            <family val="2"/>
          </rPr>
          <t xml:space="preserve">
This formula ranks the country growth rates from highest to lowerst.  It then uses a COUNTIF function.  This is to ensure no two numbers have the same ranking.  If two numbers do have the identical growth rate, the first will be ranked normally, the second will then be ranked one above the first.
See hyperlink in cell C12 for further explination</t>
        </r>
      </text>
    </comment>
    <comment ref="C83" authorId="1">
      <text>
        <r>
          <rPr>
            <b/>
            <sz val="8"/>
            <color indexed="81"/>
            <rFont val="Tahoma"/>
            <family val="2"/>
          </rPr>
          <t>Carter_M:</t>
        </r>
        <r>
          <rPr>
            <sz val="8"/>
            <color indexed="81"/>
            <rFont val="Tahoma"/>
            <family val="2"/>
          </rPr>
          <t xml:space="preserve">
Reformate so that #NA's become -100.  This will enure that missing values will always be ranked last.</t>
        </r>
      </text>
    </comment>
    <comment ref="F83" authorId="1">
      <text>
        <r>
          <rPr>
            <b/>
            <sz val="8"/>
            <color indexed="81"/>
            <rFont val="Tahoma"/>
            <family val="2"/>
          </rPr>
          <t>Carter_M:</t>
        </r>
        <r>
          <rPr>
            <sz val="8"/>
            <color indexed="81"/>
            <rFont val="Tahoma"/>
            <family val="2"/>
          </rPr>
          <t xml:space="preserve">
Standard VLOOKUP function</t>
        </r>
      </text>
    </comment>
    <comment ref="H83" authorId="1">
      <text>
        <r>
          <rPr>
            <b/>
            <sz val="8"/>
            <color indexed="81"/>
            <rFont val="Tahoma"/>
            <family val="2"/>
          </rPr>
          <t>Carter_M:</t>
        </r>
        <r>
          <rPr>
            <sz val="8"/>
            <color indexed="81"/>
            <rFont val="Tahoma"/>
            <family val="2"/>
          </rPr>
          <t xml:space="preserve">
Reformat -100 as #NA's</t>
        </r>
      </text>
    </comment>
    <comment ref="I83" authorId="1">
      <text>
        <r>
          <rPr>
            <b/>
            <sz val="8"/>
            <color indexed="81"/>
            <rFont val="Tahoma"/>
            <family val="2"/>
          </rPr>
          <t>Carter_M:</t>
        </r>
        <r>
          <rPr>
            <sz val="8"/>
            <color indexed="81"/>
            <rFont val="Tahoma"/>
            <family val="2"/>
          </rPr>
          <t xml:space="preserve">
The ranked bar chart is actually charting 4 seriess: one for each country chosen, and one comprised of unchosen countries.
See the link in cell C17  for more information.</t>
        </r>
      </text>
    </comment>
    <comment ref="M83" authorId="1">
      <text>
        <r>
          <rPr>
            <b/>
            <sz val="8"/>
            <color indexed="81"/>
            <rFont val="Tahoma"/>
            <family val="2"/>
          </rPr>
          <t>Carter_M:</t>
        </r>
        <r>
          <rPr>
            <sz val="8"/>
            <color indexed="81"/>
            <rFont val="Tahoma"/>
            <family val="2"/>
          </rPr>
          <t xml:space="preserve">
If country growth rate is #NA, then say "na" else remain blank.  These cells are used to creat data labels for the ranked bar chart.
They are linked to text boxes.</t>
        </r>
      </text>
    </comment>
    <comment ref="B108" authorId="1">
      <text>
        <r>
          <rPr>
            <b/>
            <sz val="8"/>
            <color indexed="81"/>
            <rFont val="Tahoma"/>
            <family val="2"/>
          </rPr>
          <t>Carter_M:</t>
        </r>
        <r>
          <rPr>
            <sz val="8"/>
            <color indexed="81"/>
            <rFont val="Tahoma"/>
            <family val="2"/>
          </rPr>
          <t xml:space="preserve">
This table pulls in data from the Raw Data tables.  All chart data is based on this table.  It uses an INDIRECT fucntion so that the data range where the VLOOKUP function pulls from can be changed dynamically.
The IF function checks to see if the use has seleted years in referese order, for intance, 1995 to 1960.  The first year &gt; end year, the table will display #NAs.</t>
        </r>
      </text>
    </comment>
  </commentList>
</comments>
</file>

<file path=xl/sharedStrings.xml><?xml version="1.0" encoding="utf-8"?>
<sst xmlns="http://schemas.openxmlformats.org/spreadsheetml/2006/main" count="1593" uniqueCount="160">
  <si>
    <t>Canada</t>
  </si>
  <si>
    <t>Japan</t>
  </si>
  <si>
    <t>Austria</t>
  </si>
  <si>
    <t>Belgium</t>
  </si>
  <si>
    <t>Denmark</t>
  </si>
  <si>
    <t>France</t>
  </si>
  <si>
    <t>Germany</t>
  </si>
  <si>
    <t>Italy</t>
  </si>
  <si>
    <t>Norway</t>
  </si>
  <si>
    <t>Sweden</t>
  </si>
  <si>
    <t>Country</t>
  </si>
  <si>
    <t>United States</t>
  </si>
  <si>
    <t>Netherlands</t>
  </si>
  <si>
    <t>United Kingdom</t>
  </si>
  <si>
    <t xml:space="preserve"> </t>
  </si>
  <si>
    <t>Australia</t>
  </si>
  <si>
    <t>Spain</t>
  </si>
  <si>
    <t xml:space="preserve">Spain </t>
  </si>
  <si>
    <t>Singapore</t>
  </si>
  <si>
    <t>per employed person</t>
  </si>
  <si>
    <t>Series</t>
  </si>
  <si>
    <t>Countries</t>
  </si>
  <si>
    <t>Rep. of Korea</t>
  </si>
  <si>
    <t>Start year</t>
  </si>
  <si>
    <t>End year</t>
  </si>
  <si>
    <t>Offset calulations</t>
  </si>
  <si>
    <t>Offset cells (beg year)</t>
  </si>
  <si>
    <t>Offset cells (end year)</t>
  </si>
  <si>
    <t>Real GDP per capita</t>
  </si>
  <si>
    <t>Real GDP per employed person</t>
  </si>
  <si>
    <t>Real GDP per hour worked</t>
  </si>
  <si>
    <t>Country 1</t>
  </si>
  <si>
    <t>Country 2</t>
  </si>
  <si>
    <t>Country 3</t>
  </si>
  <si>
    <t>Countries link 1</t>
  </si>
  <si>
    <t>Countries link 2</t>
  </si>
  <si>
    <t>Countries link 3</t>
  </si>
  <si>
    <t>Year link 1</t>
  </si>
  <si>
    <t>Year link 2</t>
  </si>
  <si>
    <t>Series name</t>
  </si>
  <si>
    <t>Series link</t>
  </si>
  <si>
    <t>Series range name</t>
  </si>
  <si>
    <t>Units</t>
  </si>
  <si>
    <t>Employment-population ratios</t>
  </si>
  <si>
    <t>growth</t>
  </si>
  <si>
    <t>rank</t>
  </si>
  <si>
    <t>desired rank</t>
  </si>
  <si>
    <t>Final values</t>
  </si>
  <si>
    <t>Chart 2,3,4 label</t>
  </si>
  <si>
    <t>Finland</t>
  </si>
  <si>
    <t>Ireland</t>
  </si>
  <si>
    <t>Czech Republic</t>
  </si>
  <si>
    <t>Real GDP</t>
  </si>
  <si>
    <t>Population</t>
  </si>
  <si>
    <t>Employment</t>
  </si>
  <si>
    <t>Average annual hours worked</t>
  </si>
  <si>
    <t>Chart 1 sub title</t>
  </si>
  <si>
    <t>Chart 1 title</t>
  </si>
  <si>
    <t>Chart 5 title</t>
  </si>
  <si>
    <t>Chart titles</t>
  </si>
  <si>
    <t>Chart Data</t>
  </si>
  <si>
    <t>Data for line chart and annual growth rate charts</t>
  </si>
  <si>
    <t>Chart 1 sub title option 1</t>
  </si>
  <si>
    <t>Chart 1 sub title option 2</t>
  </si>
  <si>
    <t>Chart 2 series, annual growth rates</t>
  </si>
  <si>
    <t>Chart 1 series, levels</t>
  </si>
  <si>
    <t>Chart 3 series, annual growth rates</t>
  </si>
  <si>
    <t>Chart 4 series, annual growth rates</t>
  </si>
  <si>
    <t>Chart 5 series, average annual growth rates</t>
  </si>
  <si>
    <t>growth (for bars)</t>
  </si>
  <si>
    <t>growth (for dotten line)</t>
  </si>
  <si>
    <t>average (for dotten line)</t>
  </si>
  <si>
    <t>country1</t>
  </si>
  <si>
    <t>country2</t>
  </si>
  <si>
    <t>country3</t>
  </si>
  <si>
    <t>other countries (grey bars)</t>
  </si>
  <si>
    <t>Notes</t>
  </si>
  <si>
    <t>This version also contains the most streamlined calculations.</t>
  </si>
  <si>
    <t>This version contians formulas that creat #NA when start year &gt; end year</t>
  </si>
  <si>
    <t>References</t>
  </si>
  <si>
    <t>Dynamic Chart series using OFFSET function</t>
  </si>
  <si>
    <t>http://www.tushar-mehta.com/excel/newsgroups/dynamic_charts/index.html</t>
  </si>
  <si>
    <t>http://www.cpearson.com/excel/indirect.htm</t>
  </si>
  <si>
    <t>INDIRECT function</t>
  </si>
  <si>
    <t>Unique ranks in descending order (explination of formulas in cells A82:A102)</t>
  </si>
  <si>
    <t>http://www.cpearson.com/Excel/Rank.aspx</t>
  </si>
  <si>
    <t>Condition chart (setting chart bar color to match country selected in drop down box; used in ranked bar chart)</t>
  </si>
  <si>
    <t>http://peltiertech.com/Excel/Charts/ConditionalChart1.html</t>
  </si>
  <si>
    <t>OFFSET function</t>
  </si>
  <si>
    <t>http://www.techonthenet.com/excel/formulas/offset.php</t>
  </si>
  <si>
    <t>http://www.youtube.com/watch?v=7le-m8YRP6M</t>
  </si>
  <si>
    <r>
      <t xml:space="preserve">Raw Data </t>
    </r>
    <r>
      <rPr>
        <b/>
        <sz val="14"/>
        <color indexed="10"/>
        <rFont val="Arial"/>
        <family val="2"/>
      </rPr>
      <t>(Be sure that missing values are coded using excels #NA formula, = NA())</t>
    </r>
  </si>
  <si>
    <t>Also see the tutorial file in the Q-drive dashboard folder and the simple dashboad example file</t>
  </si>
  <si>
    <t>Table 1. Real GDP per capita (Converted to U.S. dollars using 2010 PPPs)</t>
  </si>
  <si>
    <t>PPPs = purchasing power parities.</t>
  </si>
  <si>
    <t>NA = Not available.</t>
  </si>
  <si>
    <t>Note: Data for Germany for years before 1991 pertain to the former West Germany.</t>
  </si>
  <si>
    <t>NA</t>
  </si>
  <si>
    <t>Year</t>
  </si>
  <si>
    <t>Return to Table of Contents</t>
  </si>
  <si>
    <t xml:space="preserve">Table 1a. </t>
  </si>
  <si>
    <t>Percent changes were calculated using the compound rate method.</t>
  </si>
  <si>
    <t>NA = Not available</t>
  </si>
  <si>
    <t>Republic of Korea</t>
  </si>
  <si>
    <t>2009-2010</t>
  </si>
  <si>
    <t>1979-1990</t>
  </si>
  <si>
    <t>(Average annual rates of change)</t>
  </si>
  <si>
    <t xml:space="preserve">Real GDP per capita </t>
  </si>
  <si>
    <t xml:space="preserve">Table 1b. </t>
  </si>
  <si>
    <t xml:space="preserve">Table 2a. </t>
  </si>
  <si>
    <t>Table 2b.</t>
  </si>
  <si>
    <t xml:space="preserve">Table 3a. </t>
  </si>
  <si>
    <t xml:space="preserve">Table 3b. </t>
  </si>
  <si>
    <t xml:space="preserve">Table 4a. </t>
  </si>
  <si>
    <t xml:space="preserve">Real GDP  </t>
  </si>
  <si>
    <t xml:space="preserve">Table 4b. </t>
  </si>
  <si>
    <t>(Millions of persons)</t>
  </si>
  <si>
    <t xml:space="preserve"> Population</t>
  </si>
  <si>
    <t>Table 5a.</t>
  </si>
  <si>
    <t xml:space="preserve"> Population  </t>
  </si>
  <si>
    <t>Table 5b.</t>
  </si>
  <si>
    <t xml:space="preserve">Table 6a. </t>
  </si>
  <si>
    <t xml:space="preserve">Table 6b. </t>
  </si>
  <si>
    <t>(Hours)</t>
  </si>
  <si>
    <t>Average annual hours worked per employed person</t>
  </si>
  <si>
    <t xml:space="preserve">Table 7a. </t>
  </si>
  <si>
    <t xml:space="preserve">Table 7b. </t>
  </si>
  <si>
    <t>Employment as percentage of population</t>
  </si>
  <si>
    <t xml:space="preserve">Table 8.  </t>
  </si>
  <si>
    <t>lower prices. See technical notes.</t>
  </si>
  <si>
    <t xml:space="preserve">A number greater than 1 indicates relatively higher prices while a number less than 1 indicates relatively  </t>
  </si>
  <si>
    <r>
      <t>1</t>
    </r>
    <r>
      <rPr>
        <sz val="10"/>
        <rFont val="Calibri"/>
        <family val="2"/>
      </rPr>
      <t xml:space="preserve">Relative prices are a measure of how expensive goods and services are in a country relative to the United States. </t>
    </r>
  </si>
  <si>
    <t xml:space="preserve">Table 9. </t>
  </si>
  <si>
    <t>Converted to U.S. dollars using PPPs  (2011 U.S. dollars)</t>
  </si>
  <si>
    <t>This version was updated with the latest data on 9/17/12.  Final data not yet linked in!</t>
  </si>
  <si>
    <t>Source: Bureau of Labor Statistics, Division of International Labor Comparisons, International Comparisons of GDP per Capita and per Hour, 1960-2011</t>
  </si>
  <si>
    <t>Exchange 
rates</t>
  </si>
  <si>
    <r>
      <t>Relative 
prices</t>
    </r>
    <r>
      <rPr>
        <vertAlign val="superscript"/>
        <sz val="12"/>
        <rFont val="Calibri"/>
        <family val="2"/>
      </rPr>
      <t>1</t>
    </r>
  </si>
  <si>
    <t>1979-2011</t>
  </si>
  <si>
    <t>1990-2000</t>
  </si>
  <si>
    <t>2000-2007</t>
  </si>
  <si>
    <t>2007-2011</t>
  </si>
  <si>
    <t>2010-2011</t>
  </si>
  <si>
    <t xml:space="preserve">Real GDP per employed person </t>
  </si>
  <si>
    <t>Purchasing power parities (PPPs), exchange rates, and relative prices, 2011</t>
  </si>
  <si>
    <t>(U.S.=1.00)</t>
  </si>
  <si>
    <t>Table 2. Real GDP per employed person (Converted to U.S. dollars using 2009 PPPs)</t>
  </si>
  <si>
    <t>Table 3. Real GDP per hour worked (Converted to U.S. doallrs using 2010 PPPs)</t>
  </si>
  <si>
    <t>Table 4. Real GDP (Converted to U.S. dollars using 2010 PPPs, millions)</t>
  </si>
  <si>
    <t>Table 5. Population (millions of persons)</t>
  </si>
  <si>
    <t>Table 6. Employment (millions of persons)</t>
  </si>
  <si>
    <t>Table 7. Average annual hours worked (hours)</t>
  </si>
  <si>
    <t>Table 8. Employment population ratios (percent)</t>
  </si>
  <si>
    <t>PPPs for GDP</t>
  </si>
  <si>
    <t>Converted to U.S. dollars using 2011 PPPs (2011 U.S. dollars)</t>
  </si>
  <si>
    <t>Converted to U.S. dollars using 2011 PPPs (Millions 2011 U.S. dollars)</t>
  </si>
  <si>
    <t>Source:  U.S. Bureau of Labor Statistics, Division of International Labor Comparisons, November 7, 2012.</t>
  </si>
  <si>
    <t>(29-12-2016)</t>
  </si>
  <si>
    <t>https://www.bls.gov/ilc/#gdp</t>
  </si>
  <si>
    <t>Note: these data series do not seem to have been updated by BLS since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</si>
</sst>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1" formatCode="_(* #,##0.00_);_(* \(#,##0.00\);_(* &quot;-&quot;??_);_(@_)"/>
    <numFmt numFmtId="172" formatCode="0.0"/>
    <numFmt numFmtId="173" formatCode="0.000"/>
    <numFmt numFmtId="174" formatCode="0.0000"/>
    <numFmt numFmtId="175" formatCode="?0.0"/>
    <numFmt numFmtId="176" formatCode="??,000"/>
    <numFmt numFmtId="177" formatCode="?,???,000"/>
    <numFmt numFmtId="178" formatCode="??,???,000"/>
    <numFmt numFmtId="179" formatCode="???,000"/>
    <numFmt numFmtId="180" formatCode="[$-409]mmmm\ d\,\ yyyy;@"/>
    <numFmt numFmtId="181" formatCode="#,##0.000000000000"/>
    <numFmt numFmtId="182" formatCode="_-0.0;\-0.0"/>
    <numFmt numFmtId="183" formatCode="_-0.000;\-0.000"/>
    <numFmt numFmtId="184" formatCode="???.000"/>
    <numFmt numFmtId="185" formatCode="??.00"/>
    <numFmt numFmtId="186" formatCode="???0.00"/>
  </numFmts>
  <fonts count="74" x14ac:knownFonts="1">
    <font>
      <sz val="10"/>
      <name val="Arial"/>
    </font>
    <font>
      <sz val="10"/>
      <name val="Arial"/>
      <family val="2"/>
    </font>
    <font>
      <u/>
      <sz val="10"/>
      <color indexed="12"/>
      <name val="Arial"/>
      <family val="2"/>
    </font>
    <font>
      <b/>
      <i/>
      <sz val="10"/>
      <name val="Arial"/>
      <family val="2"/>
    </font>
    <font>
      <b/>
      <sz val="10"/>
      <name val="Arial"/>
      <family val="2"/>
    </font>
    <font>
      <i/>
      <sz val="10"/>
      <name val="Arial"/>
      <family val="2"/>
    </font>
    <font>
      <b/>
      <sz val="8"/>
      <color indexed="81"/>
      <name val="Tahoma"/>
      <family val="2"/>
    </font>
    <font>
      <sz val="10"/>
      <color indexed="10"/>
      <name val="Arial"/>
      <family val="2"/>
    </font>
    <font>
      <sz val="10"/>
      <color indexed="56"/>
      <name val="Arial"/>
      <family val="2"/>
    </font>
    <font>
      <b/>
      <sz val="14"/>
      <name val="Arial"/>
      <family val="2"/>
    </font>
    <font>
      <b/>
      <sz val="11"/>
      <name val="Arial"/>
      <family val="2"/>
    </font>
    <font>
      <sz val="11"/>
      <color indexed="8"/>
      <name val="Calibri"/>
      <family val="2"/>
    </font>
    <font>
      <sz val="8"/>
      <color indexed="81"/>
      <name val="Tahoma"/>
      <family val="2"/>
    </font>
    <font>
      <b/>
      <sz val="14"/>
      <color indexed="10"/>
      <name val="Arial"/>
      <family val="2"/>
    </font>
    <font>
      <sz val="10"/>
      <name val="MS Sans Serif"/>
      <family val="2"/>
    </font>
    <font>
      <sz val="20"/>
      <name val="Arial"/>
      <family val="2"/>
    </font>
    <font>
      <sz val="12"/>
      <name val="Arial"/>
      <family val="2"/>
    </font>
    <font>
      <sz val="10"/>
      <name val="Calibri"/>
      <family val="2"/>
    </font>
    <font>
      <b/>
      <sz val="12"/>
      <color indexed="81"/>
      <name val="Tahoma"/>
      <family val="2"/>
    </font>
    <font>
      <sz val="12"/>
      <color indexed="81"/>
      <name val="Tahoma"/>
      <family val="2"/>
    </font>
    <font>
      <sz val="8"/>
      <name val="Arial"/>
      <family val="2"/>
    </font>
    <font>
      <b/>
      <sz val="9"/>
      <name val="Arial"/>
      <family val="2"/>
    </font>
    <font>
      <vertAlign val="superscript"/>
      <sz val="12"/>
      <name val="Calibri"/>
      <family val="2"/>
    </font>
    <font>
      <sz val="9"/>
      <color indexed="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indexed="1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5"/>
      <color indexed="62"/>
      <name val="Calibri"/>
      <family val="2"/>
      <scheme val="minor"/>
    </font>
    <font>
      <b/>
      <sz val="13"/>
      <color theme="3"/>
      <name val="Calibri"/>
      <family val="2"/>
      <scheme val="minor"/>
    </font>
    <font>
      <b/>
      <sz val="13"/>
      <color indexed="62"/>
      <name val="Calibri"/>
      <family val="2"/>
      <scheme val="minor"/>
    </font>
    <font>
      <b/>
      <sz val="11"/>
      <color theme="3"/>
      <name val="Calibri"/>
      <family val="2"/>
      <scheme val="minor"/>
    </font>
    <font>
      <b/>
      <sz val="11"/>
      <color indexed="62"/>
      <name val="Calibri"/>
      <family val="2"/>
      <scheme val="minor"/>
    </font>
    <font>
      <sz val="11"/>
      <color rgb="FF3F3F76"/>
      <name val="Calibri"/>
      <family val="2"/>
      <scheme val="minor"/>
    </font>
    <font>
      <sz val="11"/>
      <color rgb="FFFA7D00"/>
      <name val="Calibri"/>
      <family val="2"/>
      <scheme val="minor"/>
    </font>
    <font>
      <sz val="11"/>
      <color indexed="10"/>
      <name val="Calibri"/>
      <family val="2"/>
      <scheme val="minor"/>
    </font>
    <font>
      <sz val="11"/>
      <color rgb="FF9C6500"/>
      <name val="Calibri"/>
      <family val="2"/>
      <scheme val="minor"/>
    </font>
    <font>
      <sz val="11"/>
      <color indexed="19"/>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rgb="FF000000"/>
      <name val="Calibri"/>
      <family val="2"/>
    </font>
    <font>
      <sz val="14"/>
      <color rgb="FFC00000"/>
      <name val="Arial"/>
      <family val="2"/>
    </font>
    <font>
      <i/>
      <sz val="11"/>
      <color rgb="FF000000"/>
      <name val="Calibri"/>
      <family val="2"/>
    </font>
    <font>
      <b/>
      <sz val="11"/>
      <color rgb="FF000000"/>
      <name val="Calibri"/>
      <family val="2"/>
    </font>
    <font>
      <sz val="8"/>
      <color rgb="FF000000"/>
      <name val="Calibri"/>
      <family val="2"/>
    </font>
    <font>
      <sz val="11"/>
      <color theme="1"/>
      <name val="Calibri"/>
      <family val="2"/>
    </font>
    <font>
      <sz val="12"/>
      <color theme="1"/>
      <name val="Calibri"/>
      <family val="2"/>
    </font>
    <font>
      <sz val="11"/>
      <color rgb="FF002060"/>
      <name val="Calibri"/>
      <family val="2"/>
    </font>
    <font>
      <u/>
      <sz val="11"/>
      <color theme="10"/>
      <name val="Calibri"/>
      <family val="2"/>
    </font>
    <font>
      <sz val="12"/>
      <color rgb="FF002060"/>
      <name val="Calibri"/>
      <family val="2"/>
    </font>
    <font>
      <b/>
      <sz val="16"/>
      <color rgb="FF000000"/>
      <name val="Calibri"/>
      <family val="2"/>
    </font>
    <font>
      <b/>
      <sz val="14"/>
      <color rgb="FF000000"/>
      <name val="Calibri"/>
      <family val="2"/>
    </font>
    <font>
      <sz val="22"/>
      <color rgb="FF333399"/>
      <name val="Calibri"/>
      <family val="2"/>
    </font>
    <font>
      <sz val="28"/>
      <color rgb="FF333399"/>
      <name val="Calibri"/>
      <family val="2"/>
    </font>
    <font>
      <sz val="24"/>
      <color rgb="FF333399"/>
      <name val="Calibri"/>
      <family val="2"/>
    </font>
    <font>
      <sz val="11"/>
      <name val="Calibri"/>
      <family val="2"/>
      <scheme val="minor"/>
    </font>
    <font>
      <sz val="10"/>
      <name val="Calibri"/>
      <family val="2"/>
      <scheme val="minor"/>
    </font>
    <font>
      <b/>
      <u/>
      <sz val="10"/>
      <color rgb="FF0000FF"/>
      <name val="Arial"/>
      <family val="2"/>
    </font>
    <font>
      <u/>
      <sz val="11"/>
      <color indexed="12"/>
      <name val="Calibri"/>
      <family val="2"/>
      <scheme val="minor"/>
    </font>
    <font>
      <sz val="12"/>
      <name val="Calibri"/>
      <family val="2"/>
      <scheme val="minor"/>
    </font>
    <font>
      <sz val="14"/>
      <name val="Calibri"/>
      <family val="2"/>
      <scheme val="minor"/>
    </font>
    <font>
      <b/>
      <sz val="11"/>
      <name val="Calibri"/>
      <family val="2"/>
      <scheme val="minor"/>
    </font>
    <font>
      <vertAlign val="superscript"/>
      <sz val="10"/>
      <name val="Calibri"/>
      <family val="2"/>
      <scheme val="minor"/>
    </font>
    <font>
      <b/>
      <u/>
      <sz val="11"/>
      <color indexed="12"/>
      <name val="Calibri"/>
      <family val="2"/>
      <scheme val="minor"/>
    </font>
    <font>
      <sz val="36"/>
      <color rgb="FF333399"/>
      <name val="Calibri"/>
      <family val="2"/>
    </font>
    <font>
      <sz val="26"/>
      <color rgb="FF333399"/>
      <name val="Calibri"/>
      <family val="2"/>
    </font>
    <font>
      <b/>
      <sz val="12"/>
      <color theme="1"/>
      <name val="Calibri"/>
      <family val="2"/>
    </font>
  </fonts>
  <fills count="5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indexed="44"/>
        <bgColor indexed="64"/>
      </patternFill>
    </fill>
    <fill>
      <patternFill patternType="solid">
        <fgColor indexed="27"/>
        <bgColor indexed="64"/>
      </patternFill>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indexed="64"/>
      </left>
      <right/>
      <top/>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11">
    <xf numFmtId="0" fontId="0" fillId="0" borderId="0"/>
    <xf numFmtId="0" fontId="24" fillId="2" borderId="0" applyNumberFormat="0" applyBorder="0" applyAlignment="0" applyProtection="0"/>
    <xf numFmtId="0" fontId="24" fillId="19"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20"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1"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22"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4" borderId="0" applyNumberFormat="0" applyBorder="0" applyAlignment="0" applyProtection="0"/>
    <xf numFmtId="0" fontId="24" fillId="2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2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7" borderId="0" applyNumberFormat="0" applyBorder="0" applyAlignment="0" applyProtection="0"/>
    <xf numFmtId="0" fontId="24" fillId="2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2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29"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30"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6" borderId="0" applyNumberFormat="0" applyBorder="0" applyAlignment="0" applyProtection="0"/>
    <xf numFmtId="0" fontId="25" fillId="31"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2"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3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34"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3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36"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7" borderId="0" applyNumberFormat="0" applyBorder="0" applyAlignment="0" applyProtection="0"/>
    <xf numFmtId="0" fontId="25" fillId="11" borderId="0" applyNumberFormat="0" applyBorder="0" applyAlignment="0" applyProtection="0"/>
    <xf numFmtId="0" fontId="25" fillId="37"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38" borderId="0" applyNumberFormat="0" applyBorder="0" applyAlignment="0" applyProtection="0"/>
    <xf numFmtId="0" fontId="25" fillId="9" borderId="0" applyNumberFormat="0" applyBorder="0" applyAlignment="0" applyProtection="0"/>
    <xf numFmtId="0" fontId="25" fillId="3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39" borderId="0" applyNumberFormat="0" applyBorder="0" applyAlignment="0" applyProtection="0"/>
    <xf numFmtId="0" fontId="25" fillId="10" borderId="0" applyNumberFormat="0" applyBorder="0" applyAlignment="0" applyProtection="0"/>
    <xf numFmtId="0" fontId="25" fillId="3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40" borderId="0" applyNumberFormat="0" applyBorder="0" applyAlignment="0" applyProtection="0"/>
    <xf numFmtId="0" fontId="25" fillId="12" borderId="0" applyNumberFormat="0" applyBorder="0" applyAlignment="0" applyProtection="0"/>
    <xf numFmtId="0" fontId="25" fillId="40"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13" borderId="0" applyNumberFormat="0" applyBorder="0" applyAlignment="0" applyProtection="0"/>
    <xf numFmtId="0" fontId="25" fillId="4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4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8" fillId="15" borderId="28" applyNumberFormat="0" applyAlignment="0" applyProtection="0"/>
    <xf numFmtId="0" fontId="27" fillId="44" borderId="28" applyNumberFormat="0" applyAlignment="0" applyProtection="0"/>
    <xf numFmtId="0" fontId="28" fillId="15" borderId="28" applyNumberFormat="0" applyAlignment="0" applyProtection="0"/>
    <xf numFmtId="0" fontId="28" fillId="15" borderId="28" applyNumberFormat="0" applyAlignment="0" applyProtection="0"/>
    <xf numFmtId="0" fontId="28" fillId="15" borderId="28" applyNumberFormat="0" applyAlignment="0" applyProtection="0"/>
    <xf numFmtId="0" fontId="28" fillId="15" borderId="28" applyNumberFormat="0" applyAlignment="0" applyProtection="0"/>
    <xf numFmtId="0" fontId="28" fillId="15" borderId="28" applyNumberFormat="0" applyAlignment="0" applyProtection="0"/>
    <xf numFmtId="0" fontId="28" fillId="15" borderId="28" applyNumberFormat="0" applyAlignment="0" applyProtection="0"/>
    <xf numFmtId="0" fontId="28" fillId="15" borderId="28" applyNumberFormat="0" applyAlignment="0" applyProtection="0"/>
    <xf numFmtId="0" fontId="28" fillId="15" borderId="28" applyNumberFormat="0" applyAlignment="0" applyProtection="0"/>
    <xf numFmtId="0" fontId="29" fillId="45" borderId="29" applyNumberFormat="0" applyAlignment="0" applyProtection="0"/>
    <xf numFmtId="0" fontId="29" fillId="45" borderId="29" applyNumberFormat="0" applyAlignment="0" applyProtection="0"/>
    <xf numFmtId="0" fontId="29" fillId="45" borderId="29" applyNumberFormat="0" applyAlignment="0" applyProtection="0"/>
    <xf numFmtId="0" fontId="29" fillId="45" borderId="29" applyNumberFormat="0" applyAlignment="0" applyProtection="0"/>
    <xf numFmtId="0" fontId="29" fillId="45" borderId="29" applyNumberFormat="0" applyAlignment="0" applyProtection="0"/>
    <xf numFmtId="0" fontId="29" fillId="45" borderId="29" applyNumberFormat="0" applyAlignment="0" applyProtection="0"/>
    <xf numFmtId="0" fontId="29" fillId="45" borderId="29" applyNumberFormat="0" applyAlignment="0" applyProtection="0"/>
    <xf numFmtId="0" fontId="29" fillId="45" borderId="29" applyNumberFormat="0" applyAlignment="0" applyProtection="0"/>
    <xf numFmtId="0" fontId="29" fillId="45" borderId="29" applyNumberFormat="0" applyAlignment="0" applyProtection="0"/>
    <xf numFmtId="171" fontId="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6" borderId="0" applyNumberFormat="0" applyBorder="0" applyAlignment="0" applyProtection="0"/>
    <xf numFmtId="0" fontId="31" fillId="4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3" fillId="0" borderId="1" applyNumberFormat="0" applyFill="0" applyAlignment="0" applyProtection="0"/>
    <xf numFmtId="0" fontId="32" fillId="0" borderId="30"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5" fillId="0" borderId="2" applyNumberFormat="0" applyFill="0" applyAlignment="0" applyProtection="0"/>
    <xf numFmtId="0" fontId="34" fillId="0" borderId="31"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7" fillId="0" borderId="3" applyNumberFormat="0" applyFill="0" applyAlignment="0" applyProtection="0"/>
    <xf numFmtId="0" fontId="36" fillId="0" borderId="32"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alignment vertical="top"/>
      <protection locked="0"/>
    </xf>
    <xf numFmtId="0" fontId="38" fillId="7" borderId="28" applyNumberFormat="0" applyAlignment="0" applyProtection="0"/>
    <xf numFmtId="0" fontId="38" fillId="47" borderId="28" applyNumberFormat="0" applyAlignment="0" applyProtection="0"/>
    <xf numFmtId="0" fontId="38" fillId="7" borderId="28" applyNumberFormat="0" applyAlignment="0" applyProtection="0"/>
    <xf numFmtId="0" fontId="38" fillId="7" borderId="28" applyNumberFormat="0" applyAlignment="0" applyProtection="0"/>
    <xf numFmtId="0" fontId="38" fillId="7" borderId="28" applyNumberFormat="0" applyAlignment="0" applyProtection="0"/>
    <xf numFmtId="0" fontId="38" fillId="7" borderId="28" applyNumberFormat="0" applyAlignment="0" applyProtection="0"/>
    <xf numFmtId="0" fontId="38" fillId="7" borderId="28" applyNumberFormat="0" applyAlignment="0" applyProtection="0"/>
    <xf numFmtId="0" fontId="38" fillId="7" borderId="28" applyNumberFormat="0" applyAlignment="0" applyProtection="0"/>
    <xf numFmtId="0" fontId="38" fillId="7" borderId="28" applyNumberFormat="0" applyAlignment="0" applyProtection="0"/>
    <xf numFmtId="0" fontId="38" fillId="7" borderId="28" applyNumberFormat="0" applyAlignment="0" applyProtection="0"/>
    <xf numFmtId="0" fontId="40" fillId="0" borderId="4" applyNumberFormat="0" applyFill="0" applyAlignment="0" applyProtection="0"/>
    <xf numFmtId="0" fontId="39" fillId="0" borderId="33"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2"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1" fillId="49" borderId="34" applyNumberFormat="0" applyFont="0" applyAlignment="0" applyProtection="0"/>
    <xf numFmtId="0" fontId="24" fillId="49" borderId="34" applyNumberFormat="0" applyFont="0" applyAlignment="0" applyProtection="0"/>
    <xf numFmtId="0" fontId="24" fillId="49" borderId="34" applyNumberFormat="0" applyFont="0" applyAlignment="0" applyProtection="0"/>
    <xf numFmtId="0" fontId="43" fillId="15" borderId="35" applyNumberFormat="0" applyAlignment="0" applyProtection="0"/>
    <xf numFmtId="0" fontId="43" fillId="44" borderId="35" applyNumberFormat="0" applyAlignment="0" applyProtection="0"/>
    <xf numFmtId="0" fontId="43" fillId="15" borderId="35" applyNumberFormat="0" applyAlignment="0" applyProtection="0"/>
    <xf numFmtId="0" fontId="43" fillId="15" borderId="35" applyNumberFormat="0" applyAlignment="0" applyProtection="0"/>
    <xf numFmtId="0" fontId="43" fillId="15" borderId="35" applyNumberFormat="0" applyAlignment="0" applyProtection="0"/>
    <xf numFmtId="0" fontId="43" fillId="15" borderId="35" applyNumberFormat="0" applyAlignment="0" applyProtection="0"/>
    <xf numFmtId="0" fontId="43" fillId="15" borderId="35" applyNumberFormat="0" applyAlignment="0" applyProtection="0"/>
    <xf numFmtId="0" fontId="43" fillId="15" borderId="35" applyNumberFormat="0" applyAlignment="0" applyProtection="0"/>
    <xf numFmtId="0" fontId="43" fillId="15" borderId="35" applyNumberFormat="0" applyAlignment="0" applyProtection="0"/>
    <xf numFmtId="0" fontId="43" fillId="15" borderId="35" applyNumberFormat="0" applyAlignment="0" applyProtection="0"/>
    <xf numFmtId="0" fontId="44" fillId="0" borderId="0" applyNumberFormat="0" applyFill="0" applyBorder="0" applyAlignment="0" applyProtection="0"/>
    <xf numFmtId="0" fontId="45" fillId="0" borderId="36" applyNumberFormat="0" applyFill="0" applyAlignment="0" applyProtection="0"/>
    <xf numFmtId="0" fontId="45" fillId="0" borderId="5" applyNumberFormat="0" applyFill="0" applyAlignment="0" applyProtection="0"/>
    <xf numFmtId="0" fontId="45" fillId="0" borderId="36"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cellStyleXfs>
  <cellXfs count="251">
    <xf numFmtId="0" fontId="0" fillId="0" borderId="0" xfId="0"/>
    <xf numFmtId="0" fontId="2" fillId="0" borderId="0" xfId="333" applyAlignment="1" applyProtection="1"/>
    <xf numFmtId="0" fontId="1" fillId="0" borderId="0" xfId="0" applyFont="1"/>
    <xf numFmtId="0" fontId="3" fillId="0" borderId="0" xfId="0" applyFont="1"/>
    <xf numFmtId="2" fontId="0" fillId="0" borderId="0" xfId="0" applyNumberFormat="1"/>
    <xf numFmtId="0" fontId="0" fillId="0" borderId="6" xfId="0" applyBorder="1"/>
    <xf numFmtId="2" fontId="0" fillId="0" borderId="0" xfId="0" applyNumberFormat="1" applyBorder="1"/>
    <xf numFmtId="0" fontId="0" fillId="0" borderId="0" xfId="0" applyBorder="1"/>
    <xf numFmtId="0" fontId="1" fillId="0" borderId="0" xfId="0" applyFont="1" applyBorder="1"/>
    <xf numFmtId="2" fontId="0" fillId="16" borderId="0" xfId="0" applyNumberFormat="1" applyFill="1" applyBorder="1"/>
    <xf numFmtId="0" fontId="0" fillId="0" borderId="7" xfId="0" applyBorder="1"/>
    <xf numFmtId="0" fontId="9" fillId="0" borderId="7" xfId="0" applyFont="1" applyBorder="1"/>
    <xf numFmtId="0" fontId="4" fillId="0" borderId="0" xfId="0" applyFont="1" applyAlignment="1">
      <alignment horizontal="left" vertical="center"/>
    </xf>
    <xf numFmtId="0" fontId="0" fillId="0" borderId="0" xfId="0" applyFill="1" applyBorder="1"/>
    <xf numFmtId="0" fontId="9" fillId="0" borderId="0" xfId="0" applyFont="1" applyBorder="1"/>
    <xf numFmtId="0" fontId="10" fillId="0" borderId="0" xfId="0" applyFont="1" applyBorder="1"/>
    <xf numFmtId="173" fontId="0" fillId="0" borderId="0" xfId="0" applyNumberFormat="1"/>
    <xf numFmtId="174" fontId="0" fillId="0" borderId="0" xfId="0" applyNumberFormat="1"/>
    <xf numFmtId="0" fontId="0" fillId="16" borderId="0" xfId="0" applyFill="1" applyBorder="1"/>
    <xf numFmtId="0" fontId="3" fillId="17" borderId="0" xfId="0" applyFont="1" applyFill="1"/>
    <xf numFmtId="0" fontId="1" fillId="17" borderId="0" xfId="0" applyFont="1" applyFill="1"/>
    <xf numFmtId="2" fontId="0" fillId="0" borderId="0" xfId="0" applyNumberFormat="1" applyFill="1" applyBorder="1"/>
    <xf numFmtId="0" fontId="0" fillId="50" borderId="0" xfId="0" applyFill="1" applyBorder="1"/>
    <xf numFmtId="2" fontId="0" fillId="50" borderId="0" xfId="0" applyNumberFormat="1" applyFill="1"/>
    <xf numFmtId="0" fontId="1" fillId="50" borderId="0" xfId="0" applyFont="1" applyFill="1"/>
    <xf numFmtId="2" fontId="0" fillId="50" borderId="0" xfId="0" applyNumberFormat="1" applyFill="1" applyBorder="1"/>
    <xf numFmtId="0" fontId="5" fillId="50" borderId="0" xfId="0" applyFont="1" applyFill="1" applyBorder="1"/>
    <xf numFmtId="172" fontId="0" fillId="50" borderId="0" xfId="0" applyNumberFormat="1" applyFill="1" applyBorder="1"/>
    <xf numFmtId="0" fontId="1" fillId="51" borderId="0" xfId="0" applyFont="1" applyFill="1"/>
    <xf numFmtId="2" fontId="1" fillId="51" borderId="0" xfId="0" applyNumberFormat="1" applyFont="1" applyFill="1"/>
    <xf numFmtId="2" fontId="3" fillId="51" borderId="0" xfId="0" applyNumberFormat="1" applyFont="1" applyFill="1" applyAlignment="1">
      <alignment horizontal="center"/>
    </xf>
    <xf numFmtId="0" fontId="3" fillId="51" borderId="0" xfId="0" applyFont="1" applyFill="1" applyAlignment="1">
      <alignment horizontal="center"/>
    </xf>
    <xf numFmtId="2" fontId="1" fillId="51" borderId="0" xfId="0" applyNumberFormat="1" applyFont="1" applyFill="1" applyAlignment="1">
      <alignment horizontal="center"/>
    </xf>
    <xf numFmtId="2" fontId="4" fillId="51" borderId="0" xfId="0" applyNumberFormat="1" applyFont="1" applyFill="1" applyAlignment="1">
      <alignment horizontal="center"/>
    </xf>
    <xf numFmtId="1" fontId="1" fillId="51" borderId="0" xfId="0" applyNumberFormat="1" applyFont="1" applyFill="1" applyBorder="1"/>
    <xf numFmtId="0" fontId="1" fillId="51" borderId="0" xfId="0" applyFont="1" applyFill="1" applyBorder="1"/>
    <xf numFmtId="2" fontId="1" fillId="51" borderId="0" xfId="0" applyNumberFormat="1" applyFont="1" applyFill="1" applyBorder="1"/>
    <xf numFmtId="2" fontId="4" fillId="51" borderId="0" xfId="0" applyNumberFormat="1" applyFont="1" applyFill="1"/>
    <xf numFmtId="0" fontId="47" fillId="0" borderId="0" xfId="0" applyFont="1"/>
    <xf numFmtId="0" fontId="1" fillId="0" borderId="0" xfId="0" applyFont="1" applyFill="1"/>
    <xf numFmtId="0" fontId="0" fillId="0" borderId="0" xfId="0" applyFill="1"/>
    <xf numFmtId="0" fontId="1" fillId="0" borderId="0" xfId="370" applyFont="1" applyFill="1"/>
    <xf numFmtId="0" fontId="4" fillId="0" borderId="0" xfId="0" applyFont="1"/>
    <xf numFmtId="0" fontId="5" fillId="17" borderId="0" xfId="0" applyFont="1" applyFill="1"/>
    <xf numFmtId="0" fontId="3" fillId="52" borderId="0" xfId="0" applyFont="1" applyFill="1"/>
    <xf numFmtId="0" fontId="0" fillId="52" borderId="0" xfId="0" applyFill="1"/>
    <xf numFmtId="0" fontId="1" fillId="52" borderId="0" xfId="0" applyFont="1" applyFill="1"/>
    <xf numFmtId="0" fontId="0" fillId="53" borderId="0" xfId="0" applyFill="1"/>
    <xf numFmtId="0" fontId="0" fillId="53" borderId="0" xfId="0" applyFill="1" applyBorder="1"/>
    <xf numFmtId="0" fontId="7" fillId="53" borderId="0" xfId="0" applyFont="1" applyFill="1" applyAlignment="1">
      <alignment horizontal="center" vertical="center"/>
    </xf>
    <xf numFmtId="0" fontId="0" fillId="53" borderId="8" xfId="0" applyFill="1" applyBorder="1"/>
    <xf numFmtId="0" fontId="0" fillId="53" borderId="9" xfId="0" applyFill="1" applyBorder="1"/>
    <xf numFmtId="0" fontId="0" fillId="53" borderId="10" xfId="0" applyFill="1" applyBorder="1"/>
    <xf numFmtId="0" fontId="0" fillId="53" borderId="11" xfId="0" applyFill="1" applyBorder="1"/>
    <xf numFmtId="0" fontId="0" fillId="53" borderId="12" xfId="0" applyFill="1" applyBorder="1"/>
    <xf numFmtId="0" fontId="1" fillId="53" borderId="11" xfId="0" applyFont="1" applyFill="1" applyBorder="1"/>
    <xf numFmtId="0" fontId="1" fillId="53" borderId="0" xfId="0" applyFont="1" applyFill="1" applyBorder="1"/>
    <xf numFmtId="0" fontId="0" fillId="53" borderId="13" xfId="0" applyFill="1" applyBorder="1"/>
    <xf numFmtId="0" fontId="0" fillId="53" borderId="14" xfId="0" applyFill="1" applyBorder="1"/>
    <xf numFmtId="0" fontId="0" fillId="53" borderId="15" xfId="0" applyFill="1" applyBorder="1"/>
    <xf numFmtId="0" fontId="48" fillId="53" borderId="14" xfId="0" applyFont="1" applyFill="1" applyBorder="1" applyAlignment="1">
      <alignment horizontal="center"/>
    </xf>
    <xf numFmtId="0" fontId="8" fillId="53" borderId="15" xfId="0" applyFont="1" applyFill="1" applyBorder="1"/>
    <xf numFmtId="0" fontId="49" fillId="0" borderId="0" xfId="0" applyFont="1"/>
    <xf numFmtId="0" fontId="5" fillId="0" borderId="0" xfId="0" applyFont="1"/>
    <xf numFmtId="0" fontId="50" fillId="0" borderId="0" xfId="0" applyFont="1"/>
    <xf numFmtId="0" fontId="51" fillId="0" borderId="0" xfId="0" applyFont="1" applyAlignment="1">
      <alignment horizontal="left"/>
    </xf>
    <xf numFmtId="2" fontId="1" fillId="0" borderId="0" xfId="364" applyNumberFormat="1" applyFont="1" applyFill="1" applyBorder="1" applyAlignment="1">
      <alignment horizontal="center"/>
    </xf>
    <xf numFmtId="172" fontId="1" fillId="0" borderId="0" xfId="364" applyNumberFormat="1" applyFont="1" applyFill="1" applyBorder="1" applyAlignment="1">
      <alignment horizontal="center"/>
    </xf>
    <xf numFmtId="176" fontId="1" fillId="0" borderId="0" xfId="364" applyNumberFormat="1" applyFont="1" applyFill="1" applyBorder="1" applyAlignment="1">
      <alignment horizontal="center"/>
    </xf>
    <xf numFmtId="0" fontId="52" fillId="0" borderId="0" xfId="364" applyFont="1"/>
    <xf numFmtId="0" fontId="52" fillId="0" borderId="0" xfId="364" applyFont="1" applyAlignment="1">
      <alignment horizontal="left"/>
    </xf>
    <xf numFmtId="0" fontId="53" fillId="0" borderId="0" xfId="364" applyFont="1" applyAlignment="1">
      <alignment wrapText="1"/>
    </xf>
    <xf numFmtId="0" fontId="52" fillId="0" borderId="0" xfId="364" applyFont="1" applyAlignment="1"/>
    <xf numFmtId="0" fontId="53" fillId="0" borderId="0" xfId="364" applyFont="1" applyFill="1" applyAlignment="1">
      <alignment wrapText="1"/>
    </xf>
    <xf numFmtId="0" fontId="54" fillId="0" borderId="0" xfId="364" applyFont="1"/>
    <xf numFmtId="0" fontId="52" fillId="0" borderId="0" xfId="364" applyFont="1" applyAlignment="1">
      <alignment horizontal="center" vertical="center" wrapText="1"/>
    </xf>
    <xf numFmtId="0" fontId="52" fillId="0" borderId="0" xfId="364" applyFont="1" applyAlignment="1">
      <alignment vertical="center"/>
    </xf>
    <xf numFmtId="0" fontId="52" fillId="0" borderId="0" xfId="364" applyFont="1" applyAlignment="1">
      <alignment vertical="center" wrapText="1"/>
    </xf>
    <xf numFmtId="0" fontId="52" fillId="0" borderId="0" xfId="364" applyFont="1" applyFill="1" applyBorder="1" applyAlignment="1"/>
    <xf numFmtId="0" fontId="55" fillId="0" borderId="0" xfId="333" applyFont="1" applyAlignment="1" applyProtection="1"/>
    <xf numFmtId="0" fontId="56" fillId="0" borderId="0" xfId="364" applyFont="1"/>
    <xf numFmtId="0" fontId="53" fillId="0" borderId="0" xfId="364" applyFont="1" applyAlignment="1">
      <alignment horizontal="left"/>
    </xf>
    <xf numFmtId="180" fontId="57" fillId="0" borderId="0" xfId="364" applyNumberFormat="1" applyFont="1" applyAlignment="1"/>
    <xf numFmtId="0" fontId="57" fillId="0" borderId="0" xfId="364" applyFont="1" applyAlignment="1"/>
    <xf numFmtId="0" fontId="58" fillId="0" borderId="0" xfId="364" applyFont="1" applyAlignment="1">
      <alignment horizontal="left"/>
    </xf>
    <xf numFmtId="0" fontId="59" fillId="0" borderId="0" xfId="364" applyFont="1" applyAlignment="1"/>
    <xf numFmtId="0" fontId="60" fillId="0" borderId="0" xfId="364" applyFont="1" applyAlignment="1"/>
    <xf numFmtId="0" fontId="60" fillId="0" borderId="0" xfId="364" applyFont="1" applyAlignment="1">
      <alignment horizontal="center"/>
    </xf>
    <xf numFmtId="0" fontId="60" fillId="0" borderId="0" xfId="364" applyFont="1" applyAlignment="1">
      <alignment horizontal="left"/>
    </xf>
    <xf numFmtId="0" fontId="61" fillId="0" borderId="0" xfId="364" applyFont="1" applyAlignment="1">
      <alignment horizontal="left"/>
    </xf>
    <xf numFmtId="0" fontId="53" fillId="0" borderId="0" xfId="364" applyFont="1" applyAlignment="1"/>
    <xf numFmtId="0" fontId="53" fillId="0" borderId="0" xfId="364" applyFont="1" applyAlignment="1">
      <alignment horizontal="justify"/>
    </xf>
    <xf numFmtId="0" fontId="1" fillId="0" borderId="0" xfId="364" applyFont="1" applyFill="1" applyBorder="1"/>
    <xf numFmtId="171" fontId="4" fillId="0" borderId="0" xfId="273" applyFont="1" applyFill="1" applyBorder="1"/>
    <xf numFmtId="0" fontId="1" fillId="0" borderId="16" xfId="364" applyFont="1" applyFill="1" applyBorder="1" applyAlignment="1">
      <alignment horizontal="center"/>
    </xf>
    <xf numFmtId="0" fontId="1" fillId="0" borderId="0" xfId="364" applyFont="1" applyFill="1" applyBorder="1" applyAlignment="1">
      <alignment horizontal="center"/>
    </xf>
    <xf numFmtId="176" fontId="1" fillId="0" borderId="16" xfId="364" applyNumberFormat="1" applyFont="1" applyFill="1" applyBorder="1" applyAlignment="1">
      <alignment horizontal="center"/>
    </xf>
    <xf numFmtId="3" fontId="1" fillId="0" borderId="16" xfId="364" applyNumberFormat="1" applyFont="1" applyFill="1" applyBorder="1" applyAlignment="1">
      <alignment horizontal="center"/>
    </xf>
    <xf numFmtId="3" fontId="1" fillId="0" borderId="0" xfId="364" applyNumberFormat="1" applyFont="1" applyFill="1" applyBorder="1" applyAlignment="1">
      <alignment horizontal="center"/>
    </xf>
    <xf numFmtId="0" fontId="62" fillId="0" borderId="0" xfId="364" applyFont="1" applyFill="1" applyBorder="1"/>
    <xf numFmtId="176" fontId="62" fillId="0" borderId="0" xfId="364" applyNumberFormat="1" applyFont="1" applyFill="1" applyBorder="1" applyAlignment="1">
      <alignment horizontal="center"/>
    </xf>
    <xf numFmtId="176" fontId="62" fillId="0" borderId="0" xfId="364" applyNumberFormat="1" applyFont="1" applyFill="1" applyBorder="1" applyAlignment="1">
      <alignment horizontal="left"/>
    </xf>
    <xf numFmtId="0" fontId="63" fillId="0" borderId="0" xfId="364" applyFont="1" applyFill="1" applyBorder="1" applyAlignment="1">
      <alignment horizontal="left"/>
    </xf>
    <xf numFmtId="0" fontId="62" fillId="0" borderId="0" xfId="364" applyFont="1" applyFill="1" applyBorder="1" applyAlignment="1">
      <alignment horizontal="center"/>
    </xf>
    <xf numFmtId="176" fontId="62" fillId="0" borderId="0" xfId="364" applyNumberFormat="1" applyFont="1" applyFill="1" applyBorder="1"/>
    <xf numFmtId="176" fontId="63" fillId="0" borderId="0" xfId="364" applyNumberFormat="1" applyFont="1" applyFill="1" applyBorder="1" applyAlignment="1">
      <alignment horizontal="left"/>
    </xf>
    <xf numFmtId="0" fontId="63" fillId="0" borderId="0" xfId="364" applyFont="1" applyFill="1" applyBorder="1"/>
    <xf numFmtId="176" fontId="63" fillId="0" borderId="0" xfId="364" applyNumberFormat="1" applyFont="1" applyFill="1" applyBorder="1" applyAlignment="1">
      <alignment horizontal="center"/>
    </xf>
    <xf numFmtId="0" fontId="63" fillId="0" borderId="0" xfId="364" applyFont="1" applyFill="1" applyBorder="1" applyAlignment="1">
      <alignment horizontal="centerContinuous"/>
    </xf>
    <xf numFmtId="176" fontId="62" fillId="0" borderId="7" xfId="364" applyNumberFormat="1" applyFont="1" applyFill="1" applyBorder="1" applyAlignment="1">
      <alignment horizontal="center"/>
    </xf>
    <xf numFmtId="0" fontId="62" fillId="0" borderId="7" xfId="364" applyFont="1" applyFill="1" applyBorder="1" applyAlignment="1">
      <alignment horizontal="center"/>
    </xf>
    <xf numFmtId="1" fontId="1" fillId="0" borderId="0" xfId="364" applyNumberFormat="1" applyFont="1" applyFill="1" applyBorder="1"/>
    <xf numFmtId="2" fontId="1" fillId="0" borderId="0" xfId="364" applyNumberFormat="1" applyFont="1" applyFill="1" applyBorder="1"/>
    <xf numFmtId="171" fontId="1" fillId="0" borderId="0" xfId="273" applyFont="1" applyFill="1" applyBorder="1"/>
    <xf numFmtId="181" fontId="1" fillId="0" borderId="0" xfId="364" applyNumberFormat="1" applyFont="1" applyFill="1" applyBorder="1"/>
    <xf numFmtId="0" fontId="62" fillId="0" borderId="0" xfId="364" applyFont="1" applyFill="1" applyBorder="1" applyAlignment="1">
      <alignment horizontal="centerContinuous"/>
    </xf>
    <xf numFmtId="0" fontId="62" fillId="0" borderId="0" xfId="364" applyFont="1" applyFill="1" applyBorder="1" applyAlignment="1">
      <alignment horizontal="left"/>
    </xf>
    <xf numFmtId="0" fontId="64" fillId="0" borderId="0" xfId="333" applyFont="1" applyFill="1" applyBorder="1" applyAlignment="1" applyProtection="1">
      <alignment wrapText="1"/>
    </xf>
    <xf numFmtId="0" fontId="65" fillId="0" borderId="0" xfId="333" applyFont="1" applyAlignment="1" applyProtection="1">
      <alignment horizontal="left"/>
    </xf>
    <xf numFmtId="0" fontId="66" fillId="0" borderId="0" xfId="364" applyFont="1" applyFill="1" applyBorder="1"/>
    <xf numFmtId="0" fontId="66" fillId="0" borderId="0" xfId="364" applyFont="1" applyFill="1" applyBorder="1" applyAlignment="1">
      <alignment horizontal="left"/>
    </xf>
    <xf numFmtId="0" fontId="67" fillId="0" borderId="0" xfId="364" quotePrefix="1" applyFont="1" applyFill="1" applyBorder="1" applyAlignment="1"/>
    <xf numFmtId="0" fontId="67" fillId="0" borderId="0" xfId="364" applyFont="1" applyFill="1" applyBorder="1" applyAlignment="1">
      <alignment horizontal="left"/>
    </xf>
    <xf numFmtId="0" fontId="1" fillId="0" borderId="0" xfId="364" applyFont="1"/>
    <xf numFmtId="0" fontId="15" fillId="0" borderId="0" xfId="364" quotePrefix="1" applyFont="1"/>
    <xf numFmtId="0" fontId="62" fillId="0" borderId="0" xfId="364" applyFont="1"/>
    <xf numFmtId="182" fontId="62" fillId="0" borderId="0" xfId="376" applyNumberFormat="1" applyFont="1" applyFill="1" applyBorder="1" applyAlignment="1">
      <alignment horizontal="center"/>
    </xf>
    <xf numFmtId="0" fontId="63" fillId="0" borderId="0" xfId="364" applyFont="1"/>
    <xf numFmtId="182" fontId="63" fillId="0" borderId="0" xfId="376" applyNumberFormat="1" applyFont="1" applyFill="1" applyBorder="1" applyAlignment="1">
      <alignment horizontal="center"/>
    </xf>
    <xf numFmtId="0" fontId="63" fillId="0" borderId="0" xfId="376" applyFont="1" applyFill="1" applyBorder="1" applyAlignment="1">
      <alignment horizontal="left"/>
    </xf>
    <xf numFmtId="0" fontId="1" fillId="0" borderId="0" xfId="364" applyFont="1" applyBorder="1"/>
    <xf numFmtId="172" fontId="1" fillId="0" borderId="0" xfId="364" applyNumberFormat="1" applyFont="1" applyBorder="1"/>
    <xf numFmtId="0" fontId="62" fillId="0" borderId="17" xfId="376" applyFont="1" applyFill="1" applyBorder="1" applyAlignment="1">
      <alignment horizontal="left"/>
    </xf>
    <xf numFmtId="0" fontId="62" fillId="0" borderId="18" xfId="376" applyFont="1" applyFill="1" applyBorder="1"/>
    <xf numFmtId="0" fontId="62" fillId="0" borderId="18" xfId="376" applyFont="1" applyFill="1" applyBorder="1" applyAlignment="1">
      <alignment horizontal="left"/>
    </xf>
    <xf numFmtId="0" fontId="62" fillId="0" borderId="19" xfId="376" applyFont="1" applyFill="1" applyBorder="1"/>
    <xf numFmtId="0" fontId="62" fillId="0" borderId="0" xfId="364" applyFont="1" applyBorder="1"/>
    <xf numFmtId="0" fontId="62" fillId="0" borderId="0" xfId="376" applyFont="1" applyFill="1" applyBorder="1" applyAlignment="1">
      <alignment horizontal="centerContinuous"/>
    </xf>
    <xf numFmtId="0" fontId="68" fillId="0" borderId="0" xfId="364" applyFont="1" applyBorder="1" applyAlignment="1">
      <alignment horizontal="centerContinuous"/>
    </xf>
    <xf numFmtId="0" fontId="62" fillId="0" borderId="0" xfId="364" applyFont="1" applyBorder="1" applyAlignment="1">
      <alignment horizontal="centerContinuous"/>
    </xf>
    <xf numFmtId="0" fontId="62" fillId="0" borderId="0" xfId="364" applyFont="1" applyBorder="1" applyAlignment="1">
      <alignment vertical="center"/>
    </xf>
    <xf numFmtId="0" fontId="62" fillId="0" borderId="0" xfId="364" applyFont="1" applyBorder="1" applyAlignment="1"/>
    <xf numFmtId="0" fontId="66" fillId="0" borderId="0" xfId="364" applyFont="1" applyBorder="1"/>
    <xf numFmtId="0" fontId="66" fillId="0" borderId="0" xfId="376" applyFont="1" applyFill="1" applyBorder="1" applyAlignment="1">
      <alignment horizontal="centerContinuous"/>
    </xf>
    <xf numFmtId="0" fontId="66" fillId="0" borderId="0" xfId="376" applyFont="1" applyFill="1" applyBorder="1" applyAlignment="1">
      <alignment horizontal="left"/>
    </xf>
    <xf numFmtId="0" fontId="66" fillId="0" borderId="0" xfId="364" applyFont="1" applyBorder="1" applyAlignment="1">
      <alignment vertical="center"/>
    </xf>
    <xf numFmtId="0" fontId="67" fillId="0" borderId="0" xfId="364" applyFont="1" applyBorder="1"/>
    <xf numFmtId="0" fontId="67" fillId="0" borderId="0" xfId="364" applyFont="1" applyBorder="1" applyAlignment="1">
      <alignment horizontal="centerContinuous"/>
    </xf>
    <xf numFmtId="0" fontId="67" fillId="0" borderId="0" xfId="376" quotePrefix="1" applyFont="1" applyFill="1" applyBorder="1" applyAlignment="1"/>
    <xf numFmtId="0" fontId="67" fillId="0" borderId="0" xfId="364" applyFont="1" applyBorder="1" applyAlignment="1"/>
    <xf numFmtId="3" fontId="1" fillId="0" borderId="0" xfId="364" applyNumberFormat="1" applyFont="1" applyFill="1" applyBorder="1"/>
    <xf numFmtId="3" fontId="62" fillId="0" borderId="0" xfId="364" applyNumberFormat="1" applyFont="1" applyFill="1" applyBorder="1"/>
    <xf numFmtId="0" fontId="63" fillId="0" borderId="0" xfId="364" applyFont="1" applyFill="1" applyBorder="1" applyAlignment="1">
      <alignment horizontal="right"/>
    </xf>
    <xf numFmtId="3" fontId="63" fillId="0" borderId="0" xfId="364" applyNumberFormat="1" applyFont="1" applyFill="1" applyBorder="1"/>
    <xf numFmtId="0" fontId="69" fillId="0" borderId="0" xfId="364" quotePrefix="1" applyNumberFormat="1" applyFont="1" applyFill="1" applyBorder="1" applyAlignment="1">
      <alignment horizontal="right"/>
    </xf>
    <xf numFmtId="0" fontId="1" fillId="0" borderId="7" xfId="364" applyFont="1" applyFill="1" applyBorder="1" applyAlignment="1">
      <alignment horizontal="center"/>
    </xf>
    <xf numFmtId="3" fontId="62" fillId="0" borderId="0" xfId="364" applyNumberFormat="1" applyFont="1" applyFill="1" applyBorder="1" applyAlignment="1">
      <alignment horizontal="centerContinuous"/>
    </xf>
    <xf numFmtId="3" fontId="66" fillId="0" borderId="0" xfId="364" applyNumberFormat="1" applyFont="1" applyFill="1" applyBorder="1"/>
    <xf numFmtId="0" fontId="67" fillId="0" borderId="0" xfId="364" applyFont="1" applyBorder="1" applyAlignment="1">
      <alignment horizontal="center"/>
    </xf>
    <xf numFmtId="0" fontId="62" fillId="0" borderId="0" xfId="364" applyFont="1" applyFill="1" applyBorder="1" applyAlignment="1"/>
    <xf numFmtId="0" fontId="66" fillId="0" borderId="0" xfId="364" applyFont="1" applyFill="1" applyBorder="1" applyAlignment="1"/>
    <xf numFmtId="0" fontId="67" fillId="0" borderId="0" xfId="364" applyFont="1" applyFill="1" applyBorder="1"/>
    <xf numFmtId="0" fontId="67" fillId="0" borderId="0" xfId="364" applyFont="1" applyFill="1" applyBorder="1" applyAlignment="1">
      <alignment horizontal="centerContinuous"/>
    </xf>
    <xf numFmtId="0" fontId="67" fillId="0" borderId="0" xfId="364" applyFont="1" applyFill="1" applyBorder="1" applyAlignment="1"/>
    <xf numFmtId="0" fontId="64" fillId="0" borderId="0" xfId="333" applyFont="1" applyAlignment="1" applyProtection="1">
      <alignment wrapText="1"/>
    </xf>
    <xf numFmtId="0" fontId="66" fillId="0" borderId="0" xfId="364" applyFont="1" applyAlignment="1"/>
    <xf numFmtId="176" fontId="1" fillId="0" borderId="0" xfId="364" applyNumberFormat="1" applyFont="1" applyFill="1" applyBorder="1" applyAlignment="1">
      <alignment horizontal="left"/>
    </xf>
    <xf numFmtId="3" fontId="63" fillId="0" borderId="0" xfId="364" applyNumberFormat="1" applyFont="1" applyFill="1" applyBorder="1" applyAlignment="1">
      <alignment horizontal="centerContinuous"/>
    </xf>
    <xf numFmtId="0" fontId="64" fillId="0" borderId="0" xfId="333" applyFont="1" applyFill="1" applyBorder="1" applyAlignment="1" applyProtection="1">
      <alignment horizontal="left" wrapText="1"/>
    </xf>
    <xf numFmtId="0" fontId="67" fillId="0" borderId="0" xfId="364" quotePrefix="1" applyFont="1" applyFill="1" applyBorder="1" applyAlignment="1">
      <alignment horizontal="left"/>
    </xf>
    <xf numFmtId="1" fontId="62" fillId="0" borderId="0" xfId="364" applyNumberFormat="1" applyFont="1" applyFill="1" applyBorder="1"/>
    <xf numFmtId="2" fontId="62" fillId="0" borderId="0" xfId="364" applyNumberFormat="1" applyFont="1" applyFill="1" applyBorder="1" applyAlignment="1">
      <alignment horizontal="center"/>
    </xf>
    <xf numFmtId="0" fontId="66" fillId="0" borderId="0" xfId="364" applyFont="1" applyBorder="1" applyAlignment="1">
      <alignment horizontal="left"/>
    </xf>
    <xf numFmtId="0" fontId="63" fillId="0" borderId="0" xfId="364" applyFont="1" applyAlignment="1">
      <alignment horizontal="centerContinuous"/>
    </xf>
    <xf numFmtId="0" fontId="62" fillId="0" borderId="0" xfId="364" applyFont="1" applyAlignment="1">
      <alignment horizontal="center"/>
    </xf>
    <xf numFmtId="0" fontId="62" fillId="0" borderId="0" xfId="364" applyFont="1" applyBorder="1" applyAlignment="1">
      <alignment horizontal="center"/>
    </xf>
    <xf numFmtId="0" fontId="62" fillId="0" borderId="0" xfId="364" applyFont="1" applyAlignment="1">
      <alignment horizontal="centerContinuous"/>
    </xf>
    <xf numFmtId="0" fontId="70" fillId="0" borderId="0" xfId="333" applyFont="1" applyAlignment="1" applyProtection="1"/>
    <xf numFmtId="0" fontId="67" fillId="0" borderId="0" xfId="364" applyFont="1"/>
    <xf numFmtId="0" fontId="67" fillId="0" borderId="0" xfId="364" applyFont="1" applyAlignment="1">
      <alignment horizontal="left"/>
    </xf>
    <xf numFmtId="0" fontId="16" fillId="0" borderId="0" xfId="364" applyFont="1" applyBorder="1"/>
    <xf numFmtId="0" fontId="16" fillId="0" borderId="0" xfId="364" quotePrefix="1" applyFont="1" applyFill="1" applyBorder="1" applyAlignment="1">
      <alignment horizontal="left"/>
    </xf>
    <xf numFmtId="0" fontId="16" fillId="0" borderId="0" xfId="364" applyFont="1" applyFill="1" applyBorder="1"/>
    <xf numFmtId="0" fontId="63" fillId="0" borderId="0" xfId="364" applyFont="1" applyBorder="1"/>
    <xf numFmtId="176" fontId="69" fillId="0" borderId="0" xfId="364" applyNumberFormat="1" applyFont="1" applyFill="1" applyBorder="1" applyAlignment="1">
      <alignment horizontal="left"/>
    </xf>
    <xf numFmtId="0" fontId="62" fillId="0" borderId="7" xfId="376" applyFont="1" applyFill="1" applyBorder="1"/>
    <xf numFmtId="183" fontId="62" fillId="0" borderId="0" xfId="376" applyNumberFormat="1" applyFont="1" applyFill="1" applyBorder="1" applyAlignment="1">
      <alignment horizontal="center"/>
    </xf>
    <xf numFmtId="0" fontId="62" fillId="0" borderId="0" xfId="376" applyFont="1" applyFill="1" applyBorder="1" applyAlignment="1">
      <alignment horizontal="left"/>
    </xf>
    <xf numFmtId="0" fontId="62" fillId="0" borderId="0" xfId="376" applyFont="1" applyFill="1" applyBorder="1"/>
    <xf numFmtId="172" fontId="62" fillId="0" borderId="0" xfId="376" applyNumberFormat="1" applyFont="1" applyFill="1" applyBorder="1"/>
    <xf numFmtId="0" fontId="62" fillId="0" borderId="7" xfId="376" applyFont="1" applyFill="1" applyBorder="1" applyAlignment="1">
      <alignment horizontal="center"/>
    </xf>
    <xf numFmtId="0" fontId="70" fillId="0" borderId="0" xfId="333" applyFont="1" applyFill="1" applyBorder="1" applyAlignment="1" applyProtection="1"/>
    <xf numFmtId="0" fontId="62" fillId="0" borderId="0" xfId="364" quotePrefix="1" applyFont="1" applyBorder="1" applyAlignment="1">
      <alignment horizontal="left"/>
    </xf>
    <xf numFmtId="0" fontId="67" fillId="0" borderId="0" xfId="364" applyFont="1" applyBorder="1" applyAlignment="1">
      <alignment horizontal="left"/>
    </xf>
    <xf numFmtId="0" fontId="67" fillId="0" borderId="0" xfId="364" quotePrefix="1" applyFont="1" applyBorder="1" applyAlignment="1">
      <alignment horizontal="left"/>
    </xf>
    <xf numFmtId="0" fontId="21" fillId="53" borderId="0" xfId="0" applyFont="1" applyFill="1"/>
    <xf numFmtId="0" fontId="0" fillId="53" borderId="0" xfId="0" applyFill="1" applyAlignment="1">
      <alignment horizontal="left"/>
    </xf>
    <xf numFmtId="0" fontId="20" fillId="53" borderId="0" xfId="0" applyFont="1" applyFill="1" applyAlignment="1">
      <alignment horizontal="left"/>
    </xf>
    <xf numFmtId="0" fontId="4" fillId="53" borderId="0" xfId="0" applyFont="1" applyFill="1" applyAlignment="1">
      <alignment horizontal="left"/>
    </xf>
    <xf numFmtId="179" fontId="1" fillId="0" borderId="0" xfId="0" applyNumberFormat="1" applyFont="1" applyFill="1" applyBorder="1" applyAlignment="1">
      <alignment horizontal="center"/>
    </xf>
    <xf numFmtId="179" fontId="1" fillId="0" borderId="7" xfId="0" applyNumberFormat="1" applyFont="1" applyFill="1" applyBorder="1" applyAlignment="1">
      <alignment horizontal="center"/>
    </xf>
    <xf numFmtId="175" fontId="1" fillId="0" borderId="0" xfId="0" applyNumberFormat="1" applyFont="1" applyFill="1" applyBorder="1" applyAlignment="1">
      <alignment horizontal="center"/>
    </xf>
    <xf numFmtId="178" fontId="1" fillId="0" borderId="0" xfId="0" applyNumberFormat="1" applyFont="1" applyFill="1" applyBorder="1" applyAlignment="1">
      <alignment horizontal="center"/>
    </xf>
    <xf numFmtId="178" fontId="1" fillId="0" borderId="7" xfId="0" applyNumberFormat="1" applyFont="1" applyFill="1" applyBorder="1" applyAlignment="1">
      <alignment horizontal="center"/>
    </xf>
    <xf numFmtId="176" fontId="1" fillId="0" borderId="0" xfId="0" applyNumberFormat="1" applyFont="1" applyFill="1" applyBorder="1" applyAlignment="1">
      <alignment horizontal="center"/>
    </xf>
    <xf numFmtId="176" fontId="1" fillId="0" borderId="7" xfId="0" applyNumberFormat="1" applyFont="1" applyFill="1" applyBorder="1" applyAlignment="1">
      <alignment horizontal="center"/>
    </xf>
    <xf numFmtId="185" fontId="1" fillId="0" borderId="0" xfId="0" applyNumberFormat="1" applyFont="1" applyFill="1" applyAlignment="1">
      <alignment horizontal="center"/>
    </xf>
    <xf numFmtId="185" fontId="1" fillId="0" borderId="0" xfId="0" applyNumberFormat="1" applyFont="1" applyFill="1" applyBorder="1" applyAlignment="1">
      <alignment horizontal="center"/>
    </xf>
    <xf numFmtId="185" fontId="1" fillId="0" borderId="7" xfId="0" applyNumberFormat="1" applyFont="1" applyFill="1" applyBorder="1" applyAlignment="1">
      <alignment horizontal="center"/>
    </xf>
    <xf numFmtId="186" fontId="1" fillId="0" borderId="0" xfId="273" applyNumberFormat="1" applyFont="1" applyFill="1" applyBorder="1" applyAlignment="1">
      <alignment horizontal="center"/>
    </xf>
    <xf numFmtId="186" fontId="1" fillId="0" borderId="0" xfId="376" applyNumberFormat="1" applyFont="1" applyFill="1" applyBorder="1" applyAlignment="1">
      <alignment horizontal="center"/>
    </xf>
    <xf numFmtId="0" fontId="62" fillId="0" borderId="20" xfId="364" applyFont="1" applyBorder="1"/>
    <xf numFmtId="0" fontId="62" fillId="0" borderId="20" xfId="376" applyFont="1" applyFill="1" applyBorder="1" applyAlignment="1">
      <alignment horizontal="centerContinuous"/>
    </xf>
    <xf numFmtId="177" fontId="62" fillId="0" borderId="0" xfId="364" applyNumberFormat="1" applyFont="1" applyFill="1" applyBorder="1" applyAlignment="1">
      <alignment horizontal="center"/>
    </xf>
    <xf numFmtId="2" fontId="0" fillId="0" borderId="0" xfId="0" applyNumberFormat="1" applyAlignment="1">
      <alignment horizontal="center"/>
    </xf>
    <xf numFmtId="182" fontId="16" fillId="0" borderId="21" xfId="376" applyNumberFormat="1" applyFont="1" applyFill="1" applyBorder="1" applyAlignment="1">
      <alignment horizontal="center"/>
    </xf>
    <xf numFmtId="182" fontId="16" fillId="0" borderId="22" xfId="376" applyNumberFormat="1" applyFont="1" applyFill="1" applyBorder="1" applyAlignment="1">
      <alignment horizontal="center"/>
    </xf>
    <xf numFmtId="182" fontId="16" fillId="0" borderId="23" xfId="376" applyNumberFormat="1" applyFont="1" applyFill="1" applyBorder="1" applyAlignment="1">
      <alignment horizontal="center"/>
    </xf>
    <xf numFmtId="182" fontId="16" fillId="0" borderId="0" xfId="376" applyNumberFormat="1" applyFont="1" applyFill="1" applyBorder="1" applyAlignment="1">
      <alignment horizontal="center"/>
    </xf>
    <xf numFmtId="182" fontId="16" fillId="0" borderId="24" xfId="376" applyNumberFormat="1" applyFont="1" applyFill="1" applyBorder="1" applyAlignment="1">
      <alignment horizontal="center"/>
    </xf>
    <xf numFmtId="182" fontId="16" fillId="0" borderId="6" xfId="376" applyNumberFormat="1" applyFont="1" applyFill="1" applyBorder="1" applyAlignment="1">
      <alignment horizontal="center"/>
    </xf>
    <xf numFmtId="182" fontId="16" fillId="0" borderId="25" xfId="376" applyNumberFormat="1" applyFont="1" applyFill="1" applyBorder="1" applyAlignment="1">
      <alignment horizontal="center"/>
    </xf>
    <xf numFmtId="182" fontId="16" fillId="0" borderId="18" xfId="376" applyNumberFormat="1" applyFont="1" applyFill="1" applyBorder="1" applyAlignment="1">
      <alignment horizontal="center"/>
    </xf>
    <xf numFmtId="182" fontId="16" fillId="0" borderId="7" xfId="376" applyNumberFormat="1" applyFont="1" applyFill="1" applyBorder="1" applyAlignment="1">
      <alignment horizontal="center"/>
    </xf>
    <xf numFmtId="182" fontId="16" fillId="0" borderId="26" xfId="376" applyNumberFormat="1" applyFont="1" applyFill="1" applyBorder="1" applyAlignment="1">
      <alignment horizontal="center"/>
    </xf>
    <xf numFmtId="182" fontId="16" fillId="0" borderId="17" xfId="376" applyNumberFormat="1" applyFont="1" applyFill="1" applyBorder="1" applyAlignment="1">
      <alignment horizontal="center"/>
    </xf>
    <xf numFmtId="182" fontId="16" fillId="0" borderId="27" xfId="376" applyNumberFormat="1" applyFont="1" applyFill="1" applyBorder="1" applyAlignment="1">
      <alignment horizontal="center"/>
    </xf>
    <xf numFmtId="0" fontId="16" fillId="0" borderId="20" xfId="376" applyFont="1" applyFill="1" applyBorder="1" applyAlignment="1">
      <alignment horizontal="center"/>
    </xf>
    <xf numFmtId="0" fontId="16" fillId="0" borderId="20" xfId="376" quotePrefix="1" applyFont="1" applyFill="1" applyBorder="1" applyAlignment="1">
      <alignment horizontal="center"/>
    </xf>
    <xf numFmtId="0" fontId="16" fillId="0" borderId="22" xfId="376" quotePrefix="1" applyFont="1" applyFill="1" applyBorder="1" applyAlignment="1">
      <alignment horizontal="center"/>
    </xf>
    <xf numFmtId="0" fontId="16" fillId="0" borderId="23" xfId="376" applyFont="1" applyFill="1" applyBorder="1" applyAlignment="1">
      <alignment horizontal="center"/>
    </xf>
    <xf numFmtId="0" fontId="16" fillId="0" borderId="24" xfId="376" applyFont="1" applyFill="1" applyBorder="1" applyAlignment="1">
      <alignment horizontal="center"/>
    </xf>
    <xf numFmtId="2" fontId="0" fillId="0" borderId="7" xfId="0" applyNumberFormat="1" applyBorder="1" applyAlignment="1">
      <alignment horizontal="center"/>
    </xf>
    <xf numFmtId="0" fontId="1" fillId="0" borderId="20" xfId="0" applyFont="1" applyFill="1" applyBorder="1" applyAlignment="1">
      <alignment horizontal="center"/>
    </xf>
    <xf numFmtId="0" fontId="1" fillId="0" borderId="20" xfId="0" applyFont="1" applyFill="1" applyBorder="1" applyAlignment="1">
      <alignment horizontal="center" wrapText="1"/>
    </xf>
    <xf numFmtId="0" fontId="1" fillId="0" borderId="7" xfId="364" applyFont="1" applyBorder="1"/>
    <xf numFmtId="184" fontId="62" fillId="0" borderId="7" xfId="376" applyNumberFormat="1" applyFont="1" applyFill="1" applyBorder="1" applyAlignment="1">
      <alignment horizontal="center"/>
    </xf>
    <xf numFmtId="183" fontId="62" fillId="0" borderId="7" xfId="376" applyNumberFormat="1" applyFont="1" applyFill="1" applyBorder="1" applyAlignment="1">
      <alignment horizontal="center"/>
    </xf>
    <xf numFmtId="0" fontId="0" fillId="0" borderId="0" xfId="0" applyNumberFormat="1"/>
    <xf numFmtId="177" fontId="1" fillId="0" borderId="0" xfId="0" applyNumberFormat="1" applyFont="1" applyFill="1" applyBorder="1" applyAlignment="1">
      <alignment horizontal="center"/>
    </xf>
    <xf numFmtId="175" fontId="1" fillId="0" borderId="7" xfId="0" applyNumberFormat="1" applyFont="1" applyFill="1" applyBorder="1" applyAlignment="1">
      <alignment horizontal="center"/>
    </xf>
    <xf numFmtId="0" fontId="66" fillId="0" borderId="20" xfId="376" quotePrefix="1" applyFont="1" applyFill="1" applyBorder="1" applyAlignment="1">
      <alignment horizontal="center" vertical="top" wrapText="1"/>
    </xf>
    <xf numFmtId="0" fontId="66" fillId="0" borderId="20" xfId="376" applyFont="1" applyFill="1" applyBorder="1" applyAlignment="1">
      <alignment horizontal="center" vertical="top" wrapText="1"/>
    </xf>
    <xf numFmtId="0" fontId="47" fillId="18" borderId="0" xfId="0" applyFont="1" applyFill="1"/>
    <xf numFmtId="0" fontId="62" fillId="0" borderId="7" xfId="364" applyFont="1" applyFill="1" applyBorder="1" applyAlignment="1">
      <alignment horizontal="center"/>
    </xf>
    <xf numFmtId="0" fontId="63" fillId="0" borderId="22" xfId="364" applyFont="1" applyFill="1" applyBorder="1" applyAlignment="1"/>
    <xf numFmtId="0" fontId="71" fillId="0" borderId="0" xfId="364" applyFont="1" applyAlignment="1">
      <alignment horizontal="center" vertical="justify"/>
    </xf>
    <xf numFmtId="0" fontId="72" fillId="0" borderId="0" xfId="364" applyFont="1" applyAlignment="1">
      <alignment horizontal="center"/>
    </xf>
    <xf numFmtId="0" fontId="60" fillId="0" borderId="0" xfId="364" applyFont="1" applyAlignment="1">
      <alignment horizontal="center"/>
    </xf>
    <xf numFmtId="0" fontId="0" fillId="0" borderId="0" xfId="0" applyFill="1" applyBorder="1" applyAlignment="1"/>
    <xf numFmtId="0" fontId="73" fillId="0" borderId="0" xfId="364" applyFont="1"/>
  </cellXfs>
  <cellStyles count="411">
    <cellStyle name="20% - Accent1 10" xfId="1"/>
    <cellStyle name="20% - Accent1 11" xfId="2"/>
    <cellStyle name="20% - Accent1 2" xfId="3"/>
    <cellStyle name="20% - Accent1 3" xfId="4"/>
    <cellStyle name="20% - Accent1 4" xfId="5"/>
    <cellStyle name="20% - Accent1 5" xfId="6"/>
    <cellStyle name="20% - Accent1 6" xfId="7"/>
    <cellStyle name="20% - Accent1 7" xfId="8"/>
    <cellStyle name="20% - Accent1 8" xfId="9"/>
    <cellStyle name="20% - Accent1 9" xfId="10"/>
    <cellStyle name="20% - Accent2 10" xfId="11"/>
    <cellStyle name="20% - Accent2 11" xfId="12"/>
    <cellStyle name="20% - Accent2 2" xfId="13"/>
    <cellStyle name="20% - Accent2 3" xfId="14"/>
    <cellStyle name="20% - Accent2 4" xfId="15"/>
    <cellStyle name="20% - Accent2 5" xfId="16"/>
    <cellStyle name="20% - Accent2 6" xfId="17"/>
    <cellStyle name="20% - Accent2 7" xfId="18"/>
    <cellStyle name="20% - Accent2 8" xfId="19"/>
    <cellStyle name="20% - Accent2 9" xfId="20"/>
    <cellStyle name="20% - Accent3 10" xfId="21"/>
    <cellStyle name="20% - Accent3 11" xfId="22"/>
    <cellStyle name="20% - Accent3 2" xfId="23"/>
    <cellStyle name="20% - Accent3 3" xfId="24"/>
    <cellStyle name="20% - Accent3 4" xfId="25"/>
    <cellStyle name="20% - Accent3 5" xfId="26"/>
    <cellStyle name="20% - Accent3 6" xfId="27"/>
    <cellStyle name="20% - Accent3 7" xfId="28"/>
    <cellStyle name="20% - Accent3 8" xfId="29"/>
    <cellStyle name="20% - Accent3 9" xfId="30"/>
    <cellStyle name="20% - Accent4 10" xfId="31"/>
    <cellStyle name="20% - Accent4 11" xfId="32"/>
    <cellStyle name="20% - Accent4 2" xfId="33"/>
    <cellStyle name="20% - Accent4 3" xfId="34"/>
    <cellStyle name="20% - Accent4 4" xfId="35"/>
    <cellStyle name="20% - Accent4 5" xfId="36"/>
    <cellStyle name="20% - Accent4 6" xfId="37"/>
    <cellStyle name="20% - Accent4 7" xfId="38"/>
    <cellStyle name="20% - Accent4 8" xfId="39"/>
    <cellStyle name="20% - Accent4 9" xfId="40"/>
    <cellStyle name="20% - Accent5 10" xfId="41"/>
    <cellStyle name="20% - Accent5 2" xfId="42"/>
    <cellStyle name="20% - Accent5 3" xfId="43"/>
    <cellStyle name="20% - Accent5 4" xfId="44"/>
    <cellStyle name="20% - Accent5 5" xfId="45"/>
    <cellStyle name="20% - Accent5 6" xfId="46"/>
    <cellStyle name="20% - Accent5 7" xfId="47"/>
    <cellStyle name="20% - Accent5 8" xfId="48"/>
    <cellStyle name="20% - Accent5 9" xfId="49"/>
    <cellStyle name="20% - Accent6 10" xfId="50"/>
    <cellStyle name="20% - Accent6 11" xfId="51"/>
    <cellStyle name="20% - Accent6 2" xfId="52"/>
    <cellStyle name="20% - Accent6 3" xfId="53"/>
    <cellStyle name="20% - Accent6 4" xfId="54"/>
    <cellStyle name="20% - Accent6 5" xfId="55"/>
    <cellStyle name="20% - Accent6 6" xfId="56"/>
    <cellStyle name="20% - Accent6 7" xfId="57"/>
    <cellStyle name="20% - Accent6 8" xfId="58"/>
    <cellStyle name="20% - Accent6 9" xfId="59"/>
    <cellStyle name="40% - Accent1 10" xfId="60"/>
    <cellStyle name="40% - Accent1 11" xfId="61"/>
    <cellStyle name="40% - Accent1 2" xfId="62"/>
    <cellStyle name="40% - Accent1 3" xfId="63"/>
    <cellStyle name="40% - Accent1 4" xfId="64"/>
    <cellStyle name="40% - Accent1 5" xfId="65"/>
    <cellStyle name="40% - Accent1 6" xfId="66"/>
    <cellStyle name="40% - Accent1 7" xfId="67"/>
    <cellStyle name="40% - Accent1 8" xfId="68"/>
    <cellStyle name="40% - Accent1 9" xfId="69"/>
    <cellStyle name="40% - Accent2 10" xfId="70"/>
    <cellStyle name="40% - Accent2 2" xfId="71"/>
    <cellStyle name="40% - Accent2 3" xfId="72"/>
    <cellStyle name="40% - Accent2 4" xfId="73"/>
    <cellStyle name="40% - Accent2 5" xfId="74"/>
    <cellStyle name="40% - Accent2 6" xfId="75"/>
    <cellStyle name="40% - Accent2 7" xfId="76"/>
    <cellStyle name="40% - Accent2 8" xfId="77"/>
    <cellStyle name="40% - Accent2 9" xfId="78"/>
    <cellStyle name="40% - Accent3 10" xfId="79"/>
    <cellStyle name="40% - Accent3 11" xfId="80"/>
    <cellStyle name="40% - Accent3 2" xfId="81"/>
    <cellStyle name="40% - Accent3 3" xfId="82"/>
    <cellStyle name="40% - Accent3 4" xfId="83"/>
    <cellStyle name="40% - Accent3 5" xfId="84"/>
    <cellStyle name="40% - Accent3 6" xfId="85"/>
    <cellStyle name="40% - Accent3 7" xfId="86"/>
    <cellStyle name="40% - Accent3 8" xfId="87"/>
    <cellStyle name="40% - Accent3 9" xfId="88"/>
    <cellStyle name="40% - Accent4 10" xfId="89"/>
    <cellStyle name="40% - Accent4 11" xfId="90"/>
    <cellStyle name="40% - Accent4 2" xfId="91"/>
    <cellStyle name="40% - Accent4 3" xfId="92"/>
    <cellStyle name="40% - Accent4 4" xfId="93"/>
    <cellStyle name="40% - Accent4 5" xfId="94"/>
    <cellStyle name="40% - Accent4 6" xfId="95"/>
    <cellStyle name="40% - Accent4 7" xfId="96"/>
    <cellStyle name="40% - Accent4 8" xfId="97"/>
    <cellStyle name="40% - Accent4 9" xfId="98"/>
    <cellStyle name="40% - Accent5 10" xfId="99"/>
    <cellStyle name="40% - Accent5 11" xfId="100"/>
    <cellStyle name="40% - Accent5 2" xfId="101"/>
    <cellStyle name="40% - Accent5 3" xfId="102"/>
    <cellStyle name="40% - Accent5 4" xfId="103"/>
    <cellStyle name="40% - Accent5 5" xfId="104"/>
    <cellStyle name="40% - Accent5 6" xfId="105"/>
    <cellStyle name="40% - Accent5 7" xfId="106"/>
    <cellStyle name="40% - Accent5 8" xfId="107"/>
    <cellStyle name="40% - Accent5 9" xfId="108"/>
    <cellStyle name="40% - Accent6 10" xfId="109"/>
    <cellStyle name="40% - Accent6 11" xfId="110"/>
    <cellStyle name="40% - Accent6 2" xfId="111"/>
    <cellStyle name="40% - Accent6 3" xfId="112"/>
    <cellStyle name="40% - Accent6 4" xfId="113"/>
    <cellStyle name="40% - Accent6 5" xfId="114"/>
    <cellStyle name="40% - Accent6 6" xfId="115"/>
    <cellStyle name="40% - Accent6 7" xfId="116"/>
    <cellStyle name="40% - Accent6 8" xfId="117"/>
    <cellStyle name="40% - Accent6 9" xfId="118"/>
    <cellStyle name="60% - Accent1 10" xfId="119"/>
    <cellStyle name="60% - Accent1 11" xfId="120"/>
    <cellStyle name="60% - Accent1 2" xfId="121"/>
    <cellStyle name="60% - Accent1 3" xfId="122"/>
    <cellStyle name="60% - Accent1 4" xfId="123"/>
    <cellStyle name="60% - Accent1 5" xfId="124"/>
    <cellStyle name="60% - Accent1 6" xfId="125"/>
    <cellStyle name="60% - Accent1 7" xfId="126"/>
    <cellStyle name="60% - Accent1 8" xfId="127"/>
    <cellStyle name="60% - Accent1 9" xfId="128"/>
    <cellStyle name="60% - Accent2 10" xfId="129"/>
    <cellStyle name="60% - Accent2 11" xfId="130"/>
    <cellStyle name="60% - Accent2 2" xfId="131"/>
    <cellStyle name="60% - Accent2 3" xfId="132"/>
    <cellStyle name="60% - Accent2 4" xfId="133"/>
    <cellStyle name="60% - Accent2 5" xfId="134"/>
    <cellStyle name="60% - Accent2 6" xfId="135"/>
    <cellStyle name="60% - Accent2 7" xfId="136"/>
    <cellStyle name="60% - Accent2 8" xfId="137"/>
    <cellStyle name="60% - Accent2 9" xfId="138"/>
    <cellStyle name="60% - Accent3 10" xfId="139"/>
    <cellStyle name="60% - Accent3 11" xfId="140"/>
    <cellStyle name="60% - Accent3 2" xfId="141"/>
    <cellStyle name="60% - Accent3 3" xfId="142"/>
    <cellStyle name="60% - Accent3 4" xfId="143"/>
    <cellStyle name="60% - Accent3 5" xfId="144"/>
    <cellStyle name="60% - Accent3 6" xfId="145"/>
    <cellStyle name="60% - Accent3 7" xfId="146"/>
    <cellStyle name="60% - Accent3 8" xfId="147"/>
    <cellStyle name="60% - Accent3 9" xfId="148"/>
    <cellStyle name="60% - Accent4 10" xfId="149"/>
    <cellStyle name="60% - Accent4 11" xfId="150"/>
    <cellStyle name="60% - Accent4 2" xfId="151"/>
    <cellStyle name="60% - Accent4 3" xfId="152"/>
    <cellStyle name="60% - Accent4 4" xfId="153"/>
    <cellStyle name="60% - Accent4 5" xfId="154"/>
    <cellStyle name="60% - Accent4 6" xfId="155"/>
    <cellStyle name="60% - Accent4 7" xfId="156"/>
    <cellStyle name="60% - Accent4 8" xfId="157"/>
    <cellStyle name="60% - Accent4 9" xfId="158"/>
    <cellStyle name="60% - Accent5 10" xfId="159"/>
    <cellStyle name="60% - Accent5 11" xfId="160"/>
    <cellStyle name="60% - Accent5 2" xfId="161"/>
    <cellStyle name="60% - Accent5 3" xfId="162"/>
    <cellStyle name="60% - Accent5 4" xfId="163"/>
    <cellStyle name="60% - Accent5 5" xfId="164"/>
    <cellStyle name="60% - Accent5 6" xfId="165"/>
    <cellStyle name="60% - Accent5 7" xfId="166"/>
    <cellStyle name="60% - Accent5 8" xfId="167"/>
    <cellStyle name="60% - Accent5 9" xfId="168"/>
    <cellStyle name="60% - Accent6 10" xfId="169"/>
    <cellStyle name="60% - Accent6 11" xfId="170"/>
    <cellStyle name="60% - Accent6 2" xfId="171"/>
    <cellStyle name="60% - Accent6 3" xfId="172"/>
    <cellStyle name="60% - Accent6 4" xfId="173"/>
    <cellStyle name="60% - Accent6 5" xfId="174"/>
    <cellStyle name="60% - Accent6 6" xfId="175"/>
    <cellStyle name="60% - Accent6 7" xfId="176"/>
    <cellStyle name="60% - Accent6 8" xfId="177"/>
    <cellStyle name="60% - Accent6 9" xfId="178"/>
    <cellStyle name="Accent1" xfId="179" builtinId="29" customBuiltin="1"/>
    <cellStyle name="Accent1 10" xfId="180"/>
    <cellStyle name="Accent1 11" xfId="181"/>
    <cellStyle name="Accent1 2" xfId="182"/>
    <cellStyle name="Accent1 3" xfId="183"/>
    <cellStyle name="Accent1 4" xfId="184"/>
    <cellStyle name="Accent1 5" xfId="185"/>
    <cellStyle name="Accent1 6" xfId="186"/>
    <cellStyle name="Accent1 7" xfId="187"/>
    <cellStyle name="Accent1 8" xfId="188"/>
    <cellStyle name="Accent1 9" xfId="189"/>
    <cellStyle name="Accent2" xfId="190" builtinId="33" customBuiltin="1"/>
    <cellStyle name="Accent2 10" xfId="191"/>
    <cellStyle name="Accent2 11" xfId="192"/>
    <cellStyle name="Accent2 2" xfId="193"/>
    <cellStyle name="Accent2 3" xfId="194"/>
    <cellStyle name="Accent2 4" xfId="195"/>
    <cellStyle name="Accent2 5" xfId="196"/>
    <cellStyle name="Accent2 6" xfId="197"/>
    <cellStyle name="Accent2 7" xfId="198"/>
    <cellStyle name="Accent2 8" xfId="199"/>
    <cellStyle name="Accent2 9" xfId="200"/>
    <cellStyle name="Accent3" xfId="201" builtinId="37" customBuiltin="1"/>
    <cellStyle name="Accent3 10" xfId="202"/>
    <cellStyle name="Accent3 11" xfId="203"/>
    <cellStyle name="Accent3 2" xfId="204"/>
    <cellStyle name="Accent3 3" xfId="205"/>
    <cellStyle name="Accent3 4" xfId="206"/>
    <cellStyle name="Accent3 5" xfId="207"/>
    <cellStyle name="Accent3 6" xfId="208"/>
    <cellStyle name="Accent3 7" xfId="209"/>
    <cellStyle name="Accent3 8" xfId="210"/>
    <cellStyle name="Accent3 9" xfId="211"/>
    <cellStyle name="Accent4" xfId="212" builtinId="41" customBuiltin="1"/>
    <cellStyle name="Accent4 10" xfId="213"/>
    <cellStyle name="Accent4 11" xfId="214"/>
    <cellStyle name="Accent4 2" xfId="215"/>
    <cellStyle name="Accent4 3" xfId="216"/>
    <cellStyle name="Accent4 4" xfId="217"/>
    <cellStyle name="Accent4 5" xfId="218"/>
    <cellStyle name="Accent4 6" xfId="219"/>
    <cellStyle name="Accent4 7" xfId="220"/>
    <cellStyle name="Accent4 8" xfId="221"/>
    <cellStyle name="Accent4 9" xfId="222"/>
    <cellStyle name="Accent5" xfId="223" builtinId="45" customBuiltin="1"/>
    <cellStyle name="Accent5 10" xfId="224"/>
    <cellStyle name="Accent5 2" xfId="225"/>
    <cellStyle name="Accent5 3" xfId="226"/>
    <cellStyle name="Accent5 4" xfId="227"/>
    <cellStyle name="Accent5 5" xfId="228"/>
    <cellStyle name="Accent5 6" xfId="229"/>
    <cellStyle name="Accent5 7" xfId="230"/>
    <cellStyle name="Accent5 8" xfId="231"/>
    <cellStyle name="Accent5 9" xfId="232"/>
    <cellStyle name="Accent6" xfId="233" builtinId="49" customBuiltin="1"/>
    <cellStyle name="Accent6 10" xfId="234"/>
    <cellStyle name="Accent6 11" xfId="235"/>
    <cellStyle name="Accent6 2" xfId="236"/>
    <cellStyle name="Accent6 3" xfId="237"/>
    <cellStyle name="Accent6 4" xfId="238"/>
    <cellStyle name="Accent6 5" xfId="239"/>
    <cellStyle name="Accent6 6" xfId="240"/>
    <cellStyle name="Accent6 7" xfId="241"/>
    <cellStyle name="Accent6 8" xfId="242"/>
    <cellStyle name="Accent6 9" xfId="243"/>
    <cellStyle name="Bad 10" xfId="244"/>
    <cellStyle name="Bad 11" xfId="245"/>
    <cellStyle name="Bad 2" xfId="246"/>
    <cellStyle name="Bad 3" xfId="247"/>
    <cellStyle name="Bad 4" xfId="248"/>
    <cellStyle name="Bad 5" xfId="249"/>
    <cellStyle name="Bad 6" xfId="250"/>
    <cellStyle name="Bad 7" xfId="251"/>
    <cellStyle name="Bad 8" xfId="252"/>
    <cellStyle name="Bad 9" xfId="253"/>
    <cellStyle name="Calculation 10" xfId="254"/>
    <cellStyle name="Calculation 11" xfId="255"/>
    <cellStyle name="Calculation 2" xfId="256"/>
    <cellStyle name="Calculation 3" xfId="257"/>
    <cellStyle name="Calculation 4" xfId="258"/>
    <cellStyle name="Calculation 5" xfId="259"/>
    <cellStyle name="Calculation 6" xfId="260"/>
    <cellStyle name="Calculation 7" xfId="261"/>
    <cellStyle name="Calculation 8" xfId="262"/>
    <cellStyle name="Calculation 9" xfId="263"/>
    <cellStyle name="Check Cell 10" xfId="264"/>
    <cellStyle name="Check Cell 2" xfId="265"/>
    <cellStyle name="Check Cell 3" xfId="266"/>
    <cellStyle name="Check Cell 4" xfId="267"/>
    <cellStyle name="Check Cell 5" xfId="268"/>
    <cellStyle name="Check Cell 6" xfId="269"/>
    <cellStyle name="Check Cell 7" xfId="270"/>
    <cellStyle name="Check Cell 8" xfId="271"/>
    <cellStyle name="Check Cell 9" xfId="272"/>
    <cellStyle name="Comma 9" xfId="273"/>
    <cellStyle name="Explanatory Text 10" xfId="274"/>
    <cellStyle name="Explanatory Text 2" xfId="275"/>
    <cellStyle name="Explanatory Text 3" xfId="276"/>
    <cellStyle name="Explanatory Text 4" xfId="277"/>
    <cellStyle name="Explanatory Text 5" xfId="278"/>
    <cellStyle name="Explanatory Text 6" xfId="279"/>
    <cellStyle name="Explanatory Text 7" xfId="280"/>
    <cellStyle name="Explanatory Text 8" xfId="281"/>
    <cellStyle name="Explanatory Text 9" xfId="282"/>
    <cellStyle name="Good 10" xfId="283"/>
    <cellStyle name="Good 11" xfId="284"/>
    <cellStyle name="Good 2" xfId="285"/>
    <cellStyle name="Good 3" xfId="286"/>
    <cellStyle name="Good 4" xfId="287"/>
    <cellStyle name="Good 5" xfId="288"/>
    <cellStyle name="Good 6" xfId="289"/>
    <cellStyle name="Good 7" xfId="290"/>
    <cellStyle name="Good 8" xfId="291"/>
    <cellStyle name="Good 9" xfId="292"/>
    <cellStyle name="Heading 1 10" xfId="293"/>
    <cellStyle name="Heading 1 11" xfId="294"/>
    <cellStyle name="Heading 1 2" xfId="295"/>
    <cellStyle name="Heading 1 3" xfId="296"/>
    <cellStyle name="Heading 1 4" xfId="297"/>
    <cellStyle name="Heading 1 5" xfId="298"/>
    <cellStyle name="Heading 1 6" xfId="299"/>
    <cellStyle name="Heading 1 7" xfId="300"/>
    <cellStyle name="Heading 1 8" xfId="301"/>
    <cellStyle name="Heading 1 9" xfId="302"/>
    <cellStyle name="Heading 2 10" xfId="303"/>
    <cellStyle name="Heading 2 11" xfId="304"/>
    <cellStyle name="Heading 2 2" xfId="305"/>
    <cellStyle name="Heading 2 3" xfId="306"/>
    <cellStyle name="Heading 2 4" xfId="307"/>
    <cellStyle name="Heading 2 5" xfId="308"/>
    <cellStyle name="Heading 2 6" xfId="309"/>
    <cellStyle name="Heading 2 7" xfId="310"/>
    <cellStyle name="Heading 2 8" xfId="311"/>
    <cellStyle name="Heading 2 9" xfId="312"/>
    <cellStyle name="Heading 3 10" xfId="313"/>
    <cellStyle name="Heading 3 11" xfId="314"/>
    <cellStyle name="Heading 3 2" xfId="315"/>
    <cellStyle name="Heading 3 3" xfId="316"/>
    <cellStyle name="Heading 3 4" xfId="317"/>
    <cellStyle name="Heading 3 5" xfId="318"/>
    <cellStyle name="Heading 3 6" xfId="319"/>
    <cellStyle name="Heading 3 7" xfId="320"/>
    <cellStyle name="Heading 3 8" xfId="321"/>
    <cellStyle name="Heading 3 9" xfId="322"/>
    <cellStyle name="Heading 4 10" xfId="323"/>
    <cellStyle name="Heading 4 11" xfId="324"/>
    <cellStyle name="Heading 4 2" xfId="325"/>
    <cellStyle name="Heading 4 3" xfId="326"/>
    <cellStyle name="Heading 4 4" xfId="327"/>
    <cellStyle name="Heading 4 5" xfId="328"/>
    <cellStyle name="Heading 4 6" xfId="329"/>
    <cellStyle name="Heading 4 7" xfId="330"/>
    <cellStyle name="Heading 4 8" xfId="331"/>
    <cellStyle name="Heading 4 9" xfId="332"/>
    <cellStyle name="Input 10" xfId="334"/>
    <cellStyle name="Input 11" xfId="335"/>
    <cellStyle name="Input 2" xfId="336"/>
    <cellStyle name="Input 3" xfId="337"/>
    <cellStyle name="Input 4" xfId="338"/>
    <cellStyle name="Input 5" xfId="339"/>
    <cellStyle name="Input 6" xfId="340"/>
    <cellStyle name="Input 7" xfId="341"/>
    <cellStyle name="Input 8" xfId="342"/>
    <cellStyle name="Input 9" xfId="343"/>
    <cellStyle name="Lien hypertexte" xfId="333" builtinId="8"/>
    <cellStyle name="Linked Cell 10" xfId="344"/>
    <cellStyle name="Linked Cell 11" xfId="345"/>
    <cellStyle name="Linked Cell 2" xfId="346"/>
    <cellStyle name="Linked Cell 3" xfId="347"/>
    <cellStyle name="Linked Cell 4" xfId="348"/>
    <cellStyle name="Linked Cell 5" xfId="349"/>
    <cellStyle name="Linked Cell 6" xfId="350"/>
    <cellStyle name="Linked Cell 7" xfId="351"/>
    <cellStyle name="Linked Cell 8" xfId="352"/>
    <cellStyle name="Linked Cell 9" xfId="353"/>
    <cellStyle name="Neutral 10" xfId="354"/>
    <cellStyle name="Neutral 11" xfId="355"/>
    <cellStyle name="Neutral 2" xfId="356"/>
    <cellStyle name="Neutral 3" xfId="357"/>
    <cellStyle name="Neutral 4" xfId="358"/>
    <cellStyle name="Neutral 5" xfId="359"/>
    <cellStyle name="Neutral 6" xfId="360"/>
    <cellStyle name="Neutral 7" xfId="361"/>
    <cellStyle name="Neutral 8" xfId="362"/>
    <cellStyle name="Neutral 9" xfId="363"/>
    <cellStyle name="Normal" xfId="0" builtinId="0"/>
    <cellStyle name="Normal 2" xfId="364"/>
    <cellStyle name="Normal 2 2" xfId="365"/>
    <cellStyle name="Normal 2 3" xfId="366"/>
    <cellStyle name="Normal 2 4" xfId="367"/>
    <cellStyle name="Normal 2 5" xfId="368"/>
    <cellStyle name="Normal 2 6" xfId="369"/>
    <cellStyle name="Normal 3" xfId="370"/>
    <cellStyle name="Normal 3 2" xfId="371"/>
    <cellStyle name="Normal 4" xfId="372"/>
    <cellStyle name="Normal 7" xfId="373"/>
    <cellStyle name="Normal 8" xfId="374"/>
    <cellStyle name="Normal 9" xfId="375"/>
    <cellStyle name="Normal_DEAN-94A" xfId="376"/>
    <cellStyle name="Note 2" xfId="377"/>
    <cellStyle name="Note 2 2" xfId="378"/>
    <cellStyle name="Note 2 3" xfId="379"/>
    <cellStyle name="Output 10" xfId="380"/>
    <cellStyle name="Output 11" xfId="381"/>
    <cellStyle name="Output 2" xfId="382"/>
    <cellStyle name="Output 3" xfId="383"/>
    <cellStyle name="Output 4" xfId="384"/>
    <cellStyle name="Output 5" xfId="385"/>
    <cellStyle name="Output 6" xfId="386"/>
    <cellStyle name="Output 7" xfId="387"/>
    <cellStyle name="Output 8" xfId="388"/>
    <cellStyle name="Output 9" xfId="389"/>
    <cellStyle name="Title 2" xfId="390"/>
    <cellStyle name="Total" xfId="391" builtinId="25" customBuiltin="1"/>
    <cellStyle name="Total 10" xfId="392"/>
    <cellStyle name="Total 11" xfId="393"/>
    <cellStyle name="Total 2" xfId="394"/>
    <cellStyle name="Total 3" xfId="395"/>
    <cellStyle name="Total 4" xfId="396"/>
    <cellStyle name="Total 5" xfId="397"/>
    <cellStyle name="Total 6" xfId="398"/>
    <cellStyle name="Total 7" xfId="399"/>
    <cellStyle name="Total 8" xfId="400"/>
    <cellStyle name="Total 9" xfId="401"/>
    <cellStyle name="Warning Text 10" xfId="402"/>
    <cellStyle name="Warning Text 2" xfId="403"/>
    <cellStyle name="Warning Text 3" xfId="404"/>
    <cellStyle name="Warning Text 4" xfId="405"/>
    <cellStyle name="Warning Text 5" xfId="406"/>
    <cellStyle name="Warning Text 6" xfId="407"/>
    <cellStyle name="Warning Text 7" xfId="408"/>
    <cellStyle name="Warning Text 8" xfId="409"/>
    <cellStyle name="Warning Text 9" xfId="410"/>
  </cellStyles>
  <dxfs count="23">
    <dxf>
      <numFmt numFmtId="2" formatCode="0.00"/>
    </dxf>
    <dxf>
      <numFmt numFmtId="172" formatCode="0.0"/>
    </dxf>
    <dxf>
      <numFmt numFmtId="1" formatCode="0"/>
    </dxf>
    <dxf>
      <numFmt numFmtId="176" formatCode="??,000"/>
    </dxf>
    <dxf>
      <numFmt numFmtId="2" formatCode="0.00"/>
    </dxf>
    <dxf>
      <numFmt numFmtId="172" formatCode="0.0"/>
    </dxf>
    <dxf>
      <numFmt numFmtId="1" formatCode="0"/>
    </dxf>
    <dxf>
      <numFmt numFmtId="187" formatCode="???.0"/>
    </dxf>
    <dxf>
      <numFmt numFmtId="187" formatCode="???.0"/>
    </dxf>
    <dxf>
      <numFmt numFmtId="185" formatCode="??.00"/>
    </dxf>
    <dxf>
      <numFmt numFmtId="187" formatCode="???.0"/>
    </dxf>
    <dxf>
      <numFmt numFmtId="187" formatCode="???.0"/>
    </dxf>
    <dxf>
      <numFmt numFmtId="185" formatCode="??.00"/>
    </dxf>
    <dxf>
      <numFmt numFmtId="188" formatCode="?0.00"/>
    </dxf>
    <dxf>
      <numFmt numFmtId="188" formatCode="?0.00"/>
    </dxf>
    <dxf>
      <font>
        <condense val="0"/>
        <extend val="0"/>
        <color rgb="FF006100"/>
      </font>
      <fill>
        <patternFill>
          <bgColor rgb="FFC6EFCE"/>
        </patternFill>
      </fill>
    </dxf>
    <dxf>
      <numFmt numFmtId="2" formatCode="0.00"/>
    </dxf>
    <dxf>
      <numFmt numFmtId="172" formatCode="0.0"/>
    </dxf>
    <dxf>
      <numFmt numFmtId="1" formatCode="0"/>
    </dxf>
    <dxf>
      <numFmt numFmtId="176" formatCode="??,000"/>
    </dxf>
    <dxf>
      <numFmt numFmtId="2" formatCode="0.00"/>
    </dxf>
    <dxf>
      <numFmt numFmtId="172" formatCode="0.0"/>
    </dxf>
    <dxf>
      <numFmt numFmtId="1"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432561894639351E-2"/>
          <c:y val="0.19895192989441154"/>
          <c:w val="0.87728440771910232"/>
          <c:h val="0.6681181682787386"/>
        </c:manualLayout>
      </c:layout>
      <c:lineChart>
        <c:grouping val="standard"/>
        <c:varyColors val="0"/>
        <c:ser>
          <c:idx val="0"/>
          <c:order val="0"/>
          <c:tx>
            <c:strRef>
              <c:f>Calculations!$B$39</c:f>
              <c:strCache>
                <c:ptCount val="1"/>
                <c:pt idx="0">
                  <c:v>United States</c:v>
                </c:pt>
              </c:strCache>
            </c:strRef>
          </c:tx>
          <c:spPr>
            <a:ln w="22225">
              <a:solidFill>
                <a:schemeClr val="tx1"/>
              </a:solidFill>
            </a:ln>
          </c:spPr>
          <c:marker>
            <c:symbol val="none"/>
          </c:marker>
          <c:cat>
            <c:numRef>
              <c:f>[0]!Years1</c:f>
              <c:numCache>
                <c:formatCode>General</c:formatCode>
                <c:ptCount val="3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numCache>
            </c:numRef>
          </c:cat>
          <c:val>
            <c:numRef>
              <c:f>[0]!Series1.1</c:f>
              <c:numCache>
                <c:formatCode>0.00</c:formatCode>
                <c:ptCount val="33"/>
                <c:pt idx="0">
                  <c:v>35.938973161579611</c:v>
                </c:pt>
                <c:pt idx="1">
                  <c:v>35.940569524553759</c:v>
                </c:pt>
                <c:pt idx="2">
                  <c:v>36.775799093094371</c:v>
                </c:pt>
                <c:pt idx="3">
                  <c:v>36.606589524048694</c:v>
                </c:pt>
                <c:pt idx="4">
                  <c:v>37.585797209753004</c:v>
                </c:pt>
                <c:pt idx="5">
                  <c:v>38.352177030017067</c:v>
                </c:pt>
                <c:pt idx="6">
                  <c:v>39.046074710387607</c:v>
                </c:pt>
                <c:pt idx="7">
                  <c:v>39.931194463149275</c:v>
                </c:pt>
                <c:pt idx="8">
                  <c:v>40.121128887235287</c:v>
                </c:pt>
                <c:pt idx="9">
                  <c:v>40.559966387594272</c:v>
                </c:pt>
                <c:pt idx="10">
                  <c:v>40.879146460317251</c:v>
                </c:pt>
                <c:pt idx="11">
                  <c:v>41.5749407483422</c:v>
                </c:pt>
                <c:pt idx="12">
                  <c:v>42.072904503151989</c:v>
                </c:pt>
                <c:pt idx="13">
                  <c:v>43.465273720901962</c:v>
                </c:pt>
                <c:pt idx="14">
                  <c:v>43.682633557586705</c:v>
                </c:pt>
                <c:pt idx="15">
                  <c:v>44.082485165461982</c:v>
                </c:pt>
                <c:pt idx="16">
                  <c:v>44.104553362546021</c:v>
                </c:pt>
                <c:pt idx="17">
                  <c:v>45.189910801386752</c:v>
                </c:pt>
                <c:pt idx="18">
                  <c:v>45.860632951815987</c:v>
                </c:pt>
                <c:pt idx="19">
                  <c:v>46.84958968521898</c:v>
                </c:pt>
                <c:pt idx="20">
                  <c:v>48.168791013169702</c:v>
                </c:pt>
                <c:pt idx="21">
                  <c:v>49.502344926837495</c:v>
                </c:pt>
                <c:pt idx="22">
                  <c:v>50.65567451694735</c:v>
                </c:pt>
                <c:pt idx="23">
                  <c:v>52.254362788333871</c:v>
                </c:pt>
                <c:pt idx="24">
                  <c:v>53.861287808735831</c:v>
                </c:pt>
                <c:pt idx="25">
                  <c:v>55.110490291862519</c:v>
                </c:pt>
                <c:pt idx="26">
                  <c:v>55.942175176545852</c:v>
                </c:pt>
                <c:pt idx="27">
                  <c:v>56.398245930593781</c:v>
                </c:pt>
                <c:pt idx="28">
                  <c:v>57.083980513660485</c:v>
                </c:pt>
                <c:pt idx="29">
                  <c:v>57.505152002104595</c:v>
                </c:pt>
                <c:pt idx="30">
                  <c:v>59.001942693402327</c:v>
                </c:pt>
                <c:pt idx="31">
                  <c:v>60.410239168718924</c:v>
                </c:pt>
                <c:pt idx="32">
                  <c:v>60.589996583807249</c:v>
                </c:pt>
              </c:numCache>
            </c:numRef>
          </c:val>
          <c:smooth val="0"/>
        </c:ser>
        <c:ser>
          <c:idx val="1"/>
          <c:order val="1"/>
          <c:tx>
            <c:strRef>
              <c:f>Calculations!$A$55</c:f>
              <c:strCache>
                <c:ptCount val="1"/>
                <c:pt idx="0">
                  <c:v>Germany</c:v>
                </c:pt>
              </c:strCache>
            </c:strRef>
          </c:tx>
          <c:spPr>
            <a:ln w="22225">
              <a:solidFill>
                <a:schemeClr val="accent2"/>
              </a:solidFill>
            </a:ln>
          </c:spPr>
          <c:marker>
            <c:symbol val="none"/>
          </c:marker>
          <c:cat>
            <c:numRef>
              <c:f>[0]!Years1</c:f>
              <c:numCache>
                <c:formatCode>General</c:formatCode>
                <c:ptCount val="3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numCache>
            </c:numRef>
          </c:cat>
          <c:val>
            <c:numRef>
              <c:f>[0]!Series1.2</c:f>
              <c:numCache>
                <c:formatCode>0.00</c:formatCode>
                <c:ptCount val="33"/>
                <c:pt idx="0">
                  <c:v>29.03001131179369</c:v>
                </c:pt>
                <c:pt idx="1">
                  <c:v>29.27466779379208</c:v>
                </c:pt>
                <c:pt idx="2">
                  <c:v>29.761232027927903</c:v>
                </c:pt>
                <c:pt idx="3">
                  <c:v>30.069330538065216</c:v>
                </c:pt>
                <c:pt idx="4">
                  <c:v>31.055702415447108</c:v>
                </c:pt>
                <c:pt idx="5">
                  <c:v>31.875605230173676</c:v>
                </c:pt>
                <c:pt idx="6">
                  <c:v>32.611283838540871</c:v>
                </c:pt>
                <c:pt idx="7">
                  <c:v>33.105275084354886</c:v>
                </c:pt>
                <c:pt idx="8">
                  <c:v>33.558629567435652</c:v>
                </c:pt>
                <c:pt idx="9">
                  <c:v>34.424331904493975</c:v>
                </c:pt>
                <c:pt idx="10">
                  <c:v>35.621688169695233</c:v>
                </c:pt>
                <c:pt idx="11">
                  <c:v>36.880869753259155</c:v>
                </c:pt>
                <c:pt idx="12">
                  <c:v>40.951060219428143</c:v>
                </c:pt>
                <c:pt idx="13">
                  <c:v>41.976430561206335</c:v>
                </c:pt>
                <c:pt idx="14">
                  <c:v>42.565500650528527</c:v>
                </c:pt>
                <c:pt idx="15">
                  <c:v>43.715061766554591</c:v>
                </c:pt>
                <c:pt idx="16">
                  <c:v>44.761250933273722</c:v>
                </c:pt>
                <c:pt idx="17">
                  <c:v>45.674076156458995</c:v>
                </c:pt>
                <c:pt idx="18">
                  <c:v>46.716393177329785</c:v>
                </c:pt>
                <c:pt idx="19">
                  <c:v>47.237537555752574</c:v>
                </c:pt>
                <c:pt idx="20">
                  <c:v>47.658050695979355</c:v>
                </c:pt>
                <c:pt idx="21">
                  <c:v>48.965178724513621</c:v>
                </c:pt>
                <c:pt idx="22">
                  <c:v>50.179710768886068</c:v>
                </c:pt>
                <c:pt idx="23">
                  <c:v>50.886334929163631</c:v>
                </c:pt>
                <c:pt idx="24">
                  <c:v>51.331198858266454</c:v>
                </c:pt>
                <c:pt idx="25">
                  <c:v>51.762350301145183</c:v>
                </c:pt>
                <c:pt idx="26">
                  <c:v>52.384919967347685</c:v>
                </c:pt>
                <c:pt idx="27">
                  <c:v>54.291040010257191</c:v>
                </c:pt>
                <c:pt idx="28">
                  <c:v>55.204261313385821</c:v>
                </c:pt>
                <c:pt idx="29">
                  <c:v>55.134922798763526</c:v>
                </c:pt>
                <c:pt idx="30">
                  <c:v>53.764610413370939</c:v>
                </c:pt>
                <c:pt idx="31">
                  <c:v>54.502631308604805</c:v>
                </c:pt>
                <c:pt idx="32">
                  <c:v>55.258326725310404</c:v>
                </c:pt>
              </c:numCache>
            </c:numRef>
          </c:val>
          <c:smooth val="0"/>
        </c:ser>
        <c:ser>
          <c:idx val="2"/>
          <c:order val="2"/>
          <c:tx>
            <c:strRef>
              <c:f>Calculations!$A$56</c:f>
              <c:strCache>
                <c:ptCount val="1"/>
                <c:pt idx="0">
                  <c:v>France</c:v>
                </c:pt>
              </c:strCache>
            </c:strRef>
          </c:tx>
          <c:spPr>
            <a:ln w="22225">
              <a:solidFill>
                <a:schemeClr val="accent1">
                  <a:lumMod val="75000"/>
                </a:schemeClr>
              </a:solidFill>
            </a:ln>
          </c:spPr>
          <c:marker>
            <c:symbol val="none"/>
          </c:marker>
          <c:cat>
            <c:numRef>
              <c:f>[0]!Years1</c:f>
              <c:numCache>
                <c:formatCode>General</c:formatCode>
                <c:ptCount val="3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numCache>
            </c:numRef>
          </c:cat>
          <c:val>
            <c:numRef>
              <c:f>[0]!Series1.3</c:f>
              <c:numCache>
                <c:formatCode>0.00</c:formatCode>
                <c:ptCount val="33"/>
                <c:pt idx="0">
                  <c:v>31.452780800896758</c:v>
                </c:pt>
                <c:pt idx="1">
                  <c:v>31.985956598272331</c:v>
                </c:pt>
                <c:pt idx="2">
                  <c:v>32.71393601842508</c:v>
                </c:pt>
                <c:pt idx="3">
                  <c:v>34.861847934955492</c:v>
                </c:pt>
                <c:pt idx="4">
                  <c:v>35.704470445743603</c:v>
                </c:pt>
                <c:pt idx="5">
                  <c:v>36.58345781858872</c:v>
                </c:pt>
                <c:pt idx="6">
                  <c:v>38.045545052069158</c:v>
                </c:pt>
                <c:pt idx="7">
                  <c:v>38.817664133551148</c:v>
                </c:pt>
                <c:pt idx="8">
                  <c:v>39.114315990606762</c:v>
                </c:pt>
                <c:pt idx="9">
                  <c:v>40.313477958904009</c:v>
                </c:pt>
                <c:pt idx="10">
                  <c:v>41.662031500653832</c:v>
                </c:pt>
                <c:pt idx="11">
                  <c:v>42.476337173438957</c:v>
                </c:pt>
                <c:pt idx="12">
                  <c:v>43.106488479193274</c:v>
                </c:pt>
                <c:pt idx="13">
                  <c:v>43.98237455295579</c:v>
                </c:pt>
                <c:pt idx="14">
                  <c:v>44.570145857981757</c:v>
                </c:pt>
                <c:pt idx="15">
                  <c:v>45.648293122383585</c:v>
                </c:pt>
                <c:pt idx="16">
                  <c:v>46.846069609550248</c:v>
                </c:pt>
                <c:pt idx="17">
                  <c:v>47.02321052510306</c:v>
                </c:pt>
                <c:pt idx="18">
                  <c:v>47.99288891954896</c:v>
                </c:pt>
                <c:pt idx="19">
                  <c:v>49.172815437409099</c:v>
                </c:pt>
                <c:pt idx="20">
                  <c:v>49.973072859449964</c:v>
                </c:pt>
                <c:pt idx="21">
                  <c:v>51.744493829935521</c:v>
                </c:pt>
                <c:pt idx="22">
                  <c:v>52.235374917899883</c:v>
                </c:pt>
                <c:pt idx="23">
                  <c:v>53.801560239551343</c:v>
                </c:pt>
                <c:pt idx="24">
                  <c:v>54.332657589648136</c:v>
                </c:pt>
                <c:pt idx="25">
                  <c:v>54.593433029080799</c:v>
                </c:pt>
                <c:pt idx="26">
                  <c:v>55.431067087160621</c:v>
                </c:pt>
                <c:pt idx="27">
                  <c:v>57.041793807960289</c:v>
                </c:pt>
                <c:pt idx="28">
                  <c:v>57.079825387933454</c:v>
                </c:pt>
                <c:pt idx="29">
                  <c:v>56.49304411139876</c:v>
                </c:pt>
                <c:pt idx="30">
                  <c:v>56.168260762821646</c:v>
                </c:pt>
                <c:pt idx="31">
                  <c:v>56.928411445819577</c:v>
                </c:pt>
                <c:pt idx="32">
                  <c:v>57.699626660027711</c:v>
                </c:pt>
              </c:numCache>
            </c:numRef>
          </c:val>
          <c:smooth val="0"/>
        </c:ser>
        <c:dLbls>
          <c:showLegendKey val="0"/>
          <c:showVal val="0"/>
          <c:showCatName val="0"/>
          <c:showSerName val="0"/>
          <c:showPercent val="0"/>
          <c:showBubbleSize val="0"/>
        </c:dLbls>
        <c:marker val="1"/>
        <c:smooth val="0"/>
        <c:axId val="141924992"/>
        <c:axId val="141930880"/>
      </c:lineChart>
      <c:catAx>
        <c:axId val="141924992"/>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141930880"/>
        <c:crosses val="autoZero"/>
        <c:auto val="1"/>
        <c:lblAlgn val="ctr"/>
        <c:lblOffset val="100"/>
        <c:tickMarkSkip val="1"/>
        <c:noMultiLvlLbl val="0"/>
      </c:catAx>
      <c:valAx>
        <c:axId val="141930880"/>
        <c:scaling>
          <c:orientation val="minMax"/>
          <c:min val="0"/>
        </c:scaling>
        <c:delete val="0"/>
        <c:axPos val="l"/>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141924992"/>
        <c:crosses val="autoZero"/>
        <c:crossBetween val="between"/>
      </c:valAx>
      <c:spPr>
        <a:noFill/>
        <a:ln w="25400">
          <a:noFill/>
        </a:ln>
      </c:spPr>
    </c:plotArea>
    <c:legend>
      <c:legendPos val="r"/>
      <c:layout>
        <c:manualLayout>
          <c:xMode val="edge"/>
          <c:yMode val="edge"/>
          <c:x val="0.30137045095592663"/>
          <c:y val="0.70867947332075976"/>
          <c:w val="0.35388196892551999"/>
          <c:h val="0.14669458485648382"/>
        </c:manualLayout>
      </c:layout>
      <c:overlay val="1"/>
      <c:txPr>
        <a:bodyPr/>
        <a:lstStyle/>
        <a:p>
          <a:pPr>
            <a:defRPr sz="690" b="0" i="0" u="none" strike="noStrike" baseline="0">
              <a:solidFill>
                <a:srgbClr val="000000"/>
              </a:solidFill>
              <a:latin typeface="Calibri"/>
              <a:ea typeface="Calibri"/>
              <a:cs typeface="Calibri"/>
            </a:defRPr>
          </a:pPr>
          <a:endParaRPr lang="fr-FR"/>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533" l="0.70000000000000062" r="0.70000000000000062" t="0.750000000000005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125813449024045"/>
          <c:y val="0.15805471124620071"/>
          <c:w val="0.72017353579175658"/>
          <c:h val="0.67070765482061556"/>
        </c:manualLayout>
      </c:layout>
      <c:barChart>
        <c:barDir val="bar"/>
        <c:grouping val="clustered"/>
        <c:varyColors val="0"/>
        <c:ser>
          <c:idx val="0"/>
          <c:order val="0"/>
          <c:tx>
            <c:v>grey bars</c:v>
          </c:tx>
          <c:spPr>
            <a:solidFill>
              <a:schemeClr val="bg1">
                <a:lumMod val="75000"/>
              </a:schemeClr>
            </a:solidFill>
          </c:spPr>
          <c:invertIfNegative val="0"/>
          <c:cat>
            <c:strRef>
              <c:f>Calculations!$G$83:$G$102</c:f>
              <c:strCache>
                <c:ptCount val="20"/>
                <c:pt idx="0">
                  <c:v>Singapore</c:v>
                </c:pt>
                <c:pt idx="1">
                  <c:v>Japan</c:v>
                </c:pt>
                <c:pt idx="2">
                  <c:v>Finland</c:v>
                </c:pt>
                <c:pt idx="3">
                  <c:v>United Kingdom</c:v>
                </c:pt>
                <c:pt idx="4">
                  <c:v>Germany</c:v>
                </c:pt>
                <c:pt idx="5">
                  <c:v>France</c:v>
                </c:pt>
                <c:pt idx="6">
                  <c:v>Norway</c:v>
                </c:pt>
                <c:pt idx="7">
                  <c:v>Spain</c:v>
                </c:pt>
                <c:pt idx="8">
                  <c:v>Belgium</c:v>
                </c:pt>
                <c:pt idx="9">
                  <c:v>United States</c:v>
                </c:pt>
                <c:pt idx="10">
                  <c:v>Denmark</c:v>
                </c:pt>
                <c:pt idx="11">
                  <c:v>Australia</c:v>
                </c:pt>
                <c:pt idx="12">
                  <c:v>Netherlands</c:v>
                </c:pt>
                <c:pt idx="13">
                  <c:v>Canada</c:v>
                </c:pt>
                <c:pt idx="14">
                  <c:v>Rep. of Korea</c:v>
                </c:pt>
                <c:pt idx="15">
                  <c:v>Austria</c:v>
                </c:pt>
                <c:pt idx="16">
                  <c:v>Czech Republic</c:v>
                </c:pt>
                <c:pt idx="17">
                  <c:v>Ireland</c:v>
                </c:pt>
                <c:pt idx="18">
                  <c:v>Italy</c:v>
                </c:pt>
                <c:pt idx="19">
                  <c:v>Sweden</c:v>
                </c:pt>
              </c:strCache>
            </c:strRef>
          </c:cat>
          <c:val>
            <c:numRef>
              <c:f>Calculations!$L$83:$L$102</c:f>
              <c:numCache>
                <c:formatCode>0.00</c:formatCode>
                <c:ptCount val="20"/>
                <c:pt idx="0">
                  <c:v>3.4986772331265126</c:v>
                </c:pt>
                <c:pt idx="1">
                  <c:v>2.4488589195737154</c:v>
                </c:pt>
                <c:pt idx="2">
                  <c:v>2.4359702199067579</c:v>
                </c:pt>
                <c:pt idx="3">
                  <c:v>2.2082942307526165</c:v>
                </c:pt>
                <c:pt idx="4">
                  <c:v>#N/A</c:v>
                </c:pt>
                <c:pt idx="5">
                  <c:v>#N/A</c:v>
                </c:pt>
                <c:pt idx="6">
                  <c:v>1.8804972937882081</c:v>
                </c:pt>
                <c:pt idx="7">
                  <c:v>1.7190579558582497</c:v>
                </c:pt>
                <c:pt idx="8">
                  <c:v>1.6859315309407208</c:v>
                </c:pt>
                <c:pt idx="9">
                  <c:v>#N/A</c:v>
                </c:pt>
                <c:pt idx="10">
                  <c:v>1.5679142646804589</c:v>
                </c:pt>
                <c:pt idx="11">
                  <c:v>1.4926627421775862</c:v>
                </c:pt>
                <c:pt idx="12">
                  <c:v>1.3065066013972171</c:v>
                </c:pt>
                <c:pt idx="13">
                  <c:v>1.1852964367780938</c:v>
                </c:pt>
                <c:pt idx="14">
                  <c:v>#N/A</c:v>
                </c:pt>
                <c:pt idx="15">
                  <c:v>#N/A</c:v>
                </c:pt>
                <c:pt idx="16">
                  <c:v>#N/A</c:v>
                </c:pt>
                <c:pt idx="17">
                  <c:v>#N/A</c:v>
                </c:pt>
                <c:pt idx="18">
                  <c:v>#N/A</c:v>
                </c:pt>
                <c:pt idx="19">
                  <c:v>#N/A</c:v>
                </c:pt>
              </c:numCache>
            </c:numRef>
          </c:val>
        </c:ser>
        <c:ser>
          <c:idx val="1"/>
          <c:order val="1"/>
          <c:tx>
            <c:v>country1</c:v>
          </c:tx>
          <c:spPr>
            <a:solidFill>
              <a:schemeClr val="tx1">
                <a:lumMod val="65000"/>
                <a:lumOff val="35000"/>
              </a:schemeClr>
            </a:solidFill>
          </c:spPr>
          <c:invertIfNegative val="0"/>
          <c:cat>
            <c:strRef>
              <c:f>Calculations!$G$83:$G$102</c:f>
              <c:strCache>
                <c:ptCount val="20"/>
                <c:pt idx="0">
                  <c:v>Singapore</c:v>
                </c:pt>
                <c:pt idx="1">
                  <c:v>Japan</c:v>
                </c:pt>
                <c:pt idx="2">
                  <c:v>Finland</c:v>
                </c:pt>
                <c:pt idx="3">
                  <c:v>United Kingdom</c:v>
                </c:pt>
                <c:pt idx="4">
                  <c:v>Germany</c:v>
                </c:pt>
                <c:pt idx="5">
                  <c:v>France</c:v>
                </c:pt>
                <c:pt idx="6">
                  <c:v>Norway</c:v>
                </c:pt>
                <c:pt idx="7">
                  <c:v>Spain</c:v>
                </c:pt>
                <c:pt idx="8">
                  <c:v>Belgium</c:v>
                </c:pt>
                <c:pt idx="9">
                  <c:v>United States</c:v>
                </c:pt>
                <c:pt idx="10">
                  <c:v>Denmark</c:v>
                </c:pt>
                <c:pt idx="11">
                  <c:v>Australia</c:v>
                </c:pt>
                <c:pt idx="12">
                  <c:v>Netherlands</c:v>
                </c:pt>
                <c:pt idx="13">
                  <c:v>Canada</c:v>
                </c:pt>
                <c:pt idx="14">
                  <c:v>Rep. of Korea</c:v>
                </c:pt>
                <c:pt idx="15">
                  <c:v>Austria</c:v>
                </c:pt>
                <c:pt idx="16">
                  <c:v>Czech Republic</c:v>
                </c:pt>
                <c:pt idx="17">
                  <c:v>Ireland</c:v>
                </c:pt>
                <c:pt idx="18">
                  <c:v>Italy</c:v>
                </c:pt>
                <c:pt idx="19">
                  <c:v>Sweden</c:v>
                </c:pt>
              </c:strCache>
            </c:strRef>
          </c:cat>
          <c:val>
            <c:numRef>
              <c:f>Calculations!$I$83:$I$102</c:f>
              <c:numCache>
                <c:formatCode>0.00</c:formatCode>
                <c:ptCount val="20"/>
                <c:pt idx="0">
                  <c:v>#N/A</c:v>
                </c:pt>
                <c:pt idx="1">
                  <c:v>#N/A</c:v>
                </c:pt>
                <c:pt idx="2">
                  <c:v>#N/A</c:v>
                </c:pt>
                <c:pt idx="3">
                  <c:v>#N/A</c:v>
                </c:pt>
                <c:pt idx="4">
                  <c:v>#N/A</c:v>
                </c:pt>
                <c:pt idx="5">
                  <c:v>#N/A</c:v>
                </c:pt>
                <c:pt idx="6">
                  <c:v>#N/A</c:v>
                </c:pt>
                <c:pt idx="7">
                  <c:v>#N/A</c:v>
                </c:pt>
                <c:pt idx="8">
                  <c:v>#N/A</c:v>
                </c:pt>
                <c:pt idx="9">
                  <c:v>1.645604259140887</c:v>
                </c:pt>
                <c:pt idx="10">
                  <c:v>#N/A</c:v>
                </c:pt>
                <c:pt idx="11">
                  <c:v>#N/A</c:v>
                </c:pt>
                <c:pt idx="12">
                  <c:v>#N/A</c:v>
                </c:pt>
                <c:pt idx="13">
                  <c:v>#N/A</c:v>
                </c:pt>
                <c:pt idx="14">
                  <c:v>#N/A</c:v>
                </c:pt>
                <c:pt idx="15">
                  <c:v>#N/A</c:v>
                </c:pt>
                <c:pt idx="16">
                  <c:v>#N/A</c:v>
                </c:pt>
                <c:pt idx="17">
                  <c:v>#N/A</c:v>
                </c:pt>
                <c:pt idx="18">
                  <c:v>#N/A</c:v>
                </c:pt>
                <c:pt idx="19">
                  <c:v>#N/A</c:v>
                </c:pt>
              </c:numCache>
            </c:numRef>
          </c:val>
        </c:ser>
        <c:ser>
          <c:idx val="2"/>
          <c:order val="2"/>
          <c:tx>
            <c:v>country2</c:v>
          </c:tx>
          <c:spPr>
            <a:solidFill>
              <a:schemeClr val="accent2"/>
            </a:solidFill>
          </c:spPr>
          <c:invertIfNegative val="0"/>
          <c:cat>
            <c:strRef>
              <c:f>Calculations!$G$83:$G$102</c:f>
              <c:strCache>
                <c:ptCount val="20"/>
                <c:pt idx="0">
                  <c:v>Singapore</c:v>
                </c:pt>
                <c:pt idx="1">
                  <c:v>Japan</c:v>
                </c:pt>
                <c:pt idx="2">
                  <c:v>Finland</c:v>
                </c:pt>
                <c:pt idx="3">
                  <c:v>United Kingdom</c:v>
                </c:pt>
                <c:pt idx="4">
                  <c:v>Germany</c:v>
                </c:pt>
                <c:pt idx="5">
                  <c:v>France</c:v>
                </c:pt>
                <c:pt idx="6">
                  <c:v>Norway</c:v>
                </c:pt>
                <c:pt idx="7">
                  <c:v>Spain</c:v>
                </c:pt>
                <c:pt idx="8">
                  <c:v>Belgium</c:v>
                </c:pt>
                <c:pt idx="9">
                  <c:v>United States</c:v>
                </c:pt>
                <c:pt idx="10">
                  <c:v>Denmark</c:v>
                </c:pt>
                <c:pt idx="11">
                  <c:v>Australia</c:v>
                </c:pt>
                <c:pt idx="12">
                  <c:v>Netherlands</c:v>
                </c:pt>
                <c:pt idx="13">
                  <c:v>Canada</c:v>
                </c:pt>
                <c:pt idx="14">
                  <c:v>Rep. of Korea</c:v>
                </c:pt>
                <c:pt idx="15">
                  <c:v>Austria</c:v>
                </c:pt>
                <c:pt idx="16">
                  <c:v>Czech Republic</c:v>
                </c:pt>
                <c:pt idx="17">
                  <c:v>Ireland</c:v>
                </c:pt>
                <c:pt idx="18">
                  <c:v>Italy</c:v>
                </c:pt>
                <c:pt idx="19">
                  <c:v>Sweden</c:v>
                </c:pt>
              </c:strCache>
            </c:strRef>
          </c:cat>
          <c:val>
            <c:numRef>
              <c:f>Calculations!$J$83:$J$102</c:f>
              <c:numCache>
                <c:formatCode>0.00</c:formatCode>
                <c:ptCount val="20"/>
                <c:pt idx="0">
                  <c:v>#N/A</c:v>
                </c:pt>
                <c:pt idx="1">
                  <c:v>#N/A</c:v>
                </c:pt>
                <c:pt idx="2">
                  <c:v>#N/A</c:v>
                </c:pt>
                <c:pt idx="3">
                  <c:v>#N/A</c:v>
                </c:pt>
                <c:pt idx="4">
                  <c:v>2.0318952788505928</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er>
        <c:ser>
          <c:idx val="3"/>
          <c:order val="3"/>
          <c:tx>
            <c:v>country3</c:v>
          </c:tx>
          <c:spPr>
            <a:solidFill>
              <a:schemeClr val="accent1"/>
            </a:solidFill>
          </c:spPr>
          <c:invertIfNegative val="0"/>
          <c:cat>
            <c:strRef>
              <c:f>Calculations!$G$83:$G$102</c:f>
              <c:strCache>
                <c:ptCount val="20"/>
                <c:pt idx="0">
                  <c:v>Singapore</c:v>
                </c:pt>
                <c:pt idx="1">
                  <c:v>Japan</c:v>
                </c:pt>
                <c:pt idx="2">
                  <c:v>Finland</c:v>
                </c:pt>
                <c:pt idx="3">
                  <c:v>United Kingdom</c:v>
                </c:pt>
                <c:pt idx="4">
                  <c:v>Germany</c:v>
                </c:pt>
                <c:pt idx="5">
                  <c:v>France</c:v>
                </c:pt>
                <c:pt idx="6">
                  <c:v>Norway</c:v>
                </c:pt>
                <c:pt idx="7">
                  <c:v>Spain</c:v>
                </c:pt>
                <c:pt idx="8">
                  <c:v>Belgium</c:v>
                </c:pt>
                <c:pt idx="9">
                  <c:v>United States</c:v>
                </c:pt>
                <c:pt idx="10">
                  <c:v>Denmark</c:v>
                </c:pt>
                <c:pt idx="11">
                  <c:v>Australia</c:v>
                </c:pt>
                <c:pt idx="12">
                  <c:v>Netherlands</c:v>
                </c:pt>
                <c:pt idx="13">
                  <c:v>Canada</c:v>
                </c:pt>
                <c:pt idx="14">
                  <c:v>Rep. of Korea</c:v>
                </c:pt>
                <c:pt idx="15">
                  <c:v>Austria</c:v>
                </c:pt>
                <c:pt idx="16">
                  <c:v>Czech Republic</c:v>
                </c:pt>
                <c:pt idx="17">
                  <c:v>Ireland</c:v>
                </c:pt>
                <c:pt idx="18">
                  <c:v>Italy</c:v>
                </c:pt>
                <c:pt idx="19">
                  <c:v>Sweden</c:v>
                </c:pt>
              </c:strCache>
            </c:strRef>
          </c:cat>
          <c:val>
            <c:numRef>
              <c:f>Calculations!$K$83:$K$102</c:f>
              <c:numCache>
                <c:formatCode>0.00</c:formatCode>
                <c:ptCount val="20"/>
                <c:pt idx="0">
                  <c:v>#N/A</c:v>
                </c:pt>
                <c:pt idx="1">
                  <c:v>#N/A</c:v>
                </c:pt>
                <c:pt idx="2">
                  <c:v>#N/A</c:v>
                </c:pt>
                <c:pt idx="3">
                  <c:v>#N/A</c:v>
                </c:pt>
                <c:pt idx="4">
                  <c:v>#N/A</c:v>
                </c:pt>
                <c:pt idx="5">
                  <c:v>1.9142261324895715</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er>
        <c:ser>
          <c:idx val="4"/>
          <c:order val="4"/>
          <c:tx>
            <c:v>nacountries</c:v>
          </c:tx>
          <c:invertIfNegative val="0"/>
          <c:val>
            <c:numRef>
              <c:f>Calculations!$M$83:$M$102</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20"/>
        <c:overlap val="100"/>
        <c:axId val="142322304"/>
        <c:axId val="142324096"/>
      </c:barChart>
      <c:catAx>
        <c:axId val="142322304"/>
        <c:scaling>
          <c:orientation val="maxMin"/>
        </c:scaling>
        <c:delete val="0"/>
        <c:axPos val="l"/>
        <c:numFmt formatCode="0.00" sourceLinked="1"/>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fr-FR"/>
          </a:p>
        </c:txPr>
        <c:crossAx val="142324096"/>
        <c:crosses val="autoZero"/>
        <c:auto val="1"/>
        <c:lblAlgn val="ctr"/>
        <c:lblOffset val="100"/>
        <c:noMultiLvlLbl val="0"/>
      </c:catAx>
      <c:valAx>
        <c:axId val="142324096"/>
        <c:scaling>
          <c:orientation val="minMax"/>
        </c:scaling>
        <c:delete val="0"/>
        <c:axPos val="t"/>
        <c:numFmt formatCode="0.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142322304"/>
        <c:crosses val="autoZero"/>
        <c:crossBetween val="between"/>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533" l="0.70000000000000062" r="0.70000000000000062" t="0.750000000000005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852222436166868E-2"/>
          <c:y val="0.1795750687912154"/>
          <c:w val="0.8329297820823246"/>
          <c:h val="0.63283931966555218"/>
        </c:manualLayout>
      </c:layout>
      <c:barChart>
        <c:barDir val="col"/>
        <c:grouping val="clustered"/>
        <c:varyColors val="0"/>
        <c:ser>
          <c:idx val="0"/>
          <c:order val="0"/>
          <c:tx>
            <c:v>growth</c:v>
          </c:tx>
          <c:spPr>
            <a:solidFill>
              <a:schemeClr val="tx1">
                <a:lumMod val="65000"/>
                <a:lumOff val="35000"/>
              </a:schemeClr>
            </a:solidFill>
          </c:spPr>
          <c:invertIfNegative val="0"/>
          <c:cat>
            <c:numRef>
              <c:f>[0]!Years1</c:f>
              <c:numCache>
                <c:formatCode>General</c:formatCode>
                <c:ptCount val="3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numCache>
            </c:numRef>
          </c:cat>
          <c:val>
            <c:numRef>
              <c:f>[0]!Series2.1</c:f>
              <c:numCache>
                <c:formatCode>0.00</c:formatCode>
                <c:ptCount val="33"/>
                <c:pt idx="0">
                  <c:v>0.40931899281964057</c:v>
                </c:pt>
                <c:pt idx="1">
                  <c:v>4.4418714106653212E-3</c:v>
                </c:pt>
                <c:pt idx="2">
                  <c:v>2.323918567762262</c:v>
                </c:pt>
                <c:pt idx="3">
                  <c:v>-0.46011119599967953</c:v>
                </c:pt>
                <c:pt idx="4">
                  <c:v>2.6749492330090385</c:v>
                </c:pt>
                <c:pt idx="5">
                  <c:v>2.039014407456019</c:v>
                </c:pt>
                <c:pt idx="6">
                  <c:v>1.8092784663239492</c:v>
                </c:pt>
                <c:pt idx="7">
                  <c:v>2.2668597530655088</c:v>
                </c:pt>
                <c:pt idx="8">
                  <c:v>0.47565425136804063</c:v>
                </c:pt>
                <c:pt idx="9">
                  <c:v>1.093781537384908</c:v>
                </c:pt>
                <c:pt idx="10">
                  <c:v>0.78693377029179779</c:v>
                </c:pt>
                <c:pt idx="11">
                  <c:v>1.7020763598877497</c:v>
                </c:pt>
                <c:pt idx="12">
                  <c:v>1.1977497642727153</c:v>
                </c:pt>
                <c:pt idx="13">
                  <c:v>3.3094202413471718</c:v>
                </c:pt>
                <c:pt idx="14">
                  <c:v>0.50007699958465324</c:v>
                </c:pt>
                <c:pt idx="15">
                  <c:v>0.91535600148318075</c:v>
                </c:pt>
                <c:pt idx="16">
                  <c:v>5.0061145602864343E-2</c:v>
                </c:pt>
                <c:pt idx="17">
                  <c:v>2.4608738919061901</c:v>
                </c:pt>
                <c:pt idx="18">
                  <c:v>1.4842298613447324</c:v>
                </c:pt>
                <c:pt idx="19">
                  <c:v>2.1564393462297993</c:v>
                </c:pt>
                <c:pt idx="20">
                  <c:v>2.8158225863116337</c:v>
                </c:pt>
                <c:pt idx="21">
                  <c:v>2.7685019399868116</c:v>
                </c:pt>
                <c:pt idx="22">
                  <c:v>2.3298483977161721</c:v>
                </c:pt>
                <c:pt idx="23">
                  <c:v>3.1559904919470805</c:v>
                </c:pt>
                <c:pt idx="24">
                  <c:v>3.0751978105849398</c:v>
                </c:pt>
                <c:pt idx="25">
                  <c:v>2.3192956090516637</c:v>
                </c:pt>
                <c:pt idx="26">
                  <c:v>1.5091226375936184</c:v>
                </c:pt>
                <c:pt idx="27">
                  <c:v>0.81525388065200044</c:v>
                </c:pt>
                <c:pt idx="28">
                  <c:v>1.2158792738174773</c:v>
                </c:pt>
                <c:pt idx="29">
                  <c:v>0.73781030098858391</c:v>
                </c:pt>
                <c:pt idx="30">
                  <c:v>2.6028810274998593</c:v>
                </c:pt>
                <c:pt idx="31">
                  <c:v>2.3868645861961912</c:v>
                </c:pt>
                <c:pt idx="32">
                  <c:v>0.29756117102315294</c:v>
                </c:pt>
              </c:numCache>
            </c:numRef>
          </c:val>
        </c:ser>
        <c:dLbls>
          <c:showLegendKey val="0"/>
          <c:showVal val="0"/>
          <c:showCatName val="0"/>
          <c:showSerName val="0"/>
          <c:showPercent val="0"/>
          <c:showBubbleSize val="0"/>
        </c:dLbls>
        <c:gapWidth val="20"/>
        <c:overlap val="100"/>
        <c:axId val="148013056"/>
        <c:axId val="148014592"/>
      </c:barChart>
      <c:lineChart>
        <c:grouping val="standard"/>
        <c:varyColors val="0"/>
        <c:ser>
          <c:idx val="2"/>
          <c:order val="1"/>
          <c:tx>
            <c:v>period average</c:v>
          </c:tx>
          <c:spPr>
            <a:ln w="15875">
              <a:solidFill>
                <a:schemeClr val="tx1"/>
              </a:solidFill>
              <a:prstDash val="sysDot"/>
            </a:ln>
          </c:spPr>
          <c:marker>
            <c:symbol val="none"/>
          </c:marker>
          <c:cat>
            <c:numRef>
              <c:f>[0]!Years1</c:f>
              <c:numCache>
                <c:formatCode>General</c:formatCode>
                <c:ptCount val="3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numCache>
            </c:numRef>
          </c:cat>
          <c:val>
            <c:numRef>
              <c:f>[0]!average2.1series</c:f>
              <c:numCache>
                <c:formatCode>0\.0</c:formatCode>
                <c:ptCount val="33"/>
                <c:pt idx="0">
                  <c:v>1.6130409993915271</c:v>
                </c:pt>
                <c:pt idx="1">
                  <c:v>1.6130409993915271</c:v>
                </c:pt>
                <c:pt idx="2">
                  <c:v>1.6130409993915271</c:v>
                </c:pt>
                <c:pt idx="3">
                  <c:v>1.6130409993915271</c:v>
                </c:pt>
                <c:pt idx="4">
                  <c:v>1.6130409993915271</c:v>
                </c:pt>
                <c:pt idx="5">
                  <c:v>1.6130409993915271</c:v>
                </c:pt>
                <c:pt idx="6">
                  <c:v>1.6130409993915271</c:v>
                </c:pt>
                <c:pt idx="7">
                  <c:v>1.6130409993915271</c:v>
                </c:pt>
                <c:pt idx="8">
                  <c:v>1.6130409993915271</c:v>
                </c:pt>
                <c:pt idx="9">
                  <c:v>1.6130409993915271</c:v>
                </c:pt>
                <c:pt idx="10">
                  <c:v>1.6130409993915271</c:v>
                </c:pt>
                <c:pt idx="11">
                  <c:v>1.6130409993915271</c:v>
                </c:pt>
                <c:pt idx="12">
                  <c:v>1.6130409993915271</c:v>
                </c:pt>
                <c:pt idx="13">
                  <c:v>1.6130409993915271</c:v>
                </c:pt>
                <c:pt idx="14">
                  <c:v>1.6130409993915271</c:v>
                </c:pt>
                <c:pt idx="15">
                  <c:v>1.6130409993915271</c:v>
                </c:pt>
                <c:pt idx="16">
                  <c:v>1.6130409993915271</c:v>
                </c:pt>
                <c:pt idx="17">
                  <c:v>1.6130409993915271</c:v>
                </c:pt>
                <c:pt idx="18">
                  <c:v>1.6130409993915271</c:v>
                </c:pt>
                <c:pt idx="19">
                  <c:v>1.6130409993915271</c:v>
                </c:pt>
                <c:pt idx="20">
                  <c:v>1.6130409993915271</c:v>
                </c:pt>
                <c:pt idx="21">
                  <c:v>1.6130409993915271</c:v>
                </c:pt>
                <c:pt idx="22">
                  <c:v>1.6130409993915271</c:v>
                </c:pt>
                <c:pt idx="23">
                  <c:v>1.6130409993915271</c:v>
                </c:pt>
                <c:pt idx="24">
                  <c:v>1.6130409993915271</c:v>
                </c:pt>
                <c:pt idx="25">
                  <c:v>1.6130409993915271</c:v>
                </c:pt>
                <c:pt idx="26">
                  <c:v>1.6130409993915271</c:v>
                </c:pt>
                <c:pt idx="27">
                  <c:v>1.6130409993915271</c:v>
                </c:pt>
                <c:pt idx="28">
                  <c:v>1.6130409993915271</c:v>
                </c:pt>
                <c:pt idx="29">
                  <c:v>1.6130409993915271</c:v>
                </c:pt>
                <c:pt idx="30">
                  <c:v>1.6130409993915271</c:v>
                </c:pt>
                <c:pt idx="31">
                  <c:v>1.6130409993915271</c:v>
                </c:pt>
                <c:pt idx="32">
                  <c:v>1.6130409993915271</c:v>
                </c:pt>
              </c:numCache>
            </c:numRef>
          </c:val>
          <c:smooth val="0"/>
        </c:ser>
        <c:dLbls>
          <c:showLegendKey val="0"/>
          <c:showVal val="0"/>
          <c:showCatName val="0"/>
          <c:showSerName val="0"/>
          <c:showPercent val="0"/>
          <c:showBubbleSize val="0"/>
        </c:dLbls>
        <c:marker val="1"/>
        <c:smooth val="0"/>
        <c:axId val="148013056"/>
        <c:axId val="148014592"/>
      </c:lineChart>
      <c:catAx>
        <c:axId val="148013056"/>
        <c:scaling>
          <c:orientation val="minMax"/>
        </c:scaling>
        <c:delete val="0"/>
        <c:axPos val="b"/>
        <c:numFmt formatCode="General" sourceLinked="1"/>
        <c:majorTickMark val="out"/>
        <c:minorTickMark val="none"/>
        <c:tickLblPos val="low"/>
        <c:txPr>
          <a:bodyPr rot="-5400000" vert="horz"/>
          <a:lstStyle/>
          <a:p>
            <a:pPr>
              <a:defRPr sz="900" b="0" i="0" u="none" strike="noStrike" baseline="0">
                <a:solidFill>
                  <a:srgbClr val="000000"/>
                </a:solidFill>
                <a:latin typeface="Calibri"/>
                <a:ea typeface="Calibri"/>
                <a:cs typeface="Calibri"/>
              </a:defRPr>
            </a:pPr>
            <a:endParaRPr lang="fr-FR"/>
          </a:p>
        </c:txPr>
        <c:crossAx val="148014592"/>
        <c:crosses val="autoZero"/>
        <c:auto val="1"/>
        <c:lblAlgn val="ctr"/>
        <c:lblOffset val="100"/>
        <c:noMultiLvlLbl val="0"/>
      </c:catAx>
      <c:valAx>
        <c:axId val="148014592"/>
        <c:scaling>
          <c:orientation val="minMax"/>
          <c:max val="16"/>
          <c:min val="-10"/>
        </c:scaling>
        <c:delete val="0"/>
        <c:axPos val="l"/>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148013056"/>
        <c:crosses val="autoZero"/>
        <c:crossBetween val="between"/>
        <c:majorUnit val="2"/>
      </c:valAx>
      <c:spPr>
        <a:noFill/>
        <a:ln w="25400">
          <a:noFill/>
        </a:ln>
      </c:spPr>
    </c:plotArea>
    <c:legend>
      <c:legendPos val="r"/>
      <c:legendEntry>
        <c:idx val="0"/>
        <c:delete val="1"/>
      </c:legendEntry>
      <c:layout>
        <c:manualLayout>
          <c:xMode val="edge"/>
          <c:yMode val="edge"/>
          <c:x val="0.12854472006605197"/>
          <c:y val="0.77391359114129799"/>
          <c:w val="0.27788343896631823"/>
          <c:h val="6.9565266619442526E-2"/>
        </c:manualLayout>
      </c:layout>
      <c:overlay val="1"/>
      <c:txPr>
        <a:bodyPr/>
        <a:lstStyle/>
        <a:p>
          <a:pPr>
            <a:defRPr sz="620" b="0" i="0" u="none" strike="noStrike" baseline="0">
              <a:solidFill>
                <a:srgbClr val="000000"/>
              </a:solidFill>
              <a:latin typeface="Calibri"/>
              <a:ea typeface="Calibri"/>
              <a:cs typeface="Calibri"/>
            </a:defRPr>
          </a:pPr>
          <a:endParaRPr lang="fr-FR"/>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555" l="0.70000000000000062" r="0.70000000000000062" t="0.750000000000005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852300242130748E-2"/>
          <c:y val="0.18317830312586347"/>
          <c:w val="0.8329297820823246"/>
          <c:h val="0.6777422469461718"/>
        </c:manualLayout>
      </c:layout>
      <c:barChart>
        <c:barDir val="col"/>
        <c:grouping val="clustered"/>
        <c:varyColors val="0"/>
        <c:ser>
          <c:idx val="0"/>
          <c:order val="0"/>
          <c:tx>
            <c:v>growth</c:v>
          </c:tx>
          <c:spPr>
            <a:solidFill>
              <a:schemeClr val="accent2"/>
            </a:solidFill>
          </c:spPr>
          <c:invertIfNegative val="0"/>
          <c:cat>
            <c:numRef>
              <c:f>[0]!Years1</c:f>
              <c:numCache>
                <c:formatCode>General</c:formatCode>
                <c:ptCount val="3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numCache>
            </c:numRef>
          </c:cat>
          <c:val>
            <c:numRef>
              <c:f>[0]!Series3.1</c:f>
              <c:numCache>
                <c:formatCode>0.00</c:formatCode>
                <c:ptCount val="33"/>
                <c:pt idx="0">
                  <c:v>2.8633175379553677</c:v>
                </c:pt>
                <c:pt idx="1">
                  <c:v>0.84277088069544259</c:v>
                </c:pt>
                <c:pt idx="2">
                  <c:v>1.6620657749667256</c:v>
                </c:pt>
                <c:pt idx="3">
                  <c:v>1.0352343943563769</c:v>
                </c:pt>
                <c:pt idx="4">
                  <c:v>3.2803253671817911</c:v>
                </c:pt>
                <c:pt idx="5">
                  <c:v>2.6401039131504156</c:v>
                </c:pt>
                <c:pt idx="6">
                  <c:v>2.3079674975733377</c:v>
                </c:pt>
                <c:pt idx="7">
                  <c:v>1.5147862569893755</c:v>
                </c:pt>
                <c:pt idx="8">
                  <c:v>1.3694327623787528</c:v>
                </c:pt>
                <c:pt idx="9">
                  <c:v>2.5796713042727459</c:v>
                </c:pt>
                <c:pt idx="10">
                  <c:v>3.478226588458333</c:v>
                </c:pt>
                <c:pt idx="11">
                  <c:v>3.534873410730599</c:v>
                </c:pt>
                <c:pt idx="12">
                  <c:v>11.036047938672343</c:v>
                </c:pt>
                <c:pt idx="13">
                  <c:v>2.5038920513509311</c:v>
                </c:pt>
                <c:pt idx="14">
                  <c:v>1.4033353514021574</c:v>
                </c:pt>
                <c:pt idx="15">
                  <c:v>2.7006874075420795</c:v>
                </c:pt>
                <c:pt idx="16">
                  <c:v>2.3932007057566373</c:v>
                </c:pt>
                <c:pt idx="17">
                  <c:v>2.0393201801844896</c:v>
                </c:pt>
                <c:pt idx="18">
                  <c:v>2.2820757606574871</c:v>
                </c:pt>
                <c:pt idx="19">
                  <c:v>1.1155492600736228</c:v>
                </c:pt>
                <c:pt idx="20">
                  <c:v>0.89020969759583402</c:v>
                </c:pt>
                <c:pt idx="21">
                  <c:v>2.7427223930594824</c:v>
                </c:pt>
                <c:pt idx="22">
                  <c:v>2.4803994920668204</c:v>
                </c:pt>
                <c:pt idx="23">
                  <c:v>1.4081869932094371</c:v>
                </c:pt>
                <c:pt idx="24">
                  <c:v>0.8742306352424345</c:v>
                </c:pt>
                <c:pt idx="25">
                  <c:v>0.8399403334981681</c:v>
                </c:pt>
                <c:pt idx="26">
                  <c:v>1.2027461322379862</c:v>
                </c:pt>
                <c:pt idx="27">
                  <c:v>3.6386808342889987</c:v>
                </c:pt>
                <c:pt idx="28">
                  <c:v>1.6820847472365452</c:v>
                </c:pt>
                <c:pt idx="29">
                  <c:v>-0.12560355482101881</c:v>
                </c:pt>
                <c:pt idx="30">
                  <c:v>-2.4853800746109322</c:v>
                </c:pt>
                <c:pt idx="31">
                  <c:v>1.3726890040857143</c:v>
                </c:pt>
                <c:pt idx="32">
                  <c:v>1.3865301519603745</c:v>
                </c:pt>
              </c:numCache>
            </c:numRef>
          </c:val>
        </c:ser>
        <c:dLbls>
          <c:showLegendKey val="0"/>
          <c:showVal val="0"/>
          <c:showCatName val="0"/>
          <c:showSerName val="0"/>
          <c:showPercent val="0"/>
          <c:showBubbleSize val="0"/>
        </c:dLbls>
        <c:gapWidth val="20"/>
        <c:overlap val="100"/>
        <c:axId val="148032128"/>
        <c:axId val="148042112"/>
      </c:barChart>
      <c:lineChart>
        <c:grouping val="standard"/>
        <c:varyColors val="0"/>
        <c:ser>
          <c:idx val="2"/>
          <c:order val="1"/>
          <c:tx>
            <c:v>average</c:v>
          </c:tx>
          <c:spPr>
            <a:ln w="15875">
              <a:solidFill>
                <a:schemeClr val="tx1"/>
              </a:solidFill>
              <a:prstDash val="sysDot"/>
            </a:ln>
          </c:spPr>
          <c:marker>
            <c:symbol val="none"/>
          </c:marker>
          <c:cat>
            <c:numRef>
              <c:f>[0]!Years1</c:f>
              <c:numCache>
                <c:formatCode>General</c:formatCode>
                <c:ptCount val="3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numCache>
            </c:numRef>
          </c:cat>
          <c:val>
            <c:numRef>
              <c:f>[0]!average3.1series</c:f>
              <c:numCache>
                <c:formatCode>0\.0</c:formatCode>
                <c:ptCount val="33"/>
                <c:pt idx="0">
                  <c:v>2.0754642766484501</c:v>
                </c:pt>
                <c:pt idx="1">
                  <c:v>2.0754642766484501</c:v>
                </c:pt>
                <c:pt idx="2">
                  <c:v>2.0754642766484501</c:v>
                </c:pt>
                <c:pt idx="3">
                  <c:v>2.0754642766484501</c:v>
                </c:pt>
                <c:pt idx="4">
                  <c:v>2.0754642766484501</c:v>
                </c:pt>
                <c:pt idx="5">
                  <c:v>2.0754642766484501</c:v>
                </c:pt>
                <c:pt idx="6">
                  <c:v>2.0754642766484501</c:v>
                </c:pt>
                <c:pt idx="7">
                  <c:v>2.0754642766484501</c:v>
                </c:pt>
                <c:pt idx="8">
                  <c:v>2.0754642766484501</c:v>
                </c:pt>
                <c:pt idx="9">
                  <c:v>2.0754642766484501</c:v>
                </c:pt>
                <c:pt idx="10">
                  <c:v>2.0754642766484501</c:v>
                </c:pt>
                <c:pt idx="11">
                  <c:v>2.0754642766484501</c:v>
                </c:pt>
                <c:pt idx="12">
                  <c:v>2.0754642766484501</c:v>
                </c:pt>
                <c:pt idx="13">
                  <c:v>2.0754642766484501</c:v>
                </c:pt>
                <c:pt idx="14">
                  <c:v>2.0754642766484501</c:v>
                </c:pt>
                <c:pt idx="15">
                  <c:v>2.0754642766484501</c:v>
                </c:pt>
                <c:pt idx="16">
                  <c:v>2.0754642766484501</c:v>
                </c:pt>
                <c:pt idx="17">
                  <c:v>2.0754642766484501</c:v>
                </c:pt>
                <c:pt idx="18">
                  <c:v>2.0754642766484501</c:v>
                </c:pt>
                <c:pt idx="19">
                  <c:v>2.0754642766484501</c:v>
                </c:pt>
                <c:pt idx="20">
                  <c:v>2.0754642766484501</c:v>
                </c:pt>
                <c:pt idx="21">
                  <c:v>2.0754642766484501</c:v>
                </c:pt>
                <c:pt idx="22">
                  <c:v>2.0754642766484501</c:v>
                </c:pt>
                <c:pt idx="23">
                  <c:v>2.0754642766484501</c:v>
                </c:pt>
                <c:pt idx="24">
                  <c:v>2.0754642766484501</c:v>
                </c:pt>
                <c:pt idx="25">
                  <c:v>2.0754642766484501</c:v>
                </c:pt>
                <c:pt idx="26">
                  <c:v>2.0754642766484501</c:v>
                </c:pt>
                <c:pt idx="27">
                  <c:v>2.0754642766484501</c:v>
                </c:pt>
                <c:pt idx="28">
                  <c:v>2.0754642766484501</c:v>
                </c:pt>
                <c:pt idx="29">
                  <c:v>2.0754642766484501</c:v>
                </c:pt>
                <c:pt idx="30">
                  <c:v>2.0754642766484501</c:v>
                </c:pt>
                <c:pt idx="31">
                  <c:v>2.0754642766484501</c:v>
                </c:pt>
                <c:pt idx="32">
                  <c:v>2.0754642766484501</c:v>
                </c:pt>
              </c:numCache>
            </c:numRef>
          </c:val>
          <c:smooth val="0"/>
        </c:ser>
        <c:dLbls>
          <c:showLegendKey val="0"/>
          <c:showVal val="0"/>
          <c:showCatName val="0"/>
          <c:showSerName val="0"/>
          <c:showPercent val="0"/>
          <c:showBubbleSize val="0"/>
        </c:dLbls>
        <c:marker val="1"/>
        <c:smooth val="0"/>
        <c:axId val="148032128"/>
        <c:axId val="148042112"/>
      </c:lineChart>
      <c:catAx>
        <c:axId val="148032128"/>
        <c:scaling>
          <c:orientation val="minMax"/>
        </c:scaling>
        <c:delete val="0"/>
        <c:axPos val="b"/>
        <c:numFmt formatCode="General" sourceLinked="1"/>
        <c:majorTickMark val="out"/>
        <c:minorTickMark val="none"/>
        <c:tickLblPos val="low"/>
        <c:txPr>
          <a:bodyPr rot="-5400000" vert="horz"/>
          <a:lstStyle/>
          <a:p>
            <a:pPr>
              <a:defRPr sz="900" b="0" i="0" u="none" strike="noStrike" baseline="0">
                <a:solidFill>
                  <a:srgbClr val="000000"/>
                </a:solidFill>
                <a:latin typeface="Calibri"/>
                <a:ea typeface="Calibri"/>
                <a:cs typeface="Calibri"/>
              </a:defRPr>
            </a:pPr>
            <a:endParaRPr lang="fr-FR"/>
          </a:p>
        </c:txPr>
        <c:crossAx val="148042112"/>
        <c:crosses val="autoZero"/>
        <c:auto val="1"/>
        <c:lblAlgn val="ctr"/>
        <c:lblOffset val="100"/>
        <c:noMultiLvlLbl val="0"/>
      </c:catAx>
      <c:valAx>
        <c:axId val="148042112"/>
        <c:scaling>
          <c:orientation val="minMax"/>
          <c:max val="16"/>
          <c:min val="-10"/>
        </c:scaling>
        <c:delete val="0"/>
        <c:axPos val="l"/>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148032128"/>
        <c:crosses val="autoZero"/>
        <c:crossBetween val="between"/>
        <c:majorUnit val="2"/>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566" l="0.70000000000000062" r="0.70000000000000062" t="0.750000000000005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49238136468719"/>
          <c:y val="0.18317830312586347"/>
          <c:w val="0.8329297820823246"/>
          <c:h val="0.61832169566621464"/>
        </c:manualLayout>
      </c:layout>
      <c:barChart>
        <c:barDir val="col"/>
        <c:grouping val="clustered"/>
        <c:varyColors val="0"/>
        <c:ser>
          <c:idx val="0"/>
          <c:order val="0"/>
          <c:tx>
            <c:v>growth</c:v>
          </c:tx>
          <c:spPr>
            <a:solidFill>
              <a:schemeClr val="accent1"/>
            </a:solidFill>
          </c:spPr>
          <c:invertIfNegative val="0"/>
          <c:cat>
            <c:numRef>
              <c:f>[0]!Years1</c:f>
              <c:numCache>
                <c:formatCode>General</c:formatCode>
                <c:ptCount val="3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numCache>
            </c:numRef>
          </c:cat>
          <c:val>
            <c:numRef>
              <c:f>[0]!Series4.1</c:f>
              <c:numCache>
                <c:formatCode>0.00</c:formatCode>
                <c:ptCount val="33"/>
                <c:pt idx="0">
                  <c:v>2.966288154498864</c:v>
                </c:pt>
                <c:pt idx="1">
                  <c:v>1.6951626654275742</c:v>
                </c:pt>
                <c:pt idx="2">
                  <c:v>2.2759344961784667</c:v>
                </c:pt>
                <c:pt idx="3">
                  <c:v>6.5657397976222276</c:v>
                </c:pt>
                <c:pt idx="4">
                  <c:v>2.417033406720881</c:v>
                </c:pt>
                <c:pt idx="5">
                  <c:v>2.4618412256830036</c:v>
                </c:pt>
                <c:pt idx="6">
                  <c:v>3.9965802049950705</c:v>
                </c:pt>
                <c:pt idx="7">
                  <c:v>2.0294599024018867</c:v>
                </c:pt>
                <c:pt idx="8">
                  <c:v>0.76421872278298331</c:v>
                </c:pt>
                <c:pt idx="9">
                  <c:v>3.0657879038079594</c:v>
                </c:pt>
                <c:pt idx="10">
                  <c:v>3.3451679438934789</c:v>
                </c:pt>
                <c:pt idx="11">
                  <c:v>1.9545510467302796</c:v>
                </c:pt>
                <c:pt idx="12">
                  <c:v>1.4835349460130987</c:v>
                </c:pt>
                <c:pt idx="13">
                  <c:v>2.0319123748279599</c:v>
                </c:pt>
                <c:pt idx="14">
                  <c:v>1.3363791996229724</c:v>
                </c:pt>
                <c:pt idx="15">
                  <c:v>2.4189897601799126</c:v>
                </c:pt>
                <c:pt idx="16">
                  <c:v>2.623923930639438</c:v>
                </c:pt>
                <c:pt idx="17">
                  <c:v>0.37813399721520202</c:v>
                </c:pt>
                <c:pt idx="18">
                  <c:v>2.0621271572434319</c:v>
                </c:pt>
                <c:pt idx="19">
                  <c:v>2.4585444727823313</c:v>
                </c:pt>
                <c:pt idx="20">
                  <c:v>1.6274386872549451</c:v>
                </c:pt>
                <c:pt idx="21">
                  <c:v>3.5447509411072442</c:v>
                </c:pt>
                <c:pt idx="22">
                  <c:v>0.94866342605979259</c:v>
                </c:pt>
                <c:pt idx="23">
                  <c:v>2.9983231174526503</c:v>
                </c:pt>
                <c:pt idx="24">
                  <c:v>0.98714116789937467</c:v>
                </c:pt>
                <c:pt idx="25">
                  <c:v>0.47996076577403457</c:v>
                </c:pt>
                <c:pt idx="26">
                  <c:v>1.5343128497407932</c:v>
                </c:pt>
                <c:pt idx="27">
                  <c:v>2.9058194356369471</c:v>
                </c:pt>
                <c:pt idx="28">
                  <c:v>6.6673183703169769E-2</c:v>
                </c:pt>
                <c:pt idx="29">
                  <c:v>-1.0280011765045449</c:v>
                </c:pt>
                <c:pt idx="30">
                  <c:v>-0.57490856385199463</c:v>
                </c:pt>
                <c:pt idx="31">
                  <c:v>1.3533455953136597</c:v>
                </c:pt>
                <c:pt idx="32">
                  <c:v>1.3547105823286776</c:v>
                </c:pt>
              </c:numCache>
            </c:numRef>
          </c:val>
        </c:ser>
        <c:dLbls>
          <c:showLegendKey val="0"/>
          <c:showVal val="0"/>
          <c:showCatName val="0"/>
          <c:showSerName val="0"/>
          <c:showPercent val="0"/>
          <c:showBubbleSize val="0"/>
        </c:dLbls>
        <c:gapWidth val="20"/>
        <c:overlap val="100"/>
        <c:axId val="148058880"/>
        <c:axId val="148060416"/>
      </c:barChart>
      <c:lineChart>
        <c:grouping val="standard"/>
        <c:varyColors val="0"/>
        <c:ser>
          <c:idx val="2"/>
          <c:order val="1"/>
          <c:tx>
            <c:v>average</c:v>
          </c:tx>
          <c:spPr>
            <a:ln w="15875">
              <a:solidFill>
                <a:schemeClr val="tx1"/>
              </a:solidFill>
              <a:prstDash val="sysDot"/>
            </a:ln>
          </c:spPr>
          <c:marker>
            <c:symbol val="none"/>
          </c:marker>
          <c:cat>
            <c:numRef>
              <c:f>[0]!Years1</c:f>
              <c:numCache>
                <c:formatCode>General</c:formatCode>
                <c:ptCount val="3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numCache>
            </c:numRef>
          </c:cat>
          <c:val>
            <c:numRef>
              <c:f>[0]!average4.1series</c:f>
              <c:numCache>
                <c:formatCode>0\.0</c:formatCode>
                <c:ptCount val="33"/>
                <c:pt idx="0">
                  <c:v>1.9554406460964175</c:v>
                </c:pt>
                <c:pt idx="1">
                  <c:v>1.9554406460964175</c:v>
                </c:pt>
                <c:pt idx="2">
                  <c:v>1.9554406460964175</c:v>
                </c:pt>
                <c:pt idx="3">
                  <c:v>1.9554406460964175</c:v>
                </c:pt>
                <c:pt idx="4">
                  <c:v>1.9554406460964175</c:v>
                </c:pt>
                <c:pt idx="5">
                  <c:v>1.9554406460964175</c:v>
                </c:pt>
                <c:pt idx="6">
                  <c:v>1.9554406460964175</c:v>
                </c:pt>
                <c:pt idx="7">
                  <c:v>1.9554406460964175</c:v>
                </c:pt>
                <c:pt idx="8">
                  <c:v>1.9554406460964175</c:v>
                </c:pt>
                <c:pt idx="9">
                  <c:v>1.9554406460964175</c:v>
                </c:pt>
                <c:pt idx="10">
                  <c:v>1.9554406460964175</c:v>
                </c:pt>
                <c:pt idx="11">
                  <c:v>1.9554406460964175</c:v>
                </c:pt>
                <c:pt idx="12">
                  <c:v>1.9554406460964175</c:v>
                </c:pt>
                <c:pt idx="13">
                  <c:v>1.9554406460964175</c:v>
                </c:pt>
                <c:pt idx="14">
                  <c:v>1.9554406460964175</c:v>
                </c:pt>
                <c:pt idx="15">
                  <c:v>1.9554406460964175</c:v>
                </c:pt>
                <c:pt idx="16">
                  <c:v>1.9554406460964175</c:v>
                </c:pt>
                <c:pt idx="17">
                  <c:v>1.9554406460964175</c:v>
                </c:pt>
                <c:pt idx="18">
                  <c:v>1.9554406460964175</c:v>
                </c:pt>
                <c:pt idx="19">
                  <c:v>1.9554406460964175</c:v>
                </c:pt>
                <c:pt idx="20">
                  <c:v>1.9554406460964175</c:v>
                </c:pt>
                <c:pt idx="21">
                  <c:v>1.9554406460964175</c:v>
                </c:pt>
                <c:pt idx="22">
                  <c:v>1.9554406460964175</c:v>
                </c:pt>
                <c:pt idx="23">
                  <c:v>1.9554406460964175</c:v>
                </c:pt>
                <c:pt idx="24">
                  <c:v>1.9554406460964175</c:v>
                </c:pt>
                <c:pt idx="25">
                  <c:v>1.9554406460964175</c:v>
                </c:pt>
                <c:pt idx="26">
                  <c:v>1.9554406460964175</c:v>
                </c:pt>
                <c:pt idx="27">
                  <c:v>1.9554406460964175</c:v>
                </c:pt>
                <c:pt idx="28">
                  <c:v>1.9554406460964175</c:v>
                </c:pt>
                <c:pt idx="29">
                  <c:v>1.9554406460964175</c:v>
                </c:pt>
                <c:pt idx="30">
                  <c:v>1.9554406460964175</c:v>
                </c:pt>
                <c:pt idx="31">
                  <c:v>1.9554406460964175</c:v>
                </c:pt>
                <c:pt idx="32">
                  <c:v>1.9554406460964175</c:v>
                </c:pt>
              </c:numCache>
            </c:numRef>
          </c:val>
          <c:smooth val="0"/>
        </c:ser>
        <c:dLbls>
          <c:showLegendKey val="0"/>
          <c:showVal val="0"/>
          <c:showCatName val="0"/>
          <c:showSerName val="0"/>
          <c:showPercent val="0"/>
          <c:showBubbleSize val="0"/>
        </c:dLbls>
        <c:marker val="1"/>
        <c:smooth val="0"/>
        <c:axId val="148058880"/>
        <c:axId val="148060416"/>
      </c:lineChart>
      <c:catAx>
        <c:axId val="148058880"/>
        <c:scaling>
          <c:orientation val="minMax"/>
        </c:scaling>
        <c:delete val="0"/>
        <c:axPos val="b"/>
        <c:numFmt formatCode="General" sourceLinked="1"/>
        <c:majorTickMark val="out"/>
        <c:minorTickMark val="none"/>
        <c:tickLblPos val="low"/>
        <c:txPr>
          <a:bodyPr rot="-5400000" vert="horz"/>
          <a:lstStyle/>
          <a:p>
            <a:pPr>
              <a:defRPr sz="900" b="0" i="0" u="none" strike="noStrike" baseline="0">
                <a:solidFill>
                  <a:srgbClr val="000000"/>
                </a:solidFill>
                <a:latin typeface="Calibri"/>
                <a:ea typeface="Calibri"/>
                <a:cs typeface="Calibri"/>
              </a:defRPr>
            </a:pPr>
            <a:endParaRPr lang="fr-FR"/>
          </a:p>
        </c:txPr>
        <c:crossAx val="148060416"/>
        <c:crosses val="autoZero"/>
        <c:auto val="1"/>
        <c:lblAlgn val="ctr"/>
        <c:lblOffset val="100"/>
        <c:noMultiLvlLbl val="0"/>
      </c:catAx>
      <c:valAx>
        <c:axId val="148060416"/>
        <c:scaling>
          <c:orientation val="minMax"/>
          <c:max val="16"/>
          <c:min val="-10"/>
        </c:scaling>
        <c:delete val="0"/>
        <c:axPos val="l"/>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148058880"/>
        <c:crosses val="autoZero"/>
        <c:crossBetween val="between"/>
        <c:majorUnit val="2"/>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577" l="0.70000000000000062" r="0.70000000000000062" t="0.75000000000000577" header="0.30000000000000032" footer="0.30000000000000032"/>
    <c:pageSetup/>
  </c:printSettings>
</c:chartSpace>
</file>

<file path=xl/ctrlProps/ctrlProp1.xml><?xml version="1.0" encoding="utf-8"?>
<formControlPr xmlns="http://schemas.microsoft.com/office/spreadsheetml/2009/9/main" objectType="Drop" dropStyle="combo" dx="20" fmlaLink="Calculations!$B$36" fmlaRange="countries" noThreeD="1" sel="20" val="12"/>
</file>

<file path=xl/ctrlProps/ctrlProp2.xml><?xml version="1.0" encoding="utf-8"?>
<formControlPr xmlns="http://schemas.microsoft.com/office/spreadsheetml/2009/9/main" objectType="Drop" dropStyle="combo" dx="20" fmlaLink="Calculations!$B$42" fmlaRange="years" noThreeD="1" sel="20" val="12"/>
</file>

<file path=xl/ctrlProps/ctrlProp3.xml><?xml version="1.0" encoding="utf-8"?>
<formControlPr xmlns="http://schemas.microsoft.com/office/spreadsheetml/2009/9/main" objectType="Drop" dropStyle="combo" dx="20" fmlaLink="Calculations!$B$44" fmlaRange="years" noThreeD="1" sel="52" val="44"/>
</file>

<file path=xl/ctrlProps/ctrlProp4.xml><?xml version="1.0" encoding="utf-8"?>
<formControlPr xmlns="http://schemas.microsoft.com/office/spreadsheetml/2009/9/main" objectType="Drop" dropStyle="combo" dx="20" fmlaLink="Calculations!$B$37" fmlaRange="countries" noThreeD="1" sel="9" val="7"/>
</file>

<file path=xl/ctrlProps/ctrlProp5.xml><?xml version="1.0" encoding="utf-8"?>
<formControlPr xmlns="http://schemas.microsoft.com/office/spreadsheetml/2009/9/main" objectType="Drop" dropStyle="combo" dx="20" fmlaLink="Calculations!$B$38" fmlaRange="countries" noThreeD="1" sel="8" val="7"/>
</file>

<file path=xl/ctrlProps/ctrlProp6.xml><?xml version="1.0" encoding="utf-8"?>
<formControlPr xmlns="http://schemas.microsoft.com/office/spreadsheetml/2009/9/main" objectType="Drop" dropStyle="combo" dx="20" fmlaLink="Calculations!$B$33" fmlaRange="series" noThreeD="1" sel="3" val="0"/>
</file>

<file path=xl/drawings/_rels/drawing1.xml.rels><?xml version="1.0" encoding="UTF-8" standalone="yes"?>
<Relationships xmlns="http://schemas.openxmlformats.org/package/2006/relationships"><Relationship Id="rId8" Type="http://schemas.openxmlformats.org/officeDocument/2006/relationships/hyperlink" Target="#'3 b'!A1"/><Relationship Id="rId13" Type="http://schemas.openxmlformats.org/officeDocument/2006/relationships/hyperlink" Target="#'7 a'!A1"/><Relationship Id="rId18" Type="http://schemas.openxmlformats.org/officeDocument/2006/relationships/hyperlink" Target="#'9'!A1"/><Relationship Id="rId3" Type="http://schemas.openxmlformats.org/officeDocument/2006/relationships/hyperlink" Target="#'1 b'!A1"/><Relationship Id="rId21" Type="http://schemas.openxmlformats.org/officeDocument/2006/relationships/hyperlink" Target="#Charts!A1"/><Relationship Id="rId7" Type="http://schemas.openxmlformats.org/officeDocument/2006/relationships/hyperlink" Target="#'3 a'!A1"/><Relationship Id="rId12" Type="http://schemas.openxmlformats.org/officeDocument/2006/relationships/hyperlink" Target="#'8'!A1"/><Relationship Id="rId17" Type="http://schemas.openxmlformats.org/officeDocument/2006/relationships/hyperlink" Target="#'7 b'!A1"/><Relationship Id="rId2" Type="http://schemas.openxmlformats.org/officeDocument/2006/relationships/hyperlink" Target="#'1 a'!A1"/><Relationship Id="rId16" Type="http://schemas.openxmlformats.org/officeDocument/2006/relationships/hyperlink" Target="#'6 b'!A1"/><Relationship Id="rId20" Type="http://schemas.openxmlformats.org/officeDocument/2006/relationships/hyperlink" Target="http://www.bls.gov/ilc/intl_gdp_capita_gdp_hour.htm" TargetMode="External"/><Relationship Id="rId1" Type="http://schemas.openxmlformats.org/officeDocument/2006/relationships/hyperlink" Target="mailto:ILCPR@bls.gov?subject=Subscribe" TargetMode="External"/><Relationship Id="rId6" Type="http://schemas.openxmlformats.org/officeDocument/2006/relationships/hyperlink" Target="http://www.bls.gov/ilc/" TargetMode="External"/><Relationship Id="rId11" Type="http://schemas.openxmlformats.org/officeDocument/2006/relationships/hyperlink" Target="#'6 a'!A1"/><Relationship Id="rId5" Type="http://schemas.openxmlformats.org/officeDocument/2006/relationships/hyperlink" Target="#'2 b'!A1"/><Relationship Id="rId15" Type="http://schemas.openxmlformats.org/officeDocument/2006/relationships/hyperlink" Target="#'5 b'!A1"/><Relationship Id="rId10" Type="http://schemas.openxmlformats.org/officeDocument/2006/relationships/hyperlink" Target="#'5 a'!A1"/><Relationship Id="rId19" Type="http://schemas.openxmlformats.org/officeDocument/2006/relationships/hyperlink" Target="http://www.bls.gov/ilc/intl_gdp_capita_gdp_hour.pdf" TargetMode="External"/><Relationship Id="rId4" Type="http://schemas.openxmlformats.org/officeDocument/2006/relationships/hyperlink" Target="#'2 a'!A1"/><Relationship Id="rId9" Type="http://schemas.openxmlformats.org/officeDocument/2006/relationships/hyperlink" Target="#'4 a'!A1"/><Relationship Id="rId14" Type="http://schemas.openxmlformats.org/officeDocument/2006/relationships/hyperlink" Target="#'4 b'!A1"/><Relationship Id="rId22"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565511</xdr:colOff>
      <xdr:row>30</xdr:row>
      <xdr:rowOff>31531</xdr:rowOff>
    </xdr:from>
    <xdr:to>
      <xdr:col>6</xdr:col>
      <xdr:colOff>35740</xdr:colOff>
      <xdr:row>34</xdr:row>
      <xdr:rowOff>37300</xdr:rowOff>
    </xdr:to>
    <xdr:sp macro="" textlink="">
      <xdr:nvSpPr>
        <xdr:cNvPr id="2" name="Text Box 2"/>
        <xdr:cNvSpPr txBox="1">
          <a:spLocks noChangeArrowheads="1"/>
        </xdr:cNvSpPr>
      </xdr:nvSpPr>
      <xdr:spPr bwMode="auto">
        <a:xfrm>
          <a:off x="1769471" y="4565431"/>
          <a:ext cx="1923853" cy="653469"/>
        </a:xfrm>
        <a:prstGeom prst="rect">
          <a:avLst/>
        </a:prstGeom>
        <a:noFill/>
        <a:ln w="19050">
          <a:noFill/>
          <a:miter lim="800000"/>
          <a:headEnd/>
          <a:tailEnd/>
        </a:ln>
      </xdr:spPr>
      <xdr:txBody>
        <a:bodyPr vertOverflow="clip" wrap="square" lIns="91440" tIns="45720" rIns="91440" bIns="45720" anchor="t" upright="1"/>
        <a:lstStyle/>
        <a:p>
          <a:pPr>
            <a:lnSpc>
              <a:spcPts val="1100"/>
            </a:lnSpc>
          </a:pPr>
          <a:r>
            <a:rPr lang="en-US" sz="1000" b="0" i="0" u="none" strike="noStrike" baseline="0">
              <a:solidFill>
                <a:srgbClr val="17365D"/>
              </a:solidFill>
              <a:latin typeface="Calibri" pitchFamily="34" charset="0"/>
              <a:ea typeface="+mn-ea"/>
              <a:cs typeface="+mn-cs"/>
            </a:rPr>
            <a:t>International comparisons of </a:t>
          </a:r>
        </a:p>
        <a:p>
          <a:pPr>
            <a:lnSpc>
              <a:spcPts val="1100"/>
            </a:lnSpc>
          </a:pPr>
          <a:r>
            <a:rPr lang="en-US" sz="1000" b="0" i="0" u="none" strike="noStrike" baseline="0">
              <a:solidFill>
                <a:srgbClr val="17365D"/>
              </a:solidFill>
              <a:latin typeface="Calibri" pitchFamily="34" charset="0"/>
              <a:ea typeface="+mn-ea"/>
              <a:cs typeface="+mn-cs"/>
            </a:rPr>
            <a:t>GDP per Capita and per Hour    </a:t>
          </a:r>
        </a:p>
        <a:p>
          <a:pPr>
            <a:lnSpc>
              <a:spcPts val="1100"/>
            </a:lnSpc>
          </a:pPr>
          <a:r>
            <a:rPr lang="en-US" sz="1000" b="0" i="0" u="none" strike="noStrike" baseline="0">
              <a:solidFill>
                <a:srgbClr val="17365D"/>
              </a:solidFill>
              <a:latin typeface="Calibri" pitchFamily="34" charset="0"/>
              <a:ea typeface="+mn-ea"/>
              <a:cs typeface="+mn-cs"/>
            </a:rPr>
            <a:t>Report through 2011:</a:t>
          </a:r>
        </a:p>
        <a:p>
          <a:pPr algn="l" rtl="0">
            <a:lnSpc>
              <a:spcPts val="400"/>
            </a:lnSpc>
            <a:defRPr sz="1000"/>
          </a:pPr>
          <a:endParaRPr lang="en-US" sz="400" b="0" i="0" u="none" strike="noStrike" baseline="0">
            <a:solidFill>
              <a:srgbClr val="17365D"/>
            </a:solidFill>
            <a:latin typeface="Calibri" pitchFamily="34" charset="0"/>
          </a:endParaRPr>
        </a:p>
        <a:p>
          <a:pPr algn="l" rtl="0">
            <a:lnSpc>
              <a:spcPts val="400"/>
            </a:lnSpc>
            <a:defRPr sz="1000"/>
          </a:pPr>
          <a:endParaRPr lang="en-US" sz="400" b="0" i="0" u="none" strike="noStrike" baseline="0">
            <a:solidFill>
              <a:srgbClr val="17365D"/>
            </a:solidFill>
            <a:latin typeface="Calibri" pitchFamily="34" charset="0"/>
          </a:endParaRPr>
        </a:p>
        <a:p>
          <a:pPr algn="l" rtl="0">
            <a:lnSpc>
              <a:spcPts val="1200"/>
            </a:lnSpc>
            <a:defRPr sz="1000"/>
          </a:pPr>
          <a:endParaRPr lang="en-US" sz="1100" b="0" i="0" u="none" strike="noStrike" baseline="0">
            <a:solidFill>
              <a:srgbClr val="000000"/>
            </a:solidFill>
            <a:latin typeface="Calibri" pitchFamily="34" charset="0"/>
            <a:cs typeface="Times New Roman"/>
          </a:endParaRPr>
        </a:p>
      </xdr:txBody>
    </xdr:sp>
    <xdr:clientData/>
  </xdr:twoCellAnchor>
  <xdr:twoCellAnchor>
    <xdr:from>
      <xdr:col>0</xdr:col>
      <xdr:colOff>171450</xdr:colOff>
      <xdr:row>15</xdr:row>
      <xdr:rowOff>476250</xdr:rowOff>
    </xdr:from>
    <xdr:to>
      <xdr:col>2</xdr:col>
      <xdr:colOff>114300</xdr:colOff>
      <xdr:row>17</xdr:row>
      <xdr:rowOff>171450</xdr:rowOff>
    </xdr:to>
    <xdr:sp macro="" textlink="">
      <xdr:nvSpPr>
        <xdr:cNvPr id="3" name="Rectangle 2"/>
        <xdr:cNvSpPr/>
      </xdr:nvSpPr>
      <xdr:spPr>
        <a:xfrm>
          <a:off x="171450" y="2266950"/>
          <a:ext cx="1162050"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166441</xdr:colOff>
      <xdr:row>2</xdr:row>
      <xdr:rowOff>163829</xdr:rowOff>
    </xdr:from>
    <xdr:to>
      <xdr:col>8</xdr:col>
      <xdr:colOff>531112</xdr:colOff>
      <xdr:row>9</xdr:row>
      <xdr:rowOff>80246</xdr:rowOff>
    </xdr:to>
    <xdr:sp macro="" textlink="">
      <xdr:nvSpPr>
        <xdr:cNvPr id="4" name="Text Box 1"/>
        <xdr:cNvSpPr txBox="1">
          <a:spLocks noChangeArrowheads="1"/>
        </xdr:cNvSpPr>
      </xdr:nvSpPr>
      <xdr:spPr bwMode="auto">
        <a:xfrm>
          <a:off x="158821" y="161924"/>
          <a:ext cx="5241471" cy="1051762"/>
        </a:xfrm>
        <a:prstGeom prst="rect">
          <a:avLst/>
        </a:prstGeom>
        <a:solidFill>
          <a:srgbClr val="17365D"/>
        </a:solidFill>
        <a:ln w="19050">
          <a:noFill/>
          <a:miter lim="800000"/>
          <a:headEnd/>
          <a:tailEnd/>
        </a:ln>
      </xdr:spPr>
      <xdr:txBody>
        <a:bodyPr vertOverflow="clip" wrap="square" lIns="91440" tIns="45720" rIns="91440" bIns="45720" anchor="t" upright="1"/>
        <a:lstStyle/>
        <a:p>
          <a:pPr algn="l" rtl="0">
            <a:defRPr sz="1000"/>
          </a:pPr>
          <a:r>
            <a:rPr lang="en-US" sz="2300" b="0" i="0" u="none" strike="noStrike" baseline="0">
              <a:solidFill>
                <a:schemeClr val="bg1"/>
              </a:solidFill>
              <a:latin typeface="Times New Roman"/>
              <a:cs typeface="Times New Roman"/>
            </a:rPr>
            <a:t>International Comparisons of </a:t>
          </a:r>
        </a:p>
        <a:p>
          <a:pPr algn="l" rtl="0">
            <a:defRPr sz="1000"/>
          </a:pPr>
          <a:r>
            <a:rPr lang="en-US" sz="2300" b="0" i="0" u="none" strike="noStrike" baseline="0">
              <a:solidFill>
                <a:schemeClr val="bg1"/>
              </a:solidFill>
              <a:latin typeface="Times New Roman"/>
              <a:cs typeface="Times New Roman"/>
            </a:rPr>
            <a:t>GDP per Capita and per Hour, 1960-2011</a:t>
          </a:r>
        </a:p>
        <a:p>
          <a:pPr algn="l" rtl="0">
            <a:defRPr sz="1000"/>
          </a:pPr>
          <a:r>
            <a:rPr lang="en-US" sz="2400" b="0" i="0" u="none" strike="noStrike" baseline="0">
              <a:solidFill>
                <a:schemeClr val="bg1"/>
              </a:solidFill>
              <a:latin typeface="Times New Roman"/>
              <a:cs typeface="Times New Roman"/>
            </a:rPr>
            <a:t>Data Tables </a:t>
          </a:r>
        </a:p>
      </xdr:txBody>
    </xdr:sp>
    <xdr:clientData/>
  </xdr:twoCellAnchor>
  <xdr:twoCellAnchor>
    <xdr:from>
      <xdr:col>0</xdr:col>
      <xdr:colOff>145797</xdr:colOff>
      <xdr:row>2</xdr:row>
      <xdr:rowOff>152399</xdr:rowOff>
    </xdr:from>
    <xdr:to>
      <xdr:col>10</xdr:col>
      <xdr:colOff>379090</xdr:colOff>
      <xdr:row>17</xdr:row>
      <xdr:rowOff>174624</xdr:rowOff>
    </xdr:to>
    <xdr:sp macro="" textlink="">
      <xdr:nvSpPr>
        <xdr:cNvPr id="6" name="Rectangle 5"/>
        <xdr:cNvSpPr/>
      </xdr:nvSpPr>
      <xdr:spPr>
        <a:xfrm>
          <a:off x="145797" y="152399"/>
          <a:ext cx="6321678" cy="24415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latin typeface="+mn-lt"/>
              <a:ea typeface="+mn-ea"/>
              <a:cs typeface="+mn-cs"/>
            </a:rPr>
            <a:t>	          		</a:t>
          </a:r>
          <a:endParaRPr lang="en-US"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solidFill>
              <a:sysClr val="windowText" lastClr="000000"/>
            </a:solidFill>
          </a:endParaRPr>
        </a:p>
        <a:p>
          <a:pPr algn="l"/>
          <a:endParaRPr lang="en-US" sz="1100" b="1">
            <a:solidFill>
              <a:sysClr val="windowText" lastClr="000000"/>
            </a:solidFill>
          </a:endParaRPr>
        </a:p>
        <a:p>
          <a:pPr algn="l"/>
          <a:endParaRPr lang="en-US" sz="1100" b="1">
            <a:solidFill>
              <a:sysClr val="windowText" lastClr="000000"/>
            </a:solidFill>
          </a:endParaRPr>
        </a:p>
        <a:p>
          <a:pPr algn="l"/>
          <a:endParaRPr lang="en-US" sz="1100" b="1">
            <a:solidFill>
              <a:sysClr val="windowText" lastClr="000000"/>
            </a:solidFill>
          </a:endParaRPr>
        </a:p>
        <a:p>
          <a:pPr algn="l"/>
          <a:endParaRPr lang="en-US" sz="1100" b="1">
            <a:solidFill>
              <a:sysClr val="windowText" lastClr="000000"/>
            </a:solidFill>
          </a:endParaRPr>
        </a:p>
        <a:p>
          <a:pPr algn="l"/>
          <a:endParaRPr lang="en-US" sz="1100" b="1">
            <a:solidFill>
              <a:sysClr val="windowText" lastClr="000000"/>
            </a:solidFill>
          </a:endParaRPr>
        </a:p>
        <a:p>
          <a:pPr algn="l"/>
          <a:endParaRPr lang="en-US" sz="1100" b="1">
            <a:solidFill>
              <a:sysClr val="windowText" lastClr="000000"/>
            </a:solidFill>
          </a:endParaRPr>
        </a:p>
      </xdr:txBody>
    </xdr:sp>
    <xdr:clientData/>
  </xdr:twoCellAnchor>
  <xdr:twoCellAnchor>
    <xdr:from>
      <xdr:col>0</xdr:col>
      <xdr:colOff>136081</xdr:colOff>
      <xdr:row>9</xdr:row>
      <xdr:rowOff>87064</xdr:rowOff>
    </xdr:from>
    <xdr:to>
      <xdr:col>5</xdr:col>
      <xdr:colOff>396395</xdr:colOff>
      <xdr:row>10</xdr:row>
      <xdr:rowOff>155100</xdr:rowOff>
    </xdr:to>
    <xdr:sp macro="" textlink="">
      <xdr:nvSpPr>
        <xdr:cNvPr id="7" name="TextBox 6"/>
        <xdr:cNvSpPr txBox="1"/>
      </xdr:nvSpPr>
      <xdr:spPr>
        <a:xfrm>
          <a:off x="136081" y="1220539"/>
          <a:ext cx="3300702" cy="229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0" i="1">
              <a:solidFill>
                <a:schemeClr val="dk1"/>
              </a:solidFill>
              <a:latin typeface="Calibri" pitchFamily="34" charset="0"/>
              <a:ea typeface="+mn-ea"/>
              <a:cs typeface="+mn-cs"/>
            </a:rPr>
            <a:t>Division of International Labor Comparisons</a:t>
          </a:r>
          <a:endParaRPr lang="en-US" sz="1400" b="0" i="1">
            <a:latin typeface="Calibri" pitchFamily="34" charset="0"/>
          </a:endParaRPr>
        </a:p>
      </xdr:txBody>
    </xdr:sp>
    <xdr:clientData/>
  </xdr:twoCellAnchor>
  <xdr:twoCellAnchor>
    <xdr:from>
      <xdr:col>0</xdr:col>
      <xdr:colOff>165074</xdr:colOff>
      <xdr:row>11</xdr:row>
      <xdr:rowOff>97153</xdr:rowOff>
    </xdr:from>
    <xdr:to>
      <xdr:col>10</xdr:col>
      <xdr:colOff>283845</xdr:colOff>
      <xdr:row>29</xdr:row>
      <xdr:rowOff>19050</xdr:rowOff>
    </xdr:to>
    <xdr:sp macro="" textlink="">
      <xdr:nvSpPr>
        <xdr:cNvPr id="8" name="TextBox 7"/>
        <xdr:cNvSpPr txBox="1"/>
      </xdr:nvSpPr>
      <xdr:spPr>
        <a:xfrm>
          <a:off x="157454" y="1562098"/>
          <a:ext cx="6214771" cy="2828927"/>
        </a:xfrm>
        <a:prstGeom prst="rect">
          <a:avLst/>
        </a:prstGeom>
        <a:solidFill>
          <a:schemeClr val="accent1">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spcAft>
              <a:spcPts val="600"/>
            </a:spcAft>
          </a:pPr>
          <a:r>
            <a:rPr lang="en-US" sz="1400" b="1">
              <a:solidFill>
                <a:srgbClr val="002060"/>
              </a:solidFill>
              <a:latin typeface="Calibri" pitchFamily="34" charset="0"/>
            </a:rPr>
            <a:t>Table of</a:t>
          </a:r>
          <a:r>
            <a:rPr lang="en-US" sz="1400" b="1" baseline="0">
              <a:solidFill>
                <a:srgbClr val="002060"/>
              </a:solidFill>
              <a:latin typeface="Calibri" pitchFamily="34" charset="0"/>
            </a:rPr>
            <a:t> Contents</a:t>
          </a:r>
        </a:p>
      </xdr:txBody>
    </xdr:sp>
    <xdr:clientData/>
  </xdr:twoCellAnchor>
  <xdr:twoCellAnchor>
    <xdr:from>
      <xdr:col>6</xdr:col>
      <xdr:colOff>200953</xdr:colOff>
      <xdr:row>30</xdr:row>
      <xdr:rowOff>34900</xdr:rowOff>
    </xdr:from>
    <xdr:to>
      <xdr:col>10</xdr:col>
      <xdr:colOff>245753</xdr:colOff>
      <xdr:row>36</xdr:row>
      <xdr:rowOff>71438</xdr:rowOff>
    </xdr:to>
    <xdr:sp macro="" textlink="">
      <xdr:nvSpPr>
        <xdr:cNvPr id="9" name="Text Box 3">
          <a:hlinkClick xmlns:r="http://schemas.openxmlformats.org/officeDocument/2006/relationships" r:id="rId1"/>
        </xdr:cNvPr>
        <xdr:cNvSpPr txBox="1">
          <a:spLocks noChangeArrowheads="1"/>
        </xdr:cNvSpPr>
      </xdr:nvSpPr>
      <xdr:spPr bwMode="auto">
        <a:xfrm>
          <a:off x="3850933" y="4568800"/>
          <a:ext cx="2483200" cy="1008088"/>
        </a:xfrm>
        <a:prstGeom prst="rect">
          <a:avLst/>
        </a:prstGeom>
        <a:noFill/>
        <a:ln w="19050">
          <a:noFill/>
          <a:miter lim="800000"/>
          <a:headEnd/>
          <a:tailEnd/>
        </a:ln>
      </xdr:spPr>
      <xdr:txBody>
        <a:bodyPr vertOverflow="clip" wrap="square" lIns="91440" tIns="45720" rIns="91440" bIns="45720" anchor="t" upright="1"/>
        <a:lstStyle/>
        <a:p>
          <a:pPr algn="ctr" rtl="0">
            <a:defRPr sz="1000"/>
          </a:pPr>
          <a:r>
            <a:rPr lang="en-US" sz="1000" b="0" i="0" u="none" strike="noStrike" baseline="0">
              <a:solidFill>
                <a:srgbClr val="17365D"/>
              </a:solidFill>
              <a:latin typeface="Calibri" pitchFamily="34" charset="0"/>
            </a:rPr>
            <a:t>Subscribe to the ILC e-newsletter</a:t>
          </a:r>
          <a:endParaRPr lang="en-US" sz="1000" b="0" i="1" u="none" strike="noStrike" baseline="0">
            <a:solidFill>
              <a:srgbClr val="17365D"/>
            </a:solidFill>
            <a:latin typeface="Calibri" pitchFamily="34" charset="0"/>
            <a:cs typeface="Times New Roman"/>
          </a:endParaRPr>
        </a:p>
        <a:p>
          <a:pPr algn="ctr" rtl="0">
            <a:defRPr sz="1000"/>
          </a:pPr>
          <a:r>
            <a:rPr lang="en-US" sz="1000" b="1" i="1" u="none" strike="noStrike" baseline="0">
              <a:solidFill>
                <a:srgbClr val="17365D"/>
              </a:solidFill>
              <a:latin typeface="Calibri" pitchFamily="34" charset="0"/>
            </a:rPr>
            <a:t>JustOut!</a:t>
          </a:r>
          <a:endParaRPr lang="en-US" sz="1000" b="0" i="0" u="none" strike="noStrike" baseline="0">
            <a:solidFill>
              <a:srgbClr val="17365D"/>
            </a:solidFill>
            <a:latin typeface="Calibri" pitchFamily="34" charset="0"/>
            <a:cs typeface="Times New Roman"/>
          </a:endParaRPr>
        </a:p>
        <a:p>
          <a:pPr algn="l" rtl="0">
            <a:defRPr sz="1000"/>
          </a:pPr>
          <a:endParaRPr lang="en-US" sz="1000" b="0" i="0" u="none" strike="noStrike" baseline="0">
            <a:solidFill>
              <a:srgbClr val="17365D"/>
            </a:solidFill>
            <a:latin typeface="Calibri" pitchFamily="34" charset="0"/>
            <a:cs typeface="Times New Roman"/>
          </a:endParaRPr>
        </a:p>
        <a:p>
          <a:pPr algn="l" rtl="0">
            <a:defRPr sz="1000"/>
          </a:pPr>
          <a:r>
            <a:rPr lang="en-US" sz="1000" b="0" i="0" u="none" strike="noStrike" baseline="0">
              <a:solidFill>
                <a:srgbClr val="17365D"/>
              </a:solidFill>
              <a:latin typeface="Calibri" pitchFamily="34" charset="0"/>
            </a:rPr>
            <a:t>Email </a:t>
          </a:r>
          <a:r>
            <a:rPr lang="en-US" sz="1000" b="0" i="0" u="sng" strike="noStrike" baseline="0">
              <a:solidFill>
                <a:srgbClr val="0000FF"/>
              </a:solidFill>
              <a:latin typeface="Calibri" pitchFamily="34" charset="0"/>
            </a:rPr>
            <a:t>ILCPR@bls.gov </a:t>
          </a:r>
          <a:r>
            <a:rPr lang="en-US" sz="1000" b="0" i="0" u="none" strike="noStrike" baseline="0">
              <a:solidFill>
                <a:srgbClr val="17365D"/>
              </a:solidFill>
              <a:latin typeface="Calibri" pitchFamily="34" charset="0"/>
            </a:rPr>
            <a:t>with “subscribe” in the subject line. </a:t>
          </a:r>
          <a:r>
            <a:rPr lang="en-US" sz="1000" b="0" i="1" u="none" strike="noStrike" baseline="0">
              <a:solidFill>
                <a:srgbClr val="17365D"/>
              </a:solidFill>
              <a:latin typeface="Calibri" pitchFamily="34" charset="0"/>
            </a:rPr>
            <a:t>JustOut! </a:t>
          </a:r>
          <a:r>
            <a:rPr lang="en-US" sz="1000" b="0" i="0" u="none" strike="noStrike" baseline="0">
              <a:solidFill>
                <a:srgbClr val="17365D"/>
              </a:solidFill>
              <a:latin typeface="Calibri" pitchFamily="34" charset="0"/>
            </a:rPr>
            <a:t>provides links to the latest ILC releases, which usually occur once or twice per month.</a:t>
          </a:r>
        </a:p>
        <a:p>
          <a:pPr algn="l" rtl="0">
            <a:defRPr sz="1000"/>
          </a:pPr>
          <a:endParaRPr lang="en-US" sz="1000" b="0" i="0" u="none" strike="noStrike" baseline="0">
            <a:solidFill>
              <a:srgbClr val="000000"/>
            </a:solidFill>
            <a:latin typeface="Calibri" pitchFamily="34" charset="0"/>
            <a:cs typeface="Times New Roman"/>
          </a:endParaRPr>
        </a:p>
        <a:p>
          <a:pPr algn="l" rtl="0">
            <a:defRPr sz="1000"/>
          </a:pPr>
          <a:endParaRPr lang="en-US" sz="1000" b="0" i="0" u="none" strike="noStrike" baseline="0">
            <a:solidFill>
              <a:srgbClr val="000000"/>
            </a:solidFill>
            <a:latin typeface="Calibri" pitchFamily="34" charset="0"/>
            <a:cs typeface="Times New Roman"/>
          </a:endParaRPr>
        </a:p>
      </xdr:txBody>
    </xdr:sp>
    <xdr:clientData/>
  </xdr:twoCellAnchor>
  <xdr:twoCellAnchor>
    <xdr:from>
      <xdr:col>0</xdr:col>
      <xdr:colOff>167413</xdr:colOff>
      <xdr:row>30</xdr:row>
      <xdr:rowOff>29623</xdr:rowOff>
    </xdr:from>
    <xdr:to>
      <xdr:col>2</xdr:col>
      <xdr:colOff>426778</xdr:colOff>
      <xdr:row>34</xdr:row>
      <xdr:rowOff>27825</xdr:rowOff>
    </xdr:to>
    <xdr:sp macro="" textlink="">
      <xdr:nvSpPr>
        <xdr:cNvPr id="10" name="Text Box 2"/>
        <xdr:cNvSpPr txBox="1">
          <a:spLocks noChangeArrowheads="1"/>
        </xdr:cNvSpPr>
      </xdr:nvSpPr>
      <xdr:spPr bwMode="auto">
        <a:xfrm>
          <a:off x="159793" y="4555903"/>
          <a:ext cx="1470932" cy="653469"/>
        </a:xfrm>
        <a:prstGeom prst="rect">
          <a:avLst/>
        </a:prstGeom>
        <a:noFill/>
        <a:ln w="19050">
          <a:no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17365D"/>
              </a:solidFill>
              <a:latin typeface="Calibri" pitchFamily="34" charset="0"/>
            </a:rPr>
            <a:t>Contact Us</a:t>
          </a:r>
        </a:p>
        <a:p>
          <a:pPr algn="l" rtl="0">
            <a:defRPr sz="1000"/>
          </a:pPr>
          <a:r>
            <a:rPr lang="en-US" sz="1000" b="0" i="0" u="none" strike="noStrike" baseline="0">
              <a:solidFill>
                <a:srgbClr val="17365D"/>
              </a:solidFill>
              <a:latin typeface="Calibri" pitchFamily="34" charset="0"/>
            </a:rPr>
            <a:t>Division of International Labor Comparisons (ILC)</a:t>
          </a:r>
        </a:p>
        <a:p>
          <a:pPr algn="l" rtl="0">
            <a:lnSpc>
              <a:spcPts val="1400"/>
            </a:lnSpc>
            <a:spcBef>
              <a:spcPts val="300"/>
            </a:spcBef>
            <a:defRPr sz="1000"/>
          </a:pPr>
          <a:r>
            <a:rPr lang="en-US" sz="1000" b="0" i="0" u="none" strike="noStrike" baseline="0">
              <a:solidFill>
                <a:srgbClr val="17365D"/>
              </a:solidFill>
              <a:latin typeface="Calibri" pitchFamily="34" charset="0"/>
            </a:rPr>
            <a:t>Inquiries and Feedback</a:t>
          </a:r>
          <a:endParaRPr lang="en-US" sz="1000" b="0" i="0" u="none" strike="noStrike" baseline="0">
            <a:solidFill>
              <a:srgbClr val="17365D"/>
            </a:solidFill>
            <a:latin typeface="Calibri" pitchFamily="34" charset="0"/>
            <a:cs typeface="Times New Roman"/>
          </a:endParaRPr>
        </a:p>
        <a:p>
          <a:pPr algn="l" rtl="0">
            <a:lnSpc>
              <a:spcPts val="1100"/>
            </a:lnSpc>
            <a:defRPr sz="1000"/>
          </a:pPr>
          <a:r>
            <a:rPr lang="en-US" sz="1000" b="0" i="0" u="none" strike="noStrike" baseline="0">
              <a:solidFill>
                <a:srgbClr val="17365D"/>
              </a:solidFill>
              <a:latin typeface="Calibri" pitchFamily="34" charset="0"/>
            </a:rPr>
            <a:t>ILCHelp@bls.gov or (202) 691-5654</a:t>
          </a:r>
        </a:p>
        <a:p>
          <a:pPr algn="l" rtl="0">
            <a:defRPr sz="1000"/>
          </a:pPr>
          <a:endParaRPr lang="en-US" sz="1100" b="0" i="0" u="none" strike="noStrike" baseline="0">
            <a:solidFill>
              <a:srgbClr val="000000"/>
            </a:solidFill>
            <a:latin typeface="Calibri" pitchFamily="34" charset="0"/>
            <a:cs typeface="Times New Roman"/>
          </a:endParaRPr>
        </a:p>
        <a:p>
          <a:pPr algn="l" rtl="0">
            <a:lnSpc>
              <a:spcPts val="1200"/>
            </a:lnSpc>
            <a:defRPr sz="1000"/>
          </a:pPr>
          <a:endParaRPr lang="en-US" sz="1100" b="0" i="0" u="none" strike="noStrike" baseline="0">
            <a:solidFill>
              <a:srgbClr val="000000"/>
            </a:solidFill>
            <a:latin typeface="Calibri" pitchFamily="34" charset="0"/>
            <a:cs typeface="Times New Roman"/>
          </a:endParaRPr>
        </a:p>
      </xdr:txBody>
    </xdr:sp>
    <xdr:clientData/>
  </xdr:twoCellAnchor>
  <xdr:twoCellAnchor>
    <xdr:from>
      <xdr:col>6</xdr:col>
      <xdr:colOff>531973</xdr:colOff>
      <xdr:row>9</xdr:row>
      <xdr:rowOff>87064</xdr:rowOff>
    </xdr:from>
    <xdr:to>
      <xdr:col>9</xdr:col>
      <xdr:colOff>202462</xdr:colOff>
      <xdr:row>10</xdr:row>
      <xdr:rowOff>155100</xdr:rowOff>
    </xdr:to>
    <xdr:sp macro="" textlink="">
      <xdr:nvSpPr>
        <xdr:cNvPr id="11" name="TextBox 10"/>
        <xdr:cNvSpPr txBox="1"/>
      </xdr:nvSpPr>
      <xdr:spPr>
        <a:xfrm>
          <a:off x="4174333" y="1220539"/>
          <a:ext cx="1514474" cy="229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0" i="0">
              <a:solidFill>
                <a:schemeClr val="dk1"/>
              </a:solidFill>
              <a:latin typeface="Calibri" pitchFamily="34" charset="0"/>
              <a:ea typeface="+mn-ea"/>
              <a:cs typeface="+mn-cs"/>
            </a:rPr>
            <a:t>November 7, 2012</a:t>
          </a:r>
          <a:endParaRPr lang="en-US" sz="1200" b="0" i="0">
            <a:latin typeface="Calibri" pitchFamily="34" charset="0"/>
          </a:endParaRPr>
        </a:p>
      </xdr:txBody>
    </xdr:sp>
    <xdr:clientData/>
  </xdr:twoCellAnchor>
  <xdr:twoCellAnchor>
    <xdr:from>
      <xdr:col>0</xdr:col>
      <xdr:colOff>160020</xdr:colOff>
      <xdr:row>13</xdr:row>
      <xdr:rowOff>64767</xdr:rowOff>
    </xdr:from>
    <xdr:to>
      <xdr:col>9</xdr:col>
      <xdr:colOff>474345</xdr:colOff>
      <xdr:row>13</xdr:row>
      <xdr:rowOff>393380</xdr:rowOff>
    </xdr:to>
    <xdr:sp macro="" textlink="">
      <xdr:nvSpPr>
        <xdr:cNvPr id="12" name="TextBox 11">
          <a:hlinkClick xmlns:r="http://schemas.openxmlformats.org/officeDocument/2006/relationships" r:id="rId2"/>
        </xdr:cNvPr>
        <xdr:cNvSpPr txBox="1"/>
      </xdr:nvSpPr>
      <xdr:spPr>
        <a:xfrm>
          <a:off x="152400" y="1838322"/>
          <a:ext cx="5800725" cy="109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rgbClr val="0000CC"/>
              </a:solidFill>
              <a:latin typeface="+mn-lt"/>
              <a:ea typeface="+mn-ea"/>
              <a:cs typeface="+mn-cs"/>
            </a:rPr>
            <a:t>Table 1a. Real GDP per capita, Converted to U.S. dollars using 2011 PPPs (2011 U.S. dollars)</a:t>
          </a:r>
          <a:endParaRPr lang="en-US" sz="1100" u="sng">
            <a:solidFill>
              <a:srgbClr val="0000CC"/>
            </a:solidFill>
          </a:endParaRPr>
        </a:p>
      </xdr:txBody>
    </xdr:sp>
    <xdr:clientData/>
  </xdr:twoCellAnchor>
  <xdr:twoCellAnchor>
    <xdr:from>
      <xdr:col>0</xdr:col>
      <xdr:colOff>160020</xdr:colOff>
      <xdr:row>13</xdr:row>
      <xdr:rowOff>355280</xdr:rowOff>
    </xdr:from>
    <xdr:to>
      <xdr:col>9</xdr:col>
      <xdr:colOff>474345</xdr:colOff>
      <xdr:row>15</xdr:row>
      <xdr:rowOff>11825</xdr:rowOff>
    </xdr:to>
    <xdr:sp macro="" textlink="">
      <xdr:nvSpPr>
        <xdr:cNvPr id="13" name="TextBox 12">
          <a:hlinkClick xmlns:r="http://schemas.openxmlformats.org/officeDocument/2006/relationships" r:id="rId3"/>
        </xdr:cNvPr>
        <xdr:cNvSpPr txBox="1"/>
      </xdr:nvSpPr>
      <xdr:spPr>
        <a:xfrm>
          <a:off x="152400" y="1947860"/>
          <a:ext cx="5800725"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base" latinLnBrk="0" hangingPunct="1">
            <a:lnSpc>
              <a:spcPct val="100000"/>
            </a:lnSpc>
            <a:spcBef>
              <a:spcPts val="0"/>
            </a:spcBef>
            <a:spcAft>
              <a:spcPts val="0"/>
            </a:spcAft>
            <a:buClrTx/>
            <a:buSzTx/>
            <a:buFontTx/>
            <a:buNone/>
            <a:tabLst/>
            <a:defRPr/>
          </a:pPr>
          <a:r>
            <a:rPr lang="en-US" sz="1100" u="sng" baseline="0">
              <a:solidFill>
                <a:srgbClr val="0000CC"/>
              </a:solidFill>
              <a:latin typeface="+mn-lt"/>
              <a:ea typeface="+mn-ea"/>
              <a:cs typeface="+mn-cs"/>
            </a:rPr>
            <a:t>Table 1b. Real GDP per capita (Average annual rates of change)</a:t>
          </a:r>
        </a:p>
        <a:p>
          <a:endParaRPr lang="en-US" sz="1100" u="sng">
            <a:solidFill>
              <a:srgbClr val="0000CC"/>
            </a:solidFill>
            <a:latin typeface="+mn-lt"/>
            <a:ea typeface="+mn-ea"/>
            <a:cs typeface="+mn-cs"/>
          </a:endParaRPr>
        </a:p>
        <a:p>
          <a:pPr eaLnBrk="1" fontAlgn="base" latinLnBrk="0" hangingPunct="1"/>
          <a:endParaRPr lang="en-US" sz="1100" u="sng" baseline="0">
            <a:solidFill>
              <a:srgbClr val="0000CC"/>
            </a:solidFill>
            <a:latin typeface="+mn-lt"/>
            <a:ea typeface="+mn-ea"/>
            <a:cs typeface="+mn-cs"/>
          </a:endParaRPr>
        </a:p>
        <a:p>
          <a:endParaRPr lang="en-US" sz="1100" u="sng">
            <a:solidFill>
              <a:srgbClr val="0000CC"/>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u="sng" baseline="0">
            <a:solidFill>
              <a:srgbClr val="0000CC"/>
            </a:solidFill>
            <a:latin typeface="+mn-lt"/>
            <a:ea typeface="+mn-ea"/>
            <a:cs typeface="+mn-cs"/>
            <a:hlinkClick xmlns:r="http://schemas.openxmlformats.org/officeDocument/2006/relationships" r:id=""/>
          </a:endParaRPr>
        </a:p>
        <a:p>
          <a:endParaRPr lang="en-US" sz="1100" u="sng">
            <a:solidFill>
              <a:srgbClr val="0000CC"/>
            </a:solidFill>
          </a:endParaRPr>
        </a:p>
      </xdr:txBody>
    </xdr:sp>
    <xdr:clientData/>
  </xdr:twoCellAnchor>
  <xdr:twoCellAnchor>
    <xdr:from>
      <xdr:col>0</xdr:col>
      <xdr:colOff>160020</xdr:colOff>
      <xdr:row>14</xdr:row>
      <xdr:rowOff>176209</xdr:rowOff>
    </xdr:from>
    <xdr:to>
      <xdr:col>9</xdr:col>
      <xdr:colOff>474345</xdr:colOff>
      <xdr:row>15</xdr:row>
      <xdr:rowOff>290509</xdr:rowOff>
    </xdr:to>
    <xdr:sp macro="" textlink="">
      <xdr:nvSpPr>
        <xdr:cNvPr id="14" name="TextBox 13">
          <a:hlinkClick xmlns:r="http://schemas.openxmlformats.org/officeDocument/2006/relationships" r:id="rId4"/>
        </xdr:cNvPr>
        <xdr:cNvSpPr txBox="1"/>
      </xdr:nvSpPr>
      <xdr:spPr>
        <a:xfrm>
          <a:off x="152400" y="2109784"/>
          <a:ext cx="58007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rgbClr val="0000CC"/>
              </a:solidFill>
              <a:latin typeface="+mn-lt"/>
              <a:ea typeface="+mn-ea"/>
              <a:cs typeface="+mn-cs"/>
            </a:rPr>
            <a:t>Table 2a. Real GDP per employed person, Converted to U.S. dollars using 2011 PPPs (2011 U.S. dollars)</a:t>
          </a:r>
        </a:p>
      </xdr:txBody>
    </xdr:sp>
    <xdr:clientData/>
  </xdr:twoCellAnchor>
  <xdr:twoCellAnchor>
    <xdr:from>
      <xdr:col>0</xdr:col>
      <xdr:colOff>160020</xdr:colOff>
      <xdr:row>15</xdr:row>
      <xdr:rowOff>244789</xdr:rowOff>
    </xdr:from>
    <xdr:to>
      <xdr:col>9</xdr:col>
      <xdr:colOff>474345</xdr:colOff>
      <xdr:row>15</xdr:row>
      <xdr:rowOff>604875</xdr:rowOff>
    </xdr:to>
    <xdr:sp macro="" textlink="">
      <xdr:nvSpPr>
        <xdr:cNvPr id="15" name="TextBox 14">
          <a:hlinkClick xmlns:r="http://schemas.openxmlformats.org/officeDocument/2006/relationships" r:id="rId5"/>
        </xdr:cNvPr>
        <xdr:cNvSpPr txBox="1"/>
      </xdr:nvSpPr>
      <xdr:spPr>
        <a:xfrm>
          <a:off x="152400" y="2271709"/>
          <a:ext cx="58007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u="sng" baseline="0">
              <a:solidFill>
                <a:srgbClr val="0000CC"/>
              </a:solidFill>
              <a:latin typeface="+mn-lt"/>
              <a:ea typeface="+mn-ea"/>
              <a:cs typeface="+mn-cs"/>
            </a:rPr>
            <a:t>Table 2b. Real GDP per employed person  (Average annual rates of change) </a:t>
          </a:r>
          <a:endParaRPr lang="en-US" sz="1100" u="sng">
            <a:solidFill>
              <a:srgbClr val="0000CC"/>
            </a:solidFill>
            <a:latin typeface="+mn-lt"/>
            <a:ea typeface="+mn-ea"/>
            <a:cs typeface="+mn-cs"/>
          </a:endParaRPr>
        </a:p>
        <a:p>
          <a:endParaRPr lang="en-US" sz="1100" u="sng">
            <a:solidFill>
              <a:srgbClr val="0000CC"/>
            </a:solidFill>
          </a:endParaRPr>
        </a:p>
      </xdr:txBody>
    </xdr:sp>
    <xdr:clientData/>
  </xdr:twoCellAnchor>
  <xdr:twoCellAnchor>
    <xdr:from>
      <xdr:col>0</xdr:col>
      <xdr:colOff>160019</xdr:colOff>
      <xdr:row>33</xdr:row>
      <xdr:rowOff>38100</xdr:rowOff>
    </xdr:from>
    <xdr:to>
      <xdr:col>2</xdr:col>
      <xdr:colOff>112394</xdr:colOff>
      <xdr:row>34</xdr:row>
      <xdr:rowOff>11430</xdr:rowOff>
    </xdr:to>
    <xdr:sp macro="" textlink="">
      <xdr:nvSpPr>
        <xdr:cNvPr id="16" name="TextBox 15">
          <a:hlinkClick xmlns:r="http://schemas.openxmlformats.org/officeDocument/2006/relationships" r:id="rId6"/>
        </xdr:cNvPr>
        <xdr:cNvSpPr txBox="1"/>
      </xdr:nvSpPr>
      <xdr:spPr>
        <a:xfrm>
          <a:off x="152399" y="5057775"/>
          <a:ext cx="11715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b="0" i="0" baseline="0">
              <a:solidFill>
                <a:srgbClr val="002060"/>
              </a:solidFill>
              <a:latin typeface="+mn-lt"/>
              <a:ea typeface="+mn-ea"/>
              <a:cs typeface="+mn-cs"/>
            </a:rPr>
            <a:t>Web site </a:t>
          </a:r>
          <a:r>
            <a:rPr lang="en-US" sz="1000" b="0" i="0" u="sng" baseline="0">
              <a:solidFill>
                <a:srgbClr val="0000FF"/>
              </a:solidFill>
              <a:latin typeface="+mn-lt"/>
              <a:ea typeface="+mn-ea"/>
              <a:cs typeface="+mn-cs"/>
            </a:rPr>
            <a:t>www.bls.gov/ilc</a:t>
          </a:r>
        </a:p>
        <a:p>
          <a:pPr marL="0" marR="0" indent="0" defTabSz="914400" rtl="0" eaLnBrk="1" fontAlgn="auto" latinLnBrk="0" hangingPunct="1">
            <a:lnSpc>
              <a:spcPct val="100000"/>
            </a:lnSpc>
            <a:spcBef>
              <a:spcPts val="0"/>
            </a:spcBef>
            <a:spcAft>
              <a:spcPts val="0"/>
            </a:spcAft>
            <a:buClrTx/>
            <a:buSzTx/>
            <a:buFontTx/>
            <a:buNone/>
            <a:tabLst/>
            <a:defRPr/>
          </a:pPr>
          <a:endParaRPr lang="en-US" sz="1000" b="0" i="0" u="sng" baseline="0">
            <a:solidFill>
              <a:srgbClr val="002060"/>
            </a:solidFill>
            <a:latin typeface="+mn-lt"/>
            <a:ea typeface="+mn-ea"/>
            <a:cs typeface="+mn-cs"/>
          </a:endParaRPr>
        </a:p>
        <a:p>
          <a:endParaRPr lang="en-US" sz="1000">
            <a:solidFill>
              <a:srgbClr val="002060"/>
            </a:solidFill>
          </a:endParaRPr>
        </a:p>
      </xdr:txBody>
    </xdr:sp>
    <xdr:clientData/>
  </xdr:twoCellAnchor>
  <xdr:twoCellAnchor>
    <xdr:from>
      <xdr:col>0</xdr:col>
      <xdr:colOff>165074</xdr:colOff>
      <xdr:row>15</xdr:row>
      <xdr:rowOff>566735</xdr:rowOff>
    </xdr:from>
    <xdr:to>
      <xdr:col>9</xdr:col>
      <xdr:colOff>479399</xdr:colOff>
      <xdr:row>16</xdr:row>
      <xdr:rowOff>233360</xdr:rowOff>
    </xdr:to>
    <xdr:sp macro="" textlink="">
      <xdr:nvSpPr>
        <xdr:cNvPr id="17" name="TextBox 16">
          <a:hlinkClick xmlns:r="http://schemas.openxmlformats.org/officeDocument/2006/relationships" r:id="rId7"/>
        </xdr:cNvPr>
        <xdr:cNvSpPr txBox="1"/>
      </xdr:nvSpPr>
      <xdr:spPr>
        <a:xfrm>
          <a:off x="157454" y="2271710"/>
          <a:ext cx="58007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u="sng" baseline="0">
              <a:solidFill>
                <a:srgbClr val="0000CC"/>
              </a:solidFill>
              <a:latin typeface="+mn-lt"/>
              <a:ea typeface="+mn-ea"/>
              <a:cs typeface="+mn-cs"/>
            </a:rPr>
            <a:t>Table 3a. Real GDP per hour worked, Converted to U.S. dollars using 2011 PPPs (2011 U.S. dollars)</a:t>
          </a:r>
          <a:endParaRPr lang="en-US" sz="1100" u="sng">
            <a:solidFill>
              <a:srgbClr val="0000CC"/>
            </a:solidFill>
            <a:latin typeface="+mn-lt"/>
            <a:ea typeface="+mn-ea"/>
            <a:cs typeface="+mn-cs"/>
          </a:endParaRPr>
        </a:p>
        <a:p>
          <a:endParaRPr lang="en-US" sz="1100" u="sng">
            <a:solidFill>
              <a:srgbClr val="0000CC"/>
            </a:solidFill>
          </a:endParaRPr>
        </a:p>
      </xdr:txBody>
    </xdr:sp>
    <xdr:clientData/>
  </xdr:twoCellAnchor>
  <xdr:twoCellAnchor>
    <xdr:from>
      <xdr:col>0</xdr:col>
      <xdr:colOff>160020</xdr:colOff>
      <xdr:row>16</xdr:row>
      <xdr:rowOff>195259</xdr:rowOff>
    </xdr:from>
    <xdr:to>
      <xdr:col>9</xdr:col>
      <xdr:colOff>474345</xdr:colOff>
      <xdr:row>17</xdr:row>
      <xdr:rowOff>242884</xdr:rowOff>
    </xdr:to>
    <xdr:sp macro="" textlink="">
      <xdr:nvSpPr>
        <xdr:cNvPr id="18" name="TextBox 17">
          <a:hlinkClick xmlns:r="http://schemas.openxmlformats.org/officeDocument/2006/relationships" r:id="rId8"/>
        </xdr:cNvPr>
        <xdr:cNvSpPr txBox="1"/>
      </xdr:nvSpPr>
      <xdr:spPr>
        <a:xfrm>
          <a:off x="152400" y="2433634"/>
          <a:ext cx="58007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u="sng" baseline="0">
              <a:solidFill>
                <a:srgbClr val="0000CC"/>
              </a:solidFill>
              <a:latin typeface="+mn-lt"/>
              <a:ea typeface="+mn-ea"/>
              <a:cs typeface="+mn-cs"/>
            </a:rPr>
            <a:t>Table 3b. Real GDP per hour worked (Average annual rates of change) </a:t>
          </a:r>
          <a:endParaRPr lang="en-US" sz="1100" u="sng">
            <a:solidFill>
              <a:srgbClr val="0000CC"/>
            </a:solidFill>
            <a:latin typeface="+mn-lt"/>
            <a:ea typeface="+mn-ea"/>
            <a:cs typeface="+mn-cs"/>
          </a:endParaRPr>
        </a:p>
        <a:p>
          <a:endParaRPr lang="en-US" sz="1100" u="sng">
            <a:solidFill>
              <a:srgbClr val="0000CC"/>
            </a:solidFill>
          </a:endParaRPr>
        </a:p>
      </xdr:txBody>
    </xdr:sp>
    <xdr:clientData/>
  </xdr:twoCellAnchor>
  <xdr:twoCellAnchor>
    <xdr:from>
      <xdr:col>0</xdr:col>
      <xdr:colOff>165074</xdr:colOff>
      <xdr:row>17</xdr:row>
      <xdr:rowOff>204785</xdr:rowOff>
    </xdr:from>
    <xdr:to>
      <xdr:col>9</xdr:col>
      <xdr:colOff>479399</xdr:colOff>
      <xdr:row>18</xdr:row>
      <xdr:rowOff>233360</xdr:rowOff>
    </xdr:to>
    <xdr:sp macro="" textlink="">
      <xdr:nvSpPr>
        <xdr:cNvPr id="19" name="TextBox 18">
          <a:hlinkClick xmlns:r="http://schemas.openxmlformats.org/officeDocument/2006/relationships" r:id="rId9"/>
        </xdr:cNvPr>
        <xdr:cNvSpPr txBox="1"/>
      </xdr:nvSpPr>
      <xdr:spPr>
        <a:xfrm>
          <a:off x="157454" y="2595560"/>
          <a:ext cx="58007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u="sng" baseline="0">
              <a:solidFill>
                <a:srgbClr val="0000CC"/>
              </a:solidFill>
              <a:latin typeface="+mn-lt"/>
              <a:ea typeface="+mn-ea"/>
              <a:cs typeface="+mn-cs"/>
            </a:rPr>
            <a:t>Table 4a. Real GDP, Converted to U.S. dollars using 2011 PPPs (Millions of 2011 U.S. dollars)</a:t>
          </a:r>
          <a:endParaRPr lang="en-US" sz="1100" u="sng">
            <a:solidFill>
              <a:srgbClr val="0000CC"/>
            </a:solidFill>
            <a:latin typeface="+mn-lt"/>
            <a:ea typeface="+mn-ea"/>
            <a:cs typeface="+mn-cs"/>
          </a:endParaRPr>
        </a:p>
        <a:p>
          <a:endParaRPr lang="en-US" sz="1100" u="sng">
            <a:solidFill>
              <a:srgbClr val="0000CC"/>
            </a:solidFill>
          </a:endParaRPr>
        </a:p>
      </xdr:txBody>
    </xdr:sp>
    <xdr:clientData/>
  </xdr:twoCellAnchor>
  <xdr:twoCellAnchor>
    <xdr:from>
      <xdr:col>0</xdr:col>
      <xdr:colOff>165074</xdr:colOff>
      <xdr:row>19</xdr:row>
      <xdr:rowOff>185735</xdr:rowOff>
    </xdr:from>
    <xdr:to>
      <xdr:col>9</xdr:col>
      <xdr:colOff>479399</xdr:colOff>
      <xdr:row>20</xdr:row>
      <xdr:rowOff>221971</xdr:rowOff>
    </xdr:to>
    <xdr:sp macro="" textlink="">
      <xdr:nvSpPr>
        <xdr:cNvPr id="20" name="TextBox 19">
          <a:hlinkClick xmlns:r="http://schemas.openxmlformats.org/officeDocument/2006/relationships" r:id="rId10"/>
        </xdr:cNvPr>
        <xdr:cNvSpPr txBox="1"/>
      </xdr:nvSpPr>
      <xdr:spPr>
        <a:xfrm>
          <a:off x="157454" y="2919410"/>
          <a:ext cx="58007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u="sng" baseline="0">
              <a:solidFill>
                <a:srgbClr val="0000CC"/>
              </a:solidFill>
              <a:latin typeface="+mn-lt"/>
              <a:ea typeface="+mn-ea"/>
              <a:cs typeface="+mn-cs"/>
            </a:rPr>
            <a:t>Table 5a. Population (Millions of persons)</a:t>
          </a:r>
          <a:endParaRPr lang="en-US" sz="1100" u="sng">
            <a:solidFill>
              <a:srgbClr val="0000CC"/>
            </a:solidFill>
          </a:endParaRPr>
        </a:p>
      </xdr:txBody>
    </xdr:sp>
    <xdr:clientData/>
  </xdr:twoCellAnchor>
  <xdr:twoCellAnchor>
    <xdr:from>
      <xdr:col>0</xdr:col>
      <xdr:colOff>160020</xdr:colOff>
      <xdr:row>21</xdr:row>
      <xdr:rowOff>166685</xdr:rowOff>
    </xdr:from>
    <xdr:to>
      <xdr:col>9</xdr:col>
      <xdr:colOff>474345</xdr:colOff>
      <xdr:row>22</xdr:row>
      <xdr:rowOff>195260</xdr:rowOff>
    </xdr:to>
    <xdr:sp macro="" textlink="">
      <xdr:nvSpPr>
        <xdr:cNvPr id="21" name="TextBox 20">
          <a:hlinkClick xmlns:r="http://schemas.openxmlformats.org/officeDocument/2006/relationships" r:id="rId11"/>
        </xdr:cNvPr>
        <xdr:cNvSpPr txBox="1"/>
      </xdr:nvSpPr>
      <xdr:spPr>
        <a:xfrm>
          <a:off x="152400" y="3243260"/>
          <a:ext cx="58007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u="sng" baseline="0">
              <a:solidFill>
                <a:srgbClr val="0000CC"/>
              </a:solidFill>
              <a:latin typeface="+mn-lt"/>
              <a:ea typeface="+mn-ea"/>
              <a:cs typeface="+mn-cs"/>
            </a:rPr>
            <a:t>Table 6a. Employment (Millions of persons)</a:t>
          </a:r>
        </a:p>
        <a:p>
          <a:endParaRPr lang="en-US" sz="1100" u="sng">
            <a:solidFill>
              <a:srgbClr val="0000CC"/>
            </a:solidFill>
          </a:endParaRPr>
        </a:p>
      </xdr:txBody>
    </xdr:sp>
    <xdr:clientData/>
  </xdr:twoCellAnchor>
  <xdr:twoCellAnchor>
    <xdr:from>
      <xdr:col>0</xdr:col>
      <xdr:colOff>165074</xdr:colOff>
      <xdr:row>26</xdr:row>
      <xdr:rowOff>204785</xdr:rowOff>
    </xdr:from>
    <xdr:to>
      <xdr:col>9</xdr:col>
      <xdr:colOff>479399</xdr:colOff>
      <xdr:row>27</xdr:row>
      <xdr:rowOff>195260</xdr:rowOff>
    </xdr:to>
    <xdr:sp macro="" textlink="">
      <xdr:nvSpPr>
        <xdr:cNvPr id="22" name="TextBox 21">
          <a:hlinkClick xmlns:r="http://schemas.openxmlformats.org/officeDocument/2006/relationships" r:id="rId12"/>
        </xdr:cNvPr>
        <xdr:cNvSpPr txBox="1"/>
      </xdr:nvSpPr>
      <xdr:spPr>
        <a:xfrm>
          <a:off x="157454" y="4052885"/>
          <a:ext cx="58007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u="sng" baseline="0">
              <a:solidFill>
                <a:srgbClr val="0000CC"/>
              </a:solidFill>
              <a:latin typeface="+mn-lt"/>
              <a:ea typeface="+mn-ea"/>
              <a:cs typeface="+mn-cs"/>
            </a:rPr>
            <a:t>Table 8.  Employment as percentage of population</a:t>
          </a:r>
          <a:endParaRPr lang="en-US" sz="1100" u="sng">
            <a:solidFill>
              <a:srgbClr val="0000CC"/>
            </a:solidFill>
          </a:endParaRPr>
        </a:p>
      </xdr:txBody>
    </xdr:sp>
    <xdr:clientData/>
  </xdr:twoCellAnchor>
  <xdr:twoCellAnchor>
    <xdr:from>
      <xdr:col>0</xdr:col>
      <xdr:colOff>165074</xdr:colOff>
      <xdr:row>23</xdr:row>
      <xdr:rowOff>147635</xdr:rowOff>
    </xdr:from>
    <xdr:to>
      <xdr:col>9</xdr:col>
      <xdr:colOff>479399</xdr:colOff>
      <xdr:row>25</xdr:row>
      <xdr:rowOff>119060</xdr:rowOff>
    </xdr:to>
    <xdr:sp macro="" textlink="">
      <xdr:nvSpPr>
        <xdr:cNvPr id="23" name="TextBox 22">
          <a:hlinkClick xmlns:r="http://schemas.openxmlformats.org/officeDocument/2006/relationships" r:id="rId13"/>
        </xdr:cNvPr>
        <xdr:cNvSpPr txBox="1"/>
      </xdr:nvSpPr>
      <xdr:spPr>
        <a:xfrm>
          <a:off x="157454" y="3548060"/>
          <a:ext cx="58007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u="sng" baseline="0">
              <a:solidFill>
                <a:srgbClr val="0000CC"/>
              </a:solidFill>
              <a:latin typeface="+mn-lt"/>
              <a:ea typeface="+mn-ea"/>
              <a:cs typeface="+mn-cs"/>
            </a:rPr>
            <a:t>Table 7a. Average annual hours worked per employed person (Hours)</a:t>
          </a:r>
          <a:endParaRPr lang="en-US" sz="1100" u="sng">
            <a:solidFill>
              <a:srgbClr val="0000CC"/>
            </a:solidFill>
            <a:latin typeface="+mn-lt"/>
            <a:ea typeface="+mn-ea"/>
            <a:cs typeface="+mn-cs"/>
          </a:endParaRPr>
        </a:p>
        <a:p>
          <a:endParaRPr lang="en-US" sz="1100" u="sng">
            <a:solidFill>
              <a:srgbClr val="0000CC"/>
            </a:solidFill>
          </a:endParaRPr>
        </a:p>
      </xdr:txBody>
    </xdr:sp>
    <xdr:clientData/>
  </xdr:twoCellAnchor>
  <xdr:twoCellAnchor>
    <xdr:from>
      <xdr:col>0</xdr:col>
      <xdr:colOff>160020</xdr:colOff>
      <xdr:row>18</xdr:row>
      <xdr:rowOff>195259</xdr:rowOff>
    </xdr:from>
    <xdr:to>
      <xdr:col>9</xdr:col>
      <xdr:colOff>474345</xdr:colOff>
      <xdr:row>19</xdr:row>
      <xdr:rowOff>223834</xdr:rowOff>
    </xdr:to>
    <xdr:sp macro="" textlink="">
      <xdr:nvSpPr>
        <xdr:cNvPr id="24" name="TextBox 23">
          <a:hlinkClick xmlns:r="http://schemas.openxmlformats.org/officeDocument/2006/relationships" r:id="rId14"/>
        </xdr:cNvPr>
        <xdr:cNvSpPr txBox="1"/>
      </xdr:nvSpPr>
      <xdr:spPr>
        <a:xfrm>
          <a:off x="152400" y="2757484"/>
          <a:ext cx="58007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u="sng" baseline="0">
              <a:solidFill>
                <a:srgbClr val="0000CC"/>
              </a:solidFill>
              <a:latin typeface="+mn-lt"/>
              <a:ea typeface="+mn-ea"/>
              <a:cs typeface="+mn-cs"/>
            </a:rPr>
            <a:t>Table 4b. Real GDP (Average annual rates of change) </a:t>
          </a:r>
          <a:endParaRPr lang="en-US" sz="1100" u="sng">
            <a:solidFill>
              <a:srgbClr val="0000CC"/>
            </a:solidFill>
            <a:latin typeface="+mn-lt"/>
            <a:ea typeface="+mn-ea"/>
            <a:cs typeface="+mn-cs"/>
          </a:endParaRPr>
        </a:p>
        <a:p>
          <a:endParaRPr lang="en-US" sz="1100" u="sng">
            <a:solidFill>
              <a:srgbClr val="0000CC"/>
            </a:solidFill>
          </a:endParaRPr>
        </a:p>
      </xdr:txBody>
    </xdr:sp>
    <xdr:clientData/>
  </xdr:twoCellAnchor>
  <xdr:twoCellAnchor>
    <xdr:from>
      <xdr:col>0</xdr:col>
      <xdr:colOff>169545</xdr:colOff>
      <xdr:row>20</xdr:row>
      <xdr:rowOff>183829</xdr:rowOff>
    </xdr:from>
    <xdr:to>
      <xdr:col>9</xdr:col>
      <xdr:colOff>483870</xdr:colOff>
      <xdr:row>21</xdr:row>
      <xdr:rowOff>204743</xdr:rowOff>
    </xdr:to>
    <xdr:sp macro="" textlink="">
      <xdr:nvSpPr>
        <xdr:cNvPr id="25" name="TextBox 24">
          <a:hlinkClick xmlns:r="http://schemas.openxmlformats.org/officeDocument/2006/relationships" r:id="rId15"/>
        </xdr:cNvPr>
        <xdr:cNvSpPr txBox="1"/>
      </xdr:nvSpPr>
      <xdr:spPr>
        <a:xfrm>
          <a:off x="161925" y="3081334"/>
          <a:ext cx="58007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u="sng" baseline="0">
              <a:solidFill>
                <a:srgbClr val="0000CC"/>
              </a:solidFill>
              <a:latin typeface="+mn-lt"/>
              <a:ea typeface="+mn-ea"/>
              <a:cs typeface="+mn-cs"/>
            </a:rPr>
            <a:t>Table 5b. Population (Average annual rates of change) </a:t>
          </a:r>
          <a:endParaRPr lang="en-US" sz="1100" u="sng">
            <a:solidFill>
              <a:srgbClr val="0000CC"/>
            </a:solidFill>
            <a:latin typeface="+mn-lt"/>
            <a:ea typeface="+mn-ea"/>
            <a:cs typeface="+mn-cs"/>
          </a:endParaRPr>
        </a:p>
        <a:p>
          <a:endParaRPr lang="en-US" sz="1100" u="sng">
            <a:solidFill>
              <a:srgbClr val="0000CC"/>
            </a:solidFill>
          </a:endParaRPr>
        </a:p>
      </xdr:txBody>
    </xdr:sp>
    <xdr:clientData/>
  </xdr:twoCellAnchor>
  <xdr:twoCellAnchor>
    <xdr:from>
      <xdr:col>0</xdr:col>
      <xdr:colOff>165074</xdr:colOff>
      <xdr:row>22</xdr:row>
      <xdr:rowOff>157160</xdr:rowOff>
    </xdr:from>
    <xdr:to>
      <xdr:col>9</xdr:col>
      <xdr:colOff>479399</xdr:colOff>
      <xdr:row>23</xdr:row>
      <xdr:rowOff>185735</xdr:rowOff>
    </xdr:to>
    <xdr:sp macro="" textlink="">
      <xdr:nvSpPr>
        <xdr:cNvPr id="26" name="TextBox 25">
          <a:hlinkClick xmlns:r="http://schemas.openxmlformats.org/officeDocument/2006/relationships" r:id="rId16"/>
        </xdr:cNvPr>
        <xdr:cNvSpPr txBox="1"/>
      </xdr:nvSpPr>
      <xdr:spPr>
        <a:xfrm>
          <a:off x="157454" y="3395660"/>
          <a:ext cx="58007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u="sng" baseline="0">
              <a:solidFill>
                <a:srgbClr val="0000CC"/>
              </a:solidFill>
              <a:latin typeface="+mn-lt"/>
              <a:ea typeface="+mn-ea"/>
              <a:cs typeface="+mn-cs"/>
            </a:rPr>
            <a:t>Table 6b. Employment (Average annual rates of change) </a:t>
          </a:r>
          <a:endParaRPr lang="en-US" sz="1100" u="sng">
            <a:solidFill>
              <a:srgbClr val="0000CC"/>
            </a:solidFill>
            <a:latin typeface="+mn-lt"/>
            <a:ea typeface="+mn-ea"/>
            <a:cs typeface="+mn-cs"/>
          </a:endParaRPr>
        </a:p>
        <a:p>
          <a:endParaRPr lang="en-US" sz="1100" u="sng">
            <a:solidFill>
              <a:srgbClr val="0000CC"/>
            </a:solidFill>
          </a:endParaRPr>
        </a:p>
      </xdr:txBody>
    </xdr:sp>
    <xdr:clientData/>
  </xdr:twoCellAnchor>
  <xdr:twoCellAnchor>
    <xdr:from>
      <xdr:col>0</xdr:col>
      <xdr:colOff>165074</xdr:colOff>
      <xdr:row>25</xdr:row>
      <xdr:rowOff>80960</xdr:rowOff>
    </xdr:from>
    <xdr:to>
      <xdr:col>9</xdr:col>
      <xdr:colOff>479399</xdr:colOff>
      <xdr:row>26</xdr:row>
      <xdr:rowOff>242885</xdr:rowOff>
    </xdr:to>
    <xdr:sp macro="" textlink="">
      <xdr:nvSpPr>
        <xdr:cNvPr id="27" name="TextBox 26">
          <a:hlinkClick xmlns:r="http://schemas.openxmlformats.org/officeDocument/2006/relationships" r:id="rId17"/>
        </xdr:cNvPr>
        <xdr:cNvSpPr txBox="1"/>
      </xdr:nvSpPr>
      <xdr:spPr>
        <a:xfrm>
          <a:off x="157454" y="3805235"/>
          <a:ext cx="58007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u="sng" baseline="0">
              <a:solidFill>
                <a:srgbClr val="0000CC"/>
              </a:solidFill>
              <a:latin typeface="+mn-lt"/>
              <a:ea typeface="+mn-ea"/>
              <a:cs typeface="+mn-cs"/>
            </a:rPr>
            <a:t>Table 7b. Average annual hours worked per employed person (Average annual rates of change) </a:t>
          </a:r>
          <a:endParaRPr lang="en-US" sz="1100" u="sng">
            <a:solidFill>
              <a:srgbClr val="0000CC"/>
            </a:solidFill>
            <a:latin typeface="+mn-lt"/>
            <a:ea typeface="+mn-ea"/>
            <a:cs typeface="+mn-cs"/>
          </a:endParaRPr>
        </a:p>
        <a:p>
          <a:endParaRPr lang="en-US" sz="1100" u="sng">
            <a:solidFill>
              <a:srgbClr val="0000CC"/>
            </a:solidFill>
          </a:endParaRPr>
        </a:p>
      </xdr:txBody>
    </xdr:sp>
    <xdr:clientData/>
  </xdr:twoCellAnchor>
  <xdr:twoCellAnchor>
    <xdr:from>
      <xdr:col>0</xdr:col>
      <xdr:colOff>165074</xdr:colOff>
      <xdr:row>27</xdr:row>
      <xdr:rowOff>157160</xdr:rowOff>
    </xdr:from>
    <xdr:to>
      <xdr:col>9</xdr:col>
      <xdr:colOff>479399</xdr:colOff>
      <xdr:row>28</xdr:row>
      <xdr:rowOff>242885</xdr:rowOff>
    </xdr:to>
    <xdr:sp macro="" textlink="">
      <xdr:nvSpPr>
        <xdr:cNvPr id="28" name="TextBox 27">
          <a:hlinkClick xmlns:r="http://schemas.openxmlformats.org/officeDocument/2006/relationships" r:id="rId18"/>
        </xdr:cNvPr>
        <xdr:cNvSpPr txBox="1"/>
      </xdr:nvSpPr>
      <xdr:spPr>
        <a:xfrm>
          <a:off x="157454" y="4205285"/>
          <a:ext cx="58007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u="sng" baseline="0">
              <a:solidFill>
                <a:srgbClr val="0000CC"/>
              </a:solidFill>
              <a:latin typeface="+mn-lt"/>
              <a:ea typeface="+mn-ea"/>
              <a:cs typeface="+mn-cs"/>
            </a:rPr>
            <a:t>Table 9. Purchasing power parities (PPPs), exchange rates, and relative prices, 2011</a:t>
          </a:r>
          <a:endParaRPr lang="en-US" sz="1100" u="sng">
            <a:solidFill>
              <a:srgbClr val="0000CC"/>
            </a:solidFill>
          </a:endParaRPr>
        </a:p>
      </xdr:txBody>
    </xdr:sp>
    <xdr:clientData/>
  </xdr:twoCellAnchor>
  <xdr:twoCellAnchor>
    <xdr:from>
      <xdr:col>4</xdr:col>
      <xdr:colOff>107365</xdr:colOff>
      <xdr:row>31</xdr:row>
      <xdr:rowOff>164415</xdr:rowOff>
    </xdr:from>
    <xdr:to>
      <xdr:col>5</xdr:col>
      <xdr:colOff>83350</xdr:colOff>
      <xdr:row>33</xdr:row>
      <xdr:rowOff>31465</xdr:rowOff>
    </xdr:to>
    <xdr:sp macro="" textlink="">
      <xdr:nvSpPr>
        <xdr:cNvPr id="29" name="Text Box 2">
          <a:hlinkClick xmlns:r="http://schemas.openxmlformats.org/officeDocument/2006/relationships" r:id="rId19"/>
        </xdr:cNvPr>
        <xdr:cNvSpPr txBox="1">
          <a:spLocks noChangeArrowheads="1"/>
        </xdr:cNvSpPr>
      </xdr:nvSpPr>
      <xdr:spPr bwMode="auto">
        <a:xfrm>
          <a:off x="2545765" y="4858335"/>
          <a:ext cx="585585" cy="185162"/>
        </a:xfrm>
        <a:prstGeom prst="rect">
          <a:avLst/>
        </a:prstGeom>
        <a:noFill/>
        <a:ln w="19050">
          <a:noFill/>
          <a:miter lim="800000"/>
          <a:headEnd/>
          <a:tailEnd/>
        </a:ln>
      </xdr:spPr>
      <xdr:txBody>
        <a:bodyPr vertOverflow="clip" wrap="square" lIns="91440" tIns="45720" rIns="91440" bIns="45720" anchor="t" upright="1"/>
        <a:lstStyle/>
        <a:p>
          <a:pPr>
            <a:lnSpc>
              <a:spcPts val="1100"/>
            </a:lnSpc>
          </a:pPr>
          <a:r>
            <a:rPr lang="en-US" sz="1000" b="1" i="0" u="sng" strike="noStrike" baseline="0">
              <a:solidFill>
                <a:srgbClr val="0000FF"/>
              </a:solidFill>
              <a:latin typeface="Calibri" pitchFamily="34" charset="0"/>
            </a:rPr>
            <a:t>(PDF)  </a:t>
          </a:r>
          <a:endParaRPr lang="en-US" sz="1100" b="1" i="0" u="sng" strike="noStrike" baseline="0">
            <a:solidFill>
              <a:srgbClr val="0000FF"/>
            </a:solidFill>
            <a:latin typeface="Calibri" pitchFamily="34" charset="0"/>
            <a:cs typeface="Times New Roman"/>
          </a:endParaRPr>
        </a:p>
        <a:p>
          <a:pPr algn="l" rtl="0">
            <a:lnSpc>
              <a:spcPts val="1100"/>
            </a:lnSpc>
            <a:defRPr sz="1000"/>
          </a:pPr>
          <a:endParaRPr lang="en-US" sz="1100" b="0" i="0" u="sng" strike="noStrike" baseline="0">
            <a:solidFill>
              <a:srgbClr val="0000FF"/>
            </a:solidFill>
            <a:latin typeface="Calibri" pitchFamily="34" charset="0"/>
            <a:cs typeface="Times New Roman"/>
          </a:endParaRPr>
        </a:p>
      </xdr:txBody>
    </xdr:sp>
    <xdr:clientData/>
  </xdr:twoCellAnchor>
  <xdr:twoCellAnchor>
    <xdr:from>
      <xdr:col>3</xdr:col>
      <xdr:colOff>45470</xdr:colOff>
      <xdr:row>31</xdr:row>
      <xdr:rowOff>162037</xdr:rowOff>
    </xdr:from>
    <xdr:to>
      <xdr:col>4</xdr:col>
      <xdr:colOff>9549</xdr:colOff>
      <xdr:row>33</xdr:row>
      <xdr:rowOff>21694</xdr:rowOff>
    </xdr:to>
    <xdr:sp macro="" textlink="">
      <xdr:nvSpPr>
        <xdr:cNvPr id="30" name="Text Box 2">
          <a:hlinkClick xmlns:r="http://schemas.openxmlformats.org/officeDocument/2006/relationships" r:id="rId20"/>
        </xdr:cNvPr>
        <xdr:cNvSpPr txBox="1">
          <a:spLocks noChangeArrowheads="1"/>
        </xdr:cNvSpPr>
      </xdr:nvSpPr>
      <xdr:spPr bwMode="auto">
        <a:xfrm>
          <a:off x="1874270" y="4855957"/>
          <a:ext cx="573679" cy="185162"/>
        </a:xfrm>
        <a:prstGeom prst="rect">
          <a:avLst/>
        </a:prstGeom>
        <a:noFill/>
        <a:ln w="19050">
          <a:noFill/>
          <a:miter lim="800000"/>
          <a:headEnd/>
          <a:tailEnd/>
        </a:ln>
      </xdr:spPr>
      <xdr:txBody>
        <a:bodyPr vertOverflow="clip" wrap="square" lIns="91440" tIns="45720" rIns="91440" bIns="45720" anchor="t" upright="1"/>
        <a:lstStyle/>
        <a:p>
          <a:r>
            <a:rPr lang="en-US" sz="1000" b="1" i="0" u="none" strike="noStrike" baseline="0">
              <a:solidFill>
                <a:srgbClr val="17365D"/>
              </a:solidFill>
              <a:latin typeface="Calibri" pitchFamily="34" charset="0"/>
            </a:rPr>
            <a:t>(</a:t>
          </a:r>
          <a:r>
            <a:rPr lang="en-US" sz="1000" b="1" i="0" u="sng" strike="noStrike" baseline="0">
              <a:solidFill>
                <a:srgbClr val="0000FF"/>
              </a:solidFill>
              <a:latin typeface="Calibri" pitchFamily="34" charset="0"/>
            </a:rPr>
            <a:t>HTML</a:t>
          </a:r>
          <a:r>
            <a:rPr lang="en-US" sz="1000" b="1" i="0" u="none" strike="noStrike" baseline="0">
              <a:solidFill>
                <a:srgbClr val="17365D"/>
              </a:solidFill>
              <a:latin typeface="Calibri" pitchFamily="34" charset="0"/>
            </a:rPr>
            <a:t>)</a:t>
          </a:r>
          <a:endParaRPr lang="en-US" sz="1100" b="0" i="0" u="none" strike="noStrike" baseline="0">
            <a:solidFill>
              <a:srgbClr val="000000"/>
            </a:solidFill>
            <a:latin typeface="Calibri" pitchFamily="34" charset="0"/>
            <a:cs typeface="Times New Roman"/>
          </a:endParaRPr>
        </a:p>
      </xdr:txBody>
    </xdr:sp>
    <xdr:clientData/>
  </xdr:twoCellAnchor>
  <xdr:twoCellAnchor>
    <xdr:from>
      <xdr:col>0</xdr:col>
      <xdr:colOff>169548</xdr:colOff>
      <xdr:row>12</xdr:row>
      <xdr:rowOff>201936</xdr:rowOff>
    </xdr:from>
    <xdr:to>
      <xdr:col>9</xdr:col>
      <xdr:colOff>483873</xdr:colOff>
      <xdr:row>13</xdr:row>
      <xdr:rowOff>141157</xdr:rowOff>
    </xdr:to>
    <xdr:sp macro="" textlink="">
      <xdr:nvSpPr>
        <xdr:cNvPr id="31" name="TextBox 30">
          <a:hlinkClick xmlns:r="http://schemas.openxmlformats.org/officeDocument/2006/relationships" r:id="rId21"/>
        </xdr:cNvPr>
        <xdr:cNvSpPr txBox="1"/>
      </xdr:nvSpPr>
      <xdr:spPr>
        <a:xfrm>
          <a:off x="161928" y="1781181"/>
          <a:ext cx="580072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u="sng">
              <a:solidFill>
                <a:srgbClr val="0000CC"/>
              </a:solidFill>
            </a:rPr>
            <a:t>GDP Charts</a:t>
          </a:r>
        </a:p>
      </xdr:txBody>
    </xdr:sp>
    <xdr:clientData/>
  </xdr:twoCellAnchor>
  <xdr:twoCellAnchor editAs="oneCell">
    <xdr:from>
      <xdr:col>9</xdr:col>
      <xdr:colOff>0</xdr:colOff>
      <xdr:row>3</xdr:row>
      <xdr:rowOff>0</xdr:rowOff>
    </xdr:from>
    <xdr:to>
      <xdr:col>10</xdr:col>
      <xdr:colOff>403860</xdr:colOff>
      <xdr:row>9</xdr:row>
      <xdr:rowOff>144780</xdr:rowOff>
    </xdr:to>
    <xdr:pic>
      <xdr:nvPicPr>
        <xdr:cNvPr id="275786" name="Picture 31"/>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469380" y="198120"/>
          <a:ext cx="10287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13</xdr:col>
      <xdr:colOff>9525</xdr:colOff>
      <xdr:row>0</xdr:row>
      <xdr:rowOff>0</xdr:rowOff>
    </xdr:from>
    <xdr:to>
      <xdr:col>22</xdr:col>
      <xdr:colOff>443865</xdr:colOff>
      <xdr:row>7</xdr:row>
      <xdr:rowOff>0</xdr:rowOff>
    </xdr:to>
    <xdr:grpSp>
      <xdr:nvGrpSpPr>
        <xdr:cNvPr id="51" name="Group 32"/>
        <xdr:cNvGrpSpPr>
          <a:grpSpLocks/>
        </xdr:cNvGrpSpPr>
      </xdr:nvGrpSpPr>
      <xdr:grpSpPr bwMode="auto">
        <a:xfrm>
          <a:off x="5983605" y="0"/>
          <a:ext cx="5798820" cy="1211580"/>
          <a:chOff x="6353175" y="0"/>
          <a:chExt cx="5429251" cy="1165944"/>
        </a:xfrm>
        <a:solidFill>
          <a:srgbClr val="F8F7F2"/>
        </a:solidFill>
      </xdr:grpSpPr>
      <xdr:sp macro="" textlink="">
        <xdr:nvSpPr>
          <xdr:cNvPr id="17" name="TextBox 16"/>
          <xdr:cNvSpPr txBox="1"/>
        </xdr:nvSpPr>
        <xdr:spPr>
          <a:xfrm>
            <a:off x="6490508" y="0"/>
            <a:ext cx="5573909" cy="533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600" b="1">
                <a:solidFill>
                  <a:schemeClr val="tx1"/>
                </a:solidFill>
                <a:latin typeface="Californian FB" pitchFamily="18" charset="0"/>
                <a:cs typeface="Courier New" pitchFamily="49" charset="0"/>
              </a:rPr>
              <a:t>Division of </a:t>
            </a:r>
            <a:r>
              <a:rPr lang="en-US" sz="1400" b="1">
                <a:solidFill>
                  <a:schemeClr val="tx1"/>
                </a:solidFill>
                <a:latin typeface="Californian FB" pitchFamily="18" charset="0"/>
                <a:cs typeface="Courier New" pitchFamily="49" charset="0"/>
              </a:rPr>
              <a:t>International</a:t>
            </a:r>
            <a:r>
              <a:rPr lang="en-US" sz="1600" b="1">
                <a:solidFill>
                  <a:schemeClr val="tx1"/>
                </a:solidFill>
                <a:latin typeface="Californian FB" pitchFamily="18" charset="0"/>
                <a:cs typeface="Courier New" pitchFamily="49" charset="0"/>
              </a:rPr>
              <a:t> Labor Comparisons</a:t>
            </a:r>
          </a:p>
        </xdr:txBody>
      </xdr:sp>
      <xdr:sp macro="" textlink="">
        <xdr:nvSpPr>
          <xdr:cNvPr id="32" name="TextBox 31"/>
          <xdr:cNvSpPr txBox="1"/>
        </xdr:nvSpPr>
        <xdr:spPr>
          <a:xfrm>
            <a:off x="7962724" y="355335"/>
            <a:ext cx="2732021" cy="436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a:solidFill>
                  <a:schemeClr val="tx1"/>
                </a:solidFill>
                <a:latin typeface="Californian FB" pitchFamily="18" charset="0"/>
                <a:ea typeface="+mn-ea"/>
                <a:cs typeface="Courier New" pitchFamily="49" charset="0"/>
              </a:rPr>
              <a:t>GDP</a:t>
            </a:r>
            <a:r>
              <a:rPr lang="en-US" sz="2000" b="0" baseline="0">
                <a:solidFill>
                  <a:schemeClr val="tx1"/>
                </a:solidFill>
                <a:latin typeface="Californian FB" pitchFamily="18" charset="0"/>
                <a:ea typeface="+mn-ea"/>
                <a:cs typeface="+mn-cs"/>
              </a:rPr>
              <a:t>  </a:t>
            </a:r>
            <a:r>
              <a:rPr lang="en-US" sz="2000" b="1" baseline="0">
                <a:solidFill>
                  <a:schemeClr val="tx1"/>
                </a:solidFill>
                <a:latin typeface="Californian FB" pitchFamily="18" charset="0"/>
                <a:ea typeface="+mn-ea"/>
                <a:cs typeface="Courier New" pitchFamily="49" charset="0"/>
              </a:rPr>
              <a:t>Charts</a:t>
            </a:r>
            <a:endParaRPr lang="en-US" sz="2000" b="1">
              <a:solidFill>
                <a:schemeClr val="tx1"/>
              </a:solidFill>
              <a:latin typeface="Californian FB" pitchFamily="18" charset="0"/>
              <a:ea typeface="+mn-ea"/>
              <a:cs typeface="Courier New" pitchFamily="49" charset="0"/>
            </a:endParaRPr>
          </a:p>
        </xdr:txBody>
      </xdr:sp>
      <xdr:sp macro="" textlink="">
        <xdr:nvSpPr>
          <xdr:cNvPr id="34" name="TextBox 33"/>
          <xdr:cNvSpPr txBox="1"/>
        </xdr:nvSpPr>
        <xdr:spPr>
          <a:xfrm>
            <a:off x="7259576" y="755088"/>
            <a:ext cx="4145641" cy="421961"/>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50"/>
              <a:t>Select the series, economies,</a:t>
            </a:r>
            <a:r>
              <a:rPr lang="en-US" sz="1050" baseline="0"/>
              <a:t> and years you wish </a:t>
            </a:r>
            <a:br>
              <a:rPr lang="en-US" sz="1050" baseline="0"/>
            </a:br>
            <a:r>
              <a:rPr lang="en-US" sz="1050" baseline="0"/>
              <a:t>to display from the dropdown boxes to the left.</a:t>
            </a:r>
            <a:endParaRPr lang="en-US" sz="1050"/>
          </a:p>
        </xdr:txBody>
      </xdr:sp>
    </xdr:grpSp>
    <xdr:clientData/>
  </xdr:twoCellAnchor>
  <xdr:twoCellAnchor editAs="absolute">
    <xdr:from>
      <xdr:col>0</xdr:col>
      <xdr:colOff>22860</xdr:colOff>
      <xdr:row>8</xdr:row>
      <xdr:rowOff>30480</xdr:rowOff>
    </xdr:from>
    <xdr:to>
      <xdr:col>14</xdr:col>
      <xdr:colOff>358140</xdr:colOff>
      <xdr:row>29</xdr:row>
      <xdr:rowOff>99060</xdr:rowOff>
    </xdr:to>
    <xdr:graphicFrame macro="">
      <xdr:nvGraphicFramePr>
        <xdr:cNvPr id="36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235448</xdr:colOff>
      <xdr:row>1</xdr:row>
      <xdr:rowOff>54864</xdr:rowOff>
    </xdr:from>
    <xdr:to>
      <xdr:col>11</xdr:col>
      <xdr:colOff>180990</xdr:colOff>
      <xdr:row>2</xdr:row>
      <xdr:rowOff>66675</xdr:rowOff>
    </xdr:to>
    <xdr:sp macro="" textlink="">
      <xdr:nvSpPr>
        <xdr:cNvPr id="8" name="TextBox 7"/>
        <xdr:cNvSpPr txBox="1"/>
      </xdr:nvSpPr>
      <xdr:spPr>
        <a:xfrm>
          <a:off x="4656953" y="312039"/>
          <a:ext cx="486547" cy="173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i="1"/>
            <a:t>First</a:t>
          </a:r>
        </a:p>
      </xdr:txBody>
    </xdr:sp>
    <xdr:clientData/>
  </xdr:twoCellAnchor>
  <xdr:twoCellAnchor>
    <xdr:from>
      <xdr:col>10</xdr:col>
      <xdr:colOff>236220</xdr:colOff>
      <xdr:row>3</xdr:row>
      <xdr:rowOff>9525</xdr:rowOff>
    </xdr:from>
    <xdr:to>
      <xdr:col>11</xdr:col>
      <xdr:colOff>131445</xdr:colOff>
      <xdr:row>4</xdr:row>
      <xdr:rowOff>76200</xdr:rowOff>
    </xdr:to>
    <xdr:sp macro="" textlink="">
      <xdr:nvSpPr>
        <xdr:cNvPr id="9" name="TextBox 8"/>
        <xdr:cNvSpPr txBox="1"/>
      </xdr:nvSpPr>
      <xdr:spPr>
        <a:xfrm>
          <a:off x="4657725" y="590550"/>
          <a:ext cx="4286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i="1"/>
            <a:t>Last</a:t>
          </a:r>
        </a:p>
        <a:p>
          <a:pPr algn="l"/>
          <a:endParaRPr lang="en-US" sz="1000" i="1"/>
        </a:p>
      </xdr:txBody>
    </xdr:sp>
    <xdr:clientData/>
  </xdr:twoCellAnchor>
  <xdr:twoCellAnchor editAs="absolute">
    <xdr:from>
      <xdr:col>5</xdr:col>
      <xdr:colOff>131445</xdr:colOff>
      <xdr:row>0</xdr:row>
      <xdr:rowOff>85725</xdr:rowOff>
    </xdr:from>
    <xdr:to>
      <xdr:col>7</xdr:col>
      <xdr:colOff>455295</xdr:colOff>
      <xdr:row>1</xdr:row>
      <xdr:rowOff>19049</xdr:rowOff>
    </xdr:to>
    <xdr:sp macro="" textlink="">
      <xdr:nvSpPr>
        <xdr:cNvPr id="14" name="TextBox 13"/>
        <xdr:cNvSpPr txBox="1"/>
      </xdr:nvSpPr>
      <xdr:spPr>
        <a:xfrm>
          <a:off x="2200275" y="85725"/>
          <a:ext cx="1104900" cy="19049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Select Economies</a:t>
          </a:r>
        </a:p>
        <a:p>
          <a:endParaRPr lang="en-US" sz="1000"/>
        </a:p>
      </xdr:txBody>
    </xdr:sp>
    <xdr:clientData/>
  </xdr:twoCellAnchor>
  <xdr:twoCellAnchor editAs="absolute">
    <xdr:from>
      <xdr:col>0</xdr:col>
      <xdr:colOff>19051</xdr:colOff>
      <xdr:row>0</xdr:row>
      <xdr:rowOff>95250</xdr:rowOff>
    </xdr:from>
    <xdr:to>
      <xdr:col>2</xdr:col>
      <xdr:colOff>198153</xdr:colOff>
      <xdr:row>1</xdr:row>
      <xdr:rowOff>28575</xdr:rowOff>
    </xdr:to>
    <xdr:sp macro="" textlink="">
      <xdr:nvSpPr>
        <xdr:cNvPr id="15" name="TextBox 14"/>
        <xdr:cNvSpPr txBox="1"/>
      </xdr:nvSpPr>
      <xdr:spPr>
        <a:xfrm>
          <a:off x="19051" y="95250"/>
          <a:ext cx="857249" cy="1905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Select Series</a:t>
          </a:r>
        </a:p>
        <a:p>
          <a:endParaRPr lang="en-US" sz="1000"/>
        </a:p>
      </xdr:txBody>
    </xdr:sp>
    <xdr:clientData/>
  </xdr:twoCellAnchor>
  <xdr:twoCellAnchor editAs="absolute">
    <xdr:from>
      <xdr:col>9</xdr:col>
      <xdr:colOff>142874</xdr:colOff>
      <xdr:row>0</xdr:row>
      <xdr:rowOff>85725</xdr:rowOff>
    </xdr:from>
    <xdr:to>
      <xdr:col>11</xdr:col>
      <xdr:colOff>350533</xdr:colOff>
      <xdr:row>1</xdr:row>
      <xdr:rowOff>9525</xdr:rowOff>
    </xdr:to>
    <xdr:sp macro="" textlink="">
      <xdr:nvSpPr>
        <xdr:cNvPr id="16" name="TextBox 15"/>
        <xdr:cNvSpPr txBox="1"/>
      </xdr:nvSpPr>
      <xdr:spPr>
        <a:xfrm>
          <a:off x="4391024" y="85725"/>
          <a:ext cx="1019175" cy="1809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Select</a:t>
          </a:r>
          <a:r>
            <a:rPr lang="en-US" sz="1000" baseline="0"/>
            <a:t> Y</a:t>
          </a:r>
          <a:r>
            <a:rPr lang="en-US" sz="1000"/>
            <a:t>ears</a:t>
          </a:r>
        </a:p>
        <a:p>
          <a:endParaRPr lang="en-US" sz="1000"/>
        </a:p>
      </xdr:txBody>
    </xdr:sp>
    <xdr:clientData/>
  </xdr:twoCellAnchor>
  <xdr:twoCellAnchor editAs="absolute">
    <xdr:from>
      <xdr:col>6</xdr:col>
      <xdr:colOff>236220</xdr:colOff>
      <xdr:row>1</xdr:row>
      <xdr:rowOff>104775</xdr:rowOff>
    </xdr:from>
    <xdr:to>
      <xdr:col>6</xdr:col>
      <xdr:colOff>360045</xdr:colOff>
      <xdr:row>2</xdr:row>
      <xdr:rowOff>142875</xdr:rowOff>
    </xdr:to>
    <xdr:sp macro="" textlink="">
      <xdr:nvSpPr>
        <xdr:cNvPr id="18" name="TextBox 17"/>
        <xdr:cNvSpPr txBox="1"/>
      </xdr:nvSpPr>
      <xdr:spPr>
        <a:xfrm>
          <a:off x="2476500" y="361950"/>
          <a:ext cx="123825" cy="2000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i="1"/>
            <a:t>1</a:t>
          </a:r>
        </a:p>
      </xdr:txBody>
    </xdr:sp>
    <xdr:clientData/>
  </xdr:twoCellAnchor>
  <xdr:twoCellAnchor editAs="absolute">
    <xdr:from>
      <xdr:col>6</xdr:col>
      <xdr:colOff>236220</xdr:colOff>
      <xdr:row>3</xdr:row>
      <xdr:rowOff>28575</xdr:rowOff>
    </xdr:from>
    <xdr:to>
      <xdr:col>6</xdr:col>
      <xdr:colOff>360045</xdr:colOff>
      <xdr:row>4</xdr:row>
      <xdr:rowOff>66675</xdr:rowOff>
    </xdr:to>
    <xdr:sp macro="" textlink="">
      <xdr:nvSpPr>
        <xdr:cNvPr id="19" name="TextBox 18"/>
        <xdr:cNvSpPr txBox="1"/>
      </xdr:nvSpPr>
      <xdr:spPr>
        <a:xfrm>
          <a:off x="2476500" y="609600"/>
          <a:ext cx="123825" cy="2000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i="1"/>
            <a:t>2</a:t>
          </a:r>
        </a:p>
      </xdr:txBody>
    </xdr:sp>
    <xdr:clientData/>
  </xdr:twoCellAnchor>
  <xdr:twoCellAnchor editAs="absolute">
    <xdr:from>
      <xdr:col>6</xdr:col>
      <xdr:colOff>236220</xdr:colOff>
      <xdr:row>4</xdr:row>
      <xdr:rowOff>125730</xdr:rowOff>
    </xdr:from>
    <xdr:to>
      <xdr:col>6</xdr:col>
      <xdr:colOff>360045</xdr:colOff>
      <xdr:row>5</xdr:row>
      <xdr:rowOff>104848</xdr:rowOff>
    </xdr:to>
    <xdr:sp macro="" textlink="">
      <xdr:nvSpPr>
        <xdr:cNvPr id="20" name="TextBox 19"/>
        <xdr:cNvSpPr txBox="1"/>
      </xdr:nvSpPr>
      <xdr:spPr>
        <a:xfrm>
          <a:off x="2476500" y="876300"/>
          <a:ext cx="123825" cy="2000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i="1"/>
            <a:t>3</a:t>
          </a:r>
        </a:p>
      </xdr:txBody>
    </xdr:sp>
    <xdr:clientData/>
  </xdr:twoCellAnchor>
  <xdr:twoCellAnchor>
    <xdr:from>
      <xdr:col>0</xdr:col>
      <xdr:colOff>20108</xdr:colOff>
      <xdr:row>9</xdr:row>
      <xdr:rowOff>137583</xdr:rowOff>
    </xdr:from>
    <xdr:to>
      <xdr:col>1</xdr:col>
      <xdr:colOff>622739</xdr:colOff>
      <xdr:row>11</xdr:row>
      <xdr:rowOff>42333</xdr:rowOff>
    </xdr:to>
    <xdr:sp macro="" textlink="Calculations!B46">
      <xdr:nvSpPr>
        <xdr:cNvPr id="21" name="TextBox 20"/>
        <xdr:cNvSpPr txBox="1"/>
      </xdr:nvSpPr>
      <xdr:spPr>
        <a:xfrm>
          <a:off x="20108" y="1619250"/>
          <a:ext cx="661459"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fld id="{BA70FD67-DA2E-4EE1-95ED-2113925C23EE}" type="TxLink">
            <a:rPr lang="en-US" sz="800" b="0" i="0" u="none" strike="noStrike">
              <a:solidFill>
                <a:srgbClr val="000000"/>
              </a:solidFill>
              <a:latin typeface="Arial"/>
              <a:cs typeface="Arial"/>
            </a:rPr>
            <a:t> </a:t>
          </a:fld>
          <a:endParaRPr lang="en-US" sz="800"/>
        </a:p>
      </xdr:txBody>
    </xdr:sp>
    <xdr:clientData/>
  </xdr:twoCellAnchor>
  <xdr:twoCellAnchor editAs="absolute">
    <xdr:from>
      <xdr:col>14</xdr:col>
      <xdr:colOff>137160</xdr:colOff>
      <xdr:row>5</xdr:row>
      <xdr:rowOff>99060</xdr:rowOff>
    </xdr:from>
    <xdr:to>
      <xdr:col>21</xdr:col>
      <xdr:colOff>594360</xdr:colOff>
      <xdr:row>32</xdr:row>
      <xdr:rowOff>99060</xdr:rowOff>
    </xdr:to>
    <xdr:graphicFrame macro="">
      <xdr:nvGraphicFramePr>
        <xdr:cNvPr id="364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7620</xdr:colOff>
      <xdr:row>28</xdr:row>
      <xdr:rowOff>45720</xdr:rowOff>
    </xdr:from>
    <xdr:to>
      <xdr:col>22</xdr:col>
      <xdr:colOff>220980</xdr:colOff>
      <xdr:row>44</xdr:row>
      <xdr:rowOff>121920</xdr:rowOff>
    </xdr:to>
    <xdr:grpSp>
      <xdr:nvGrpSpPr>
        <xdr:cNvPr id="3648" name="Group 34"/>
        <xdr:cNvGrpSpPr>
          <a:grpSpLocks/>
        </xdr:cNvGrpSpPr>
      </xdr:nvGrpSpPr>
      <xdr:grpSpPr bwMode="auto">
        <a:xfrm>
          <a:off x="7620" y="4732020"/>
          <a:ext cx="11551920" cy="2758440"/>
          <a:chOff x="9525" y="4621519"/>
          <a:chExt cx="11270413" cy="2652416"/>
        </a:xfrm>
      </xdr:grpSpPr>
      <xdr:graphicFrame macro="">
        <xdr:nvGraphicFramePr>
          <xdr:cNvPr id="3676" name="Chart 3"/>
          <xdr:cNvGraphicFramePr>
            <a:graphicFrameLocks/>
          </xdr:cNvGraphicFramePr>
        </xdr:nvGraphicFramePr>
        <xdr:xfrm>
          <a:off x="9525" y="4735195"/>
          <a:ext cx="3933825" cy="253365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677" name="Chart 3"/>
          <xdr:cNvGraphicFramePr>
            <a:graphicFrameLocks/>
          </xdr:cNvGraphicFramePr>
        </xdr:nvGraphicFramePr>
        <xdr:xfrm>
          <a:off x="3717654" y="4621519"/>
          <a:ext cx="3933825" cy="25336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3678" name="Chart 3"/>
          <xdr:cNvGraphicFramePr>
            <a:graphicFrameLocks/>
          </xdr:cNvGraphicFramePr>
        </xdr:nvGraphicFramePr>
        <xdr:xfrm>
          <a:off x="7346114" y="4740284"/>
          <a:ext cx="3933824" cy="2533651"/>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634365</xdr:colOff>
      <xdr:row>1</xdr:row>
      <xdr:rowOff>93345</xdr:rowOff>
    </xdr:from>
    <xdr:to>
      <xdr:col>8</xdr:col>
      <xdr:colOff>758190</xdr:colOff>
      <xdr:row>2</xdr:row>
      <xdr:rowOff>133547</xdr:rowOff>
    </xdr:to>
    <xdr:sp macro="" textlink="">
      <xdr:nvSpPr>
        <xdr:cNvPr id="36" name="TextBox 35"/>
        <xdr:cNvSpPr txBox="1"/>
      </xdr:nvSpPr>
      <xdr:spPr>
        <a:xfrm>
          <a:off x="4086225" y="342900"/>
          <a:ext cx="123825" cy="209550"/>
        </a:xfrm>
        <a:prstGeom prst="rect">
          <a:avLst/>
        </a:prstGeom>
        <a:solidFill>
          <a:srgbClr val="595959"/>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a:p>
      </xdr:txBody>
    </xdr:sp>
    <xdr:clientData/>
  </xdr:twoCellAnchor>
  <xdr:twoCellAnchor>
    <xdr:from>
      <xdr:col>8</xdr:col>
      <xdr:colOff>634365</xdr:colOff>
      <xdr:row>3</xdr:row>
      <xdr:rowOff>19050</xdr:rowOff>
    </xdr:from>
    <xdr:to>
      <xdr:col>8</xdr:col>
      <xdr:colOff>758190</xdr:colOff>
      <xdr:row>4</xdr:row>
      <xdr:rowOff>66675</xdr:rowOff>
    </xdr:to>
    <xdr:sp macro="" textlink="">
      <xdr:nvSpPr>
        <xdr:cNvPr id="37" name="TextBox 36"/>
        <xdr:cNvSpPr txBox="1"/>
      </xdr:nvSpPr>
      <xdr:spPr>
        <a:xfrm>
          <a:off x="4086225" y="600075"/>
          <a:ext cx="123825" cy="20955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a:p>
      </xdr:txBody>
    </xdr:sp>
    <xdr:clientData/>
  </xdr:twoCellAnchor>
  <xdr:twoCellAnchor>
    <xdr:from>
      <xdr:col>8</xdr:col>
      <xdr:colOff>634365</xdr:colOff>
      <xdr:row>4</xdr:row>
      <xdr:rowOff>114300</xdr:rowOff>
    </xdr:from>
    <xdr:to>
      <xdr:col>8</xdr:col>
      <xdr:colOff>758190</xdr:colOff>
      <xdr:row>5</xdr:row>
      <xdr:rowOff>95250</xdr:rowOff>
    </xdr:to>
    <xdr:sp macro="" textlink="">
      <xdr:nvSpPr>
        <xdr:cNvPr id="38" name="TextBox 37"/>
        <xdr:cNvSpPr txBox="1"/>
      </xdr:nvSpPr>
      <xdr:spPr>
        <a:xfrm>
          <a:off x="4086225" y="857250"/>
          <a:ext cx="123825" cy="20955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a:p>
      </xdr:txBody>
    </xdr:sp>
    <xdr:clientData/>
  </xdr:twoCellAnchor>
  <xdr:twoCellAnchor>
    <xdr:from>
      <xdr:col>16</xdr:col>
      <xdr:colOff>285750</xdr:colOff>
      <xdr:row>20</xdr:row>
      <xdr:rowOff>121920</xdr:rowOff>
    </xdr:from>
    <xdr:to>
      <xdr:col>17</xdr:col>
      <xdr:colOff>548707</xdr:colOff>
      <xdr:row>21</xdr:row>
      <xdr:rowOff>135331</xdr:rowOff>
    </xdr:to>
    <xdr:sp macro="" textlink="">
      <xdr:nvSpPr>
        <xdr:cNvPr id="64" name="TextBox 63"/>
        <xdr:cNvSpPr txBox="1"/>
      </xdr:nvSpPr>
      <xdr:spPr>
        <a:xfrm>
          <a:off x="7600950" y="3286125"/>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a:p>
      </xdr:txBody>
    </xdr:sp>
    <xdr:clientData/>
  </xdr:twoCellAnchor>
  <xdr:twoCellAnchor editAs="absolute">
    <xdr:from>
      <xdr:col>16</xdr:col>
      <xdr:colOff>198120</xdr:colOff>
      <xdr:row>13</xdr:row>
      <xdr:rowOff>28575</xdr:rowOff>
    </xdr:from>
    <xdr:to>
      <xdr:col>17</xdr:col>
      <xdr:colOff>445770</xdr:colOff>
      <xdr:row>14</xdr:row>
      <xdr:rowOff>49530</xdr:rowOff>
    </xdr:to>
    <xdr:sp macro="" textlink="Calculations!M86">
      <xdr:nvSpPr>
        <xdr:cNvPr id="67" name="TextBox 66"/>
        <xdr:cNvSpPr txBox="1"/>
      </xdr:nvSpPr>
      <xdr:spPr>
        <a:xfrm>
          <a:off x="7591425" y="2171700"/>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fld id="{0C969CFC-0A64-4A25-A1D7-8B31AF94E83C}" type="TxLink">
            <a:rPr lang="en-US" sz="800" b="0" i="0" u="none" strike="noStrike">
              <a:solidFill>
                <a:srgbClr val="000000"/>
              </a:solidFill>
              <a:latin typeface="Arial"/>
              <a:cs typeface="Arial"/>
            </a:rPr>
            <a:t> </a:t>
          </a:fld>
          <a:endParaRPr lang="en-US" sz="800"/>
        </a:p>
      </xdr:txBody>
    </xdr:sp>
    <xdr:clientData/>
  </xdr:twoCellAnchor>
  <xdr:twoCellAnchor editAs="absolute">
    <xdr:from>
      <xdr:col>16</xdr:col>
      <xdr:colOff>198120</xdr:colOff>
      <xdr:row>12</xdr:row>
      <xdr:rowOff>47625</xdr:rowOff>
    </xdr:from>
    <xdr:to>
      <xdr:col>17</xdr:col>
      <xdr:colOff>445770</xdr:colOff>
      <xdr:row>13</xdr:row>
      <xdr:rowOff>68580</xdr:rowOff>
    </xdr:to>
    <xdr:sp macro="" textlink="Calculations!M85">
      <xdr:nvSpPr>
        <xdr:cNvPr id="68" name="TextBox 67"/>
        <xdr:cNvSpPr txBox="1"/>
      </xdr:nvSpPr>
      <xdr:spPr>
        <a:xfrm>
          <a:off x="7591425" y="2028825"/>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fld id="{064A5269-9202-47A8-B6F6-31853718AD1D}" type="TxLink">
            <a:rPr lang="en-US" sz="800" b="0" i="0" u="none" strike="noStrike">
              <a:solidFill>
                <a:srgbClr val="000000"/>
              </a:solidFill>
              <a:latin typeface="Arial"/>
              <a:cs typeface="Arial"/>
            </a:rPr>
            <a:t> </a:t>
          </a:fld>
          <a:endParaRPr lang="en-US" sz="800"/>
        </a:p>
      </xdr:txBody>
    </xdr:sp>
    <xdr:clientData/>
  </xdr:twoCellAnchor>
  <xdr:twoCellAnchor editAs="absolute">
    <xdr:from>
      <xdr:col>16</xdr:col>
      <xdr:colOff>198120</xdr:colOff>
      <xdr:row>11</xdr:row>
      <xdr:rowOff>57150</xdr:rowOff>
    </xdr:from>
    <xdr:to>
      <xdr:col>17</xdr:col>
      <xdr:colOff>445770</xdr:colOff>
      <xdr:row>12</xdr:row>
      <xdr:rowOff>78105</xdr:rowOff>
    </xdr:to>
    <xdr:sp macro="" textlink="Calculations!M84">
      <xdr:nvSpPr>
        <xdr:cNvPr id="69" name="TextBox 68"/>
        <xdr:cNvSpPr txBox="1"/>
      </xdr:nvSpPr>
      <xdr:spPr>
        <a:xfrm>
          <a:off x="7591425" y="1876425"/>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fld id="{19944283-2A09-49B5-BB8C-440DCCB3509A}" type="TxLink">
            <a:rPr lang="en-US" sz="800" b="0" i="0" u="none" strike="noStrike">
              <a:solidFill>
                <a:srgbClr val="000000"/>
              </a:solidFill>
              <a:latin typeface="Arial"/>
              <a:cs typeface="Arial"/>
            </a:rPr>
            <a:t> </a:t>
          </a:fld>
          <a:endParaRPr lang="en-US" sz="800"/>
        </a:p>
      </xdr:txBody>
    </xdr:sp>
    <xdr:clientData/>
  </xdr:twoCellAnchor>
  <xdr:twoCellAnchor editAs="absolute">
    <xdr:from>
      <xdr:col>16</xdr:col>
      <xdr:colOff>198120</xdr:colOff>
      <xdr:row>10</xdr:row>
      <xdr:rowOff>95250</xdr:rowOff>
    </xdr:from>
    <xdr:to>
      <xdr:col>17</xdr:col>
      <xdr:colOff>445770</xdr:colOff>
      <xdr:row>11</xdr:row>
      <xdr:rowOff>124063</xdr:rowOff>
    </xdr:to>
    <xdr:sp macro="" textlink="Calculations!M83">
      <xdr:nvSpPr>
        <xdr:cNvPr id="70" name="TextBox 69"/>
        <xdr:cNvSpPr txBox="1"/>
      </xdr:nvSpPr>
      <xdr:spPr>
        <a:xfrm>
          <a:off x="7591425" y="1752600"/>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fld id="{8D799F18-B5C6-4817-AEB6-8B11D43D3905}" type="TxLink">
            <a:rPr lang="en-US" sz="800" b="0" i="0" u="none" strike="noStrike">
              <a:solidFill>
                <a:srgbClr val="000000"/>
              </a:solidFill>
              <a:latin typeface="Arial"/>
              <a:cs typeface="Arial"/>
            </a:rPr>
            <a:t> </a:t>
          </a:fld>
          <a:endParaRPr lang="en-US" sz="800"/>
        </a:p>
      </xdr:txBody>
    </xdr:sp>
    <xdr:clientData/>
  </xdr:twoCellAnchor>
  <xdr:twoCellAnchor editAs="absolute">
    <xdr:from>
      <xdr:col>16</xdr:col>
      <xdr:colOff>198120</xdr:colOff>
      <xdr:row>14</xdr:row>
      <xdr:rowOff>9525</xdr:rowOff>
    </xdr:from>
    <xdr:to>
      <xdr:col>17</xdr:col>
      <xdr:colOff>445770</xdr:colOff>
      <xdr:row>15</xdr:row>
      <xdr:rowOff>30480</xdr:rowOff>
    </xdr:to>
    <xdr:sp macro="" textlink="Calculations!M87">
      <xdr:nvSpPr>
        <xdr:cNvPr id="71" name="TextBox 70"/>
        <xdr:cNvSpPr txBox="1"/>
      </xdr:nvSpPr>
      <xdr:spPr>
        <a:xfrm>
          <a:off x="7591425" y="2314575"/>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fld id="{D86901DA-B1F6-4CE3-998C-033583ECD85C}" type="TxLink">
            <a:rPr lang="en-US" sz="800" b="0" i="0" u="none" strike="noStrike">
              <a:solidFill>
                <a:srgbClr val="000000"/>
              </a:solidFill>
              <a:latin typeface="Arial"/>
              <a:cs typeface="Arial"/>
            </a:rPr>
            <a:t> </a:t>
          </a:fld>
          <a:endParaRPr lang="en-US" sz="800"/>
        </a:p>
      </xdr:txBody>
    </xdr:sp>
    <xdr:clientData/>
  </xdr:twoCellAnchor>
  <xdr:twoCellAnchor editAs="absolute">
    <xdr:from>
      <xdr:col>16</xdr:col>
      <xdr:colOff>198120</xdr:colOff>
      <xdr:row>17</xdr:row>
      <xdr:rowOff>93345</xdr:rowOff>
    </xdr:from>
    <xdr:to>
      <xdr:col>17</xdr:col>
      <xdr:colOff>445770</xdr:colOff>
      <xdr:row>18</xdr:row>
      <xdr:rowOff>106756</xdr:rowOff>
    </xdr:to>
    <xdr:sp macro="" textlink="Calculations!M91">
      <xdr:nvSpPr>
        <xdr:cNvPr id="72" name="TextBox 71"/>
        <xdr:cNvSpPr txBox="1"/>
      </xdr:nvSpPr>
      <xdr:spPr>
        <a:xfrm>
          <a:off x="7591425" y="2876550"/>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fld id="{D23337A7-DE14-4E7D-ACD8-A2F91AF7D051}" type="TxLink">
            <a:rPr lang="en-US" sz="800" b="0" i="0" u="none" strike="noStrike">
              <a:solidFill>
                <a:srgbClr val="000000"/>
              </a:solidFill>
              <a:latin typeface="Arial"/>
              <a:cs typeface="Arial"/>
            </a:rPr>
            <a:t> </a:t>
          </a:fld>
          <a:endParaRPr lang="en-US" sz="800"/>
        </a:p>
      </xdr:txBody>
    </xdr:sp>
    <xdr:clientData/>
  </xdr:twoCellAnchor>
  <xdr:twoCellAnchor editAs="absolute">
    <xdr:from>
      <xdr:col>16</xdr:col>
      <xdr:colOff>198120</xdr:colOff>
      <xdr:row>16</xdr:row>
      <xdr:rowOff>104775</xdr:rowOff>
    </xdr:from>
    <xdr:to>
      <xdr:col>17</xdr:col>
      <xdr:colOff>445770</xdr:colOff>
      <xdr:row>17</xdr:row>
      <xdr:rowOff>133588</xdr:rowOff>
    </xdr:to>
    <xdr:sp macro="" textlink="Calculations!M90">
      <xdr:nvSpPr>
        <xdr:cNvPr id="73" name="TextBox 72"/>
        <xdr:cNvSpPr txBox="1"/>
      </xdr:nvSpPr>
      <xdr:spPr>
        <a:xfrm>
          <a:off x="7591425" y="2733675"/>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fld id="{D5B03A00-2CCF-4D9C-BEF8-6AC962ACBA2C}" type="TxLink">
            <a:rPr lang="en-US" sz="800" b="0" i="0" u="none" strike="noStrike">
              <a:solidFill>
                <a:srgbClr val="000000"/>
              </a:solidFill>
              <a:latin typeface="Arial"/>
              <a:cs typeface="Arial"/>
            </a:rPr>
            <a:t> </a:t>
          </a:fld>
          <a:endParaRPr lang="en-US" sz="800"/>
        </a:p>
      </xdr:txBody>
    </xdr:sp>
    <xdr:clientData/>
  </xdr:twoCellAnchor>
  <xdr:twoCellAnchor editAs="absolute">
    <xdr:from>
      <xdr:col>16</xdr:col>
      <xdr:colOff>198120</xdr:colOff>
      <xdr:row>15</xdr:row>
      <xdr:rowOff>121920</xdr:rowOff>
    </xdr:from>
    <xdr:to>
      <xdr:col>17</xdr:col>
      <xdr:colOff>445770</xdr:colOff>
      <xdr:row>16</xdr:row>
      <xdr:rowOff>135331</xdr:rowOff>
    </xdr:to>
    <xdr:sp macro="" textlink="Calculations!M89">
      <xdr:nvSpPr>
        <xdr:cNvPr id="74" name="TextBox 73"/>
        <xdr:cNvSpPr txBox="1"/>
      </xdr:nvSpPr>
      <xdr:spPr>
        <a:xfrm>
          <a:off x="7591425" y="2581275"/>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fld id="{85BC019C-AE5C-4B38-9B9D-2C8B62EE7F7F}" type="TxLink">
            <a:rPr lang="en-US" sz="800" b="0" i="0" u="none" strike="noStrike">
              <a:solidFill>
                <a:srgbClr val="000000"/>
              </a:solidFill>
              <a:latin typeface="Arial"/>
              <a:cs typeface="Arial"/>
            </a:rPr>
            <a:t> </a:t>
          </a:fld>
          <a:endParaRPr lang="en-US" sz="800"/>
        </a:p>
      </xdr:txBody>
    </xdr:sp>
    <xdr:clientData/>
  </xdr:twoCellAnchor>
  <xdr:twoCellAnchor editAs="absolute">
    <xdr:from>
      <xdr:col>16</xdr:col>
      <xdr:colOff>198120</xdr:colOff>
      <xdr:row>14</xdr:row>
      <xdr:rowOff>160020</xdr:rowOff>
    </xdr:from>
    <xdr:to>
      <xdr:col>17</xdr:col>
      <xdr:colOff>445770</xdr:colOff>
      <xdr:row>16</xdr:row>
      <xdr:rowOff>11278</xdr:rowOff>
    </xdr:to>
    <xdr:sp macro="" textlink="Calculations!M88">
      <xdr:nvSpPr>
        <xdr:cNvPr id="75" name="TextBox 74"/>
        <xdr:cNvSpPr txBox="1"/>
      </xdr:nvSpPr>
      <xdr:spPr>
        <a:xfrm>
          <a:off x="7591425" y="2457450"/>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fld id="{0AB8E12A-13B2-4C7A-A573-E2C6CA1269F1}" type="TxLink">
            <a:rPr lang="en-US" sz="800" b="0" i="0" u="none" strike="noStrike">
              <a:solidFill>
                <a:srgbClr val="000000"/>
              </a:solidFill>
              <a:latin typeface="Arial"/>
              <a:cs typeface="Arial"/>
            </a:rPr>
            <a:t> </a:t>
          </a:fld>
          <a:endParaRPr lang="en-US" sz="800"/>
        </a:p>
      </xdr:txBody>
    </xdr:sp>
    <xdr:clientData/>
  </xdr:twoCellAnchor>
  <xdr:twoCellAnchor editAs="absolute">
    <xdr:from>
      <xdr:col>16</xdr:col>
      <xdr:colOff>198120</xdr:colOff>
      <xdr:row>18</xdr:row>
      <xdr:rowOff>66675</xdr:rowOff>
    </xdr:from>
    <xdr:to>
      <xdr:col>17</xdr:col>
      <xdr:colOff>445770</xdr:colOff>
      <xdr:row>19</xdr:row>
      <xdr:rowOff>95488</xdr:rowOff>
    </xdr:to>
    <xdr:sp macro="" textlink="Calculations!M92">
      <xdr:nvSpPr>
        <xdr:cNvPr id="76" name="TextBox 75"/>
        <xdr:cNvSpPr txBox="1"/>
      </xdr:nvSpPr>
      <xdr:spPr>
        <a:xfrm>
          <a:off x="7591425" y="3019425"/>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fld id="{0EFCF6C4-88CF-427C-9DF1-0681ED569FBE}" type="TxLink">
            <a:rPr lang="en-US" sz="800" b="0" i="0" u="none" strike="noStrike">
              <a:solidFill>
                <a:srgbClr val="000000"/>
              </a:solidFill>
              <a:latin typeface="Arial"/>
              <a:cs typeface="Arial"/>
            </a:rPr>
            <a:t> </a:t>
          </a:fld>
          <a:endParaRPr lang="en-US" sz="800"/>
        </a:p>
      </xdr:txBody>
    </xdr:sp>
    <xdr:clientData/>
  </xdr:twoCellAnchor>
  <xdr:twoCellAnchor editAs="absolute">
    <xdr:from>
      <xdr:col>16</xdr:col>
      <xdr:colOff>198120</xdr:colOff>
      <xdr:row>21</xdr:row>
      <xdr:rowOff>131445</xdr:rowOff>
    </xdr:from>
    <xdr:to>
      <xdr:col>17</xdr:col>
      <xdr:colOff>445770</xdr:colOff>
      <xdr:row>22</xdr:row>
      <xdr:rowOff>144856</xdr:rowOff>
    </xdr:to>
    <xdr:sp macro="" textlink="Calculations!M96">
      <xdr:nvSpPr>
        <xdr:cNvPr id="77" name="TextBox 76"/>
        <xdr:cNvSpPr txBox="1"/>
      </xdr:nvSpPr>
      <xdr:spPr>
        <a:xfrm>
          <a:off x="7591425" y="3562350"/>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fld id="{33376B53-117C-46F2-A8F3-60D747447043}" type="TxLink">
            <a:rPr lang="en-US" sz="800" b="0" i="0" u="none" strike="noStrike">
              <a:solidFill>
                <a:srgbClr val="000000"/>
              </a:solidFill>
              <a:latin typeface="Arial"/>
              <a:cs typeface="Arial"/>
            </a:rPr>
            <a:t> </a:t>
          </a:fld>
          <a:endParaRPr lang="en-US" sz="800"/>
        </a:p>
      </xdr:txBody>
    </xdr:sp>
    <xdr:clientData/>
  </xdr:twoCellAnchor>
  <xdr:twoCellAnchor editAs="absolute">
    <xdr:from>
      <xdr:col>16</xdr:col>
      <xdr:colOff>198120</xdr:colOff>
      <xdr:row>20</xdr:row>
      <xdr:rowOff>142875</xdr:rowOff>
    </xdr:from>
    <xdr:to>
      <xdr:col>17</xdr:col>
      <xdr:colOff>445770</xdr:colOff>
      <xdr:row>22</xdr:row>
      <xdr:rowOff>1905</xdr:rowOff>
    </xdr:to>
    <xdr:sp macro="" textlink="Calculations!M95">
      <xdr:nvSpPr>
        <xdr:cNvPr id="78" name="TextBox 77"/>
        <xdr:cNvSpPr txBox="1"/>
      </xdr:nvSpPr>
      <xdr:spPr>
        <a:xfrm>
          <a:off x="7591425" y="3419475"/>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fld id="{BC0B6BC8-E71E-4FA2-B717-A0523B492879}" type="TxLink">
            <a:rPr lang="en-US" sz="800" b="0" i="0" u="none" strike="noStrike">
              <a:solidFill>
                <a:srgbClr val="000000"/>
              </a:solidFill>
              <a:latin typeface="Arial"/>
              <a:cs typeface="Arial"/>
            </a:rPr>
            <a:t> </a:t>
          </a:fld>
          <a:endParaRPr lang="en-US" sz="800"/>
        </a:p>
      </xdr:txBody>
    </xdr:sp>
    <xdr:clientData/>
  </xdr:twoCellAnchor>
  <xdr:twoCellAnchor editAs="absolute">
    <xdr:from>
      <xdr:col>16</xdr:col>
      <xdr:colOff>198120</xdr:colOff>
      <xdr:row>19</xdr:row>
      <xdr:rowOff>160020</xdr:rowOff>
    </xdr:from>
    <xdr:to>
      <xdr:col>17</xdr:col>
      <xdr:colOff>445770</xdr:colOff>
      <xdr:row>21</xdr:row>
      <xdr:rowOff>11278</xdr:rowOff>
    </xdr:to>
    <xdr:sp macro="" textlink="Calculations!M94">
      <xdr:nvSpPr>
        <xdr:cNvPr id="79" name="TextBox 78"/>
        <xdr:cNvSpPr txBox="1"/>
      </xdr:nvSpPr>
      <xdr:spPr>
        <a:xfrm>
          <a:off x="7591425" y="3267075"/>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fld id="{5B0031F7-9F82-435B-9875-8B14AAE95DFF}" type="TxLink">
            <a:rPr lang="en-US" sz="800" b="0" i="0" u="none" strike="noStrike">
              <a:solidFill>
                <a:srgbClr val="000000"/>
              </a:solidFill>
              <a:latin typeface="Arial"/>
              <a:cs typeface="Arial"/>
            </a:rPr>
            <a:t> </a:t>
          </a:fld>
          <a:endParaRPr lang="en-US" sz="800"/>
        </a:p>
      </xdr:txBody>
    </xdr:sp>
    <xdr:clientData/>
  </xdr:twoCellAnchor>
  <xdr:twoCellAnchor editAs="absolute">
    <xdr:from>
      <xdr:col>16</xdr:col>
      <xdr:colOff>198120</xdr:colOff>
      <xdr:row>19</xdr:row>
      <xdr:rowOff>28575</xdr:rowOff>
    </xdr:from>
    <xdr:to>
      <xdr:col>17</xdr:col>
      <xdr:colOff>445770</xdr:colOff>
      <xdr:row>20</xdr:row>
      <xdr:rowOff>49530</xdr:rowOff>
    </xdr:to>
    <xdr:sp macro="" textlink="Calculations!M93">
      <xdr:nvSpPr>
        <xdr:cNvPr id="80" name="TextBox 79"/>
        <xdr:cNvSpPr txBox="1"/>
      </xdr:nvSpPr>
      <xdr:spPr>
        <a:xfrm>
          <a:off x="7591425" y="3143250"/>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fld id="{1F9270EA-6808-464E-B160-81135AA5D828}" type="TxLink">
            <a:rPr lang="en-US" sz="800" b="0" i="0" u="none" strike="noStrike">
              <a:solidFill>
                <a:srgbClr val="000000"/>
              </a:solidFill>
              <a:latin typeface="Arial"/>
              <a:cs typeface="Arial"/>
            </a:rPr>
            <a:t> </a:t>
          </a:fld>
          <a:endParaRPr lang="en-US" sz="800"/>
        </a:p>
      </xdr:txBody>
    </xdr:sp>
    <xdr:clientData/>
  </xdr:twoCellAnchor>
  <xdr:twoCellAnchor editAs="absolute">
    <xdr:from>
      <xdr:col>16</xdr:col>
      <xdr:colOff>198120</xdr:colOff>
      <xdr:row>22</xdr:row>
      <xdr:rowOff>104775</xdr:rowOff>
    </xdr:from>
    <xdr:to>
      <xdr:col>17</xdr:col>
      <xdr:colOff>445770</xdr:colOff>
      <xdr:row>23</xdr:row>
      <xdr:rowOff>133588</xdr:rowOff>
    </xdr:to>
    <xdr:sp macro="" textlink="Calculations!M97">
      <xdr:nvSpPr>
        <xdr:cNvPr id="81" name="TextBox 80"/>
        <xdr:cNvSpPr txBox="1"/>
      </xdr:nvSpPr>
      <xdr:spPr>
        <a:xfrm>
          <a:off x="7591425" y="3705225"/>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fld id="{C066FB4C-CADA-4DAC-AD81-8CA30477A652}" type="TxLink">
            <a:rPr lang="en-US" sz="800" b="0" i="0" u="none" strike="noStrike">
              <a:solidFill>
                <a:srgbClr val="000000"/>
              </a:solidFill>
              <a:latin typeface="Arial"/>
              <a:cs typeface="Arial"/>
            </a:rPr>
            <a:t>na</a:t>
          </a:fld>
          <a:endParaRPr lang="en-US" sz="800"/>
        </a:p>
      </xdr:txBody>
    </xdr:sp>
    <xdr:clientData/>
  </xdr:twoCellAnchor>
  <xdr:twoCellAnchor editAs="absolute">
    <xdr:from>
      <xdr:col>16</xdr:col>
      <xdr:colOff>198120</xdr:colOff>
      <xdr:row>26</xdr:row>
      <xdr:rowOff>19050</xdr:rowOff>
    </xdr:from>
    <xdr:to>
      <xdr:col>17</xdr:col>
      <xdr:colOff>445770</xdr:colOff>
      <xdr:row>27</xdr:row>
      <xdr:rowOff>40005</xdr:rowOff>
    </xdr:to>
    <xdr:sp macro="" textlink="Calculations!M101">
      <xdr:nvSpPr>
        <xdr:cNvPr id="82" name="TextBox 81"/>
        <xdr:cNvSpPr txBox="1"/>
      </xdr:nvSpPr>
      <xdr:spPr>
        <a:xfrm>
          <a:off x="7591425" y="4267200"/>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fld id="{E79E261F-A02C-4E5A-BA7C-8238699C0B4A}" type="TxLink">
            <a:rPr lang="en-US" sz="800" b="0" i="0" u="none" strike="noStrike">
              <a:solidFill>
                <a:srgbClr val="000000"/>
              </a:solidFill>
              <a:latin typeface="Arial"/>
              <a:cs typeface="Arial"/>
            </a:rPr>
            <a:t>na</a:t>
          </a:fld>
          <a:endParaRPr lang="en-US" sz="800"/>
        </a:p>
      </xdr:txBody>
    </xdr:sp>
    <xdr:clientData/>
  </xdr:twoCellAnchor>
  <xdr:twoCellAnchor editAs="absolute">
    <xdr:from>
      <xdr:col>16</xdr:col>
      <xdr:colOff>198120</xdr:colOff>
      <xdr:row>25</xdr:row>
      <xdr:rowOff>38100</xdr:rowOff>
    </xdr:from>
    <xdr:to>
      <xdr:col>17</xdr:col>
      <xdr:colOff>445770</xdr:colOff>
      <xdr:row>26</xdr:row>
      <xdr:rowOff>59055</xdr:rowOff>
    </xdr:to>
    <xdr:sp macro="" textlink="Calculations!M100">
      <xdr:nvSpPr>
        <xdr:cNvPr id="83" name="TextBox 82"/>
        <xdr:cNvSpPr txBox="1"/>
      </xdr:nvSpPr>
      <xdr:spPr>
        <a:xfrm>
          <a:off x="7591425" y="4124325"/>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fld id="{65777685-02BB-48F8-9782-D4EA60054DE4}" type="TxLink">
            <a:rPr lang="en-US" sz="800" b="0" i="0" u="none" strike="noStrike">
              <a:solidFill>
                <a:srgbClr val="000000"/>
              </a:solidFill>
              <a:latin typeface="Arial"/>
              <a:cs typeface="Arial"/>
            </a:rPr>
            <a:t>na</a:t>
          </a:fld>
          <a:endParaRPr lang="en-US" sz="800"/>
        </a:p>
      </xdr:txBody>
    </xdr:sp>
    <xdr:clientData/>
  </xdr:twoCellAnchor>
  <xdr:twoCellAnchor editAs="absolute">
    <xdr:from>
      <xdr:col>16</xdr:col>
      <xdr:colOff>198120</xdr:colOff>
      <xdr:row>24</xdr:row>
      <xdr:rowOff>47625</xdr:rowOff>
    </xdr:from>
    <xdr:to>
      <xdr:col>17</xdr:col>
      <xdr:colOff>445770</xdr:colOff>
      <xdr:row>25</xdr:row>
      <xdr:rowOff>68580</xdr:rowOff>
    </xdr:to>
    <xdr:sp macro="" textlink="Calculations!M99">
      <xdr:nvSpPr>
        <xdr:cNvPr id="84" name="TextBox 83"/>
        <xdr:cNvSpPr txBox="1"/>
      </xdr:nvSpPr>
      <xdr:spPr>
        <a:xfrm>
          <a:off x="7591425" y="3971925"/>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fld id="{47DE388C-B66A-4162-82DB-5023F63F25D8}" type="TxLink">
            <a:rPr lang="en-US" sz="800" b="0" i="0" u="none" strike="noStrike">
              <a:solidFill>
                <a:srgbClr val="000000"/>
              </a:solidFill>
              <a:latin typeface="Arial"/>
              <a:cs typeface="Arial"/>
            </a:rPr>
            <a:t>na</a:t>
          </a:fld>
          <a:endParaRPr lang="en-US" sz="800"/>
        </a:p>
      </xdr:txBody>
    </xdr:sp>
    <xdr:clientData/>
  </xdr:twoCellAnchor>
  <xdr:twoCellAnchor editAs="absolute">
    <xdr:from>
      <xdr:col>16</xdr:col>
      <xdr:colOff>198120</xdr:colOff>
      <xdr:row>23</xdr:row>
      <xdr:rowOff>93345</xdr:rowOff>
    </xdr:from>
    <xdr:to>
      <xdr:col>17</xdr:col>
      <xdr:colOff>445770</xdr:colOff>
      <xdr:row>24</xdr:row>
      <xdr:rowOff>106756</xdr:rowOff>
    </xdr:to>
    <xdr:sp macro="" textlink="Calculations!M98">
      <xdr:nvSpPr>
        <xdr:cNvPr id="85" name="TextBox 84"/>
        <xdr:cNvSpPr txBox="1"/>
      </xdr:nvSpPr>
      <xdr:spPr>
        <a:xfrm>
          <a:off x="7591425" y="3848100"/>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fld id="{321DF1EC-4B6F-4481-A981-5EAD3894B88D}" type="TxLink">
            <a:rPr lang="en-US" sz="800" b="0" i="0" u="none" strike="noStrike">
              <a:solidFill>
                <a:srgbClr val="000000"/>
              </a:solidFill>
              <a:latin typeface="Arial"/>
              <a:cs typeface="Arial"/>
            </a:rPr>
            <a:t>na</a:t>
          </a:fld>
          <a:endParaRPr lang="en-US" sz="800"/>
        </a:p>
      </xdr:txBody>
    </xdr:sp>
    <xdr:clientData/>
  </xdr:twoCellAnchor>
  <xdr:twoCellAnchor editAs="absolute">
    <xdr:from>
      <xdr:col>16</xdr:col>
      <xdr:colOff>198120</xdr:colOff>
      <xdr:row>27</xdr:row>
      <xdr:rowOff>0</xdr:rowOff>
    </xdr:from>
    <xdr:to>
      <xdr:col>17</xdr:col>
      <xdr:colOff>445770</xdr:colOff>
      <xdr:row>28</xdr:row>
      <xdr:rowOff>20955</xdr:rowOff>
    </xdr:to>
    <xdr:sp macro="" textlink="Calculations!M102">
      <xdr:nvSpPr>
        <xdr:cNvPr id="86" name="TextBox 85"/>
        <xdr:cNvSpPr txBox="1"/>
      </xdr:nvSpPr>
      <xdr:spPr>
        <a:xfrm>
          <a:off x="7591425" y="4410075"/>
          <a:ext cx="85725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fld id="{30FEEDF6-1DEB-483D-AC0D-530C13EE6EB3}" type="TxLink">
            <a:rPr lang="en-US" sz="800" b="0" i="0" u="none" strike="noStrike">
              <a:solidFill>
                <a:srgbClr val="000000"/>
              </a:solidFill>
              <a:latin typeface="Arial"/>
              <a:cs typeface="Arial"/>
            </a:rPr>
            <a:t>na</a:t>
          </a:fld>
          <a:endParaRPr lang="en-US" sz="800"/>
        </a:p>
      </xdr:txBody>
    </xdr:sp>
    <xdr:clientData/>
  </xdr:twoCellAnchor>
  <xdr:twoCellAnchor>
    <xdr:from>
      <xdr:col>16</xdr:col>
      <xdr:colOff>493395</xdr:colOff>
      <xdr:row>14</xdr:row>
      <xdr:rowOff>47625</xdr:rowOff>
    </xdr:from>
    <xdr:to>
      <xdr:col>21</xdr:col>
      <xdr:colOff>247655</xdr:colOff>
      <xdr:row>18</xdr:row>
      <xdr:rowOff>19050</xdr:rowOff>
    </xdr:to>
    <xdr:sp macro="" textlink="Calculations!D41">
      <xdr:nvSpPr>
        <xdr:cNvPr id="57" name="TextBox 56"/>
        <xdr:cNvSpPr txBox="1"/>
      </xdr:nvSpPr>
      <xdr:spPr>
        <a:xfrm>
          <a:off x="7886700" y="2247900"/>
          <a:ext cx="280987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6F4E10E8-55FF-4AE9-8A43-793835BFF45D}" type="TxLink">
            <a:rPr lang="en-US" sz="1400" b="0" i="0" u="none" strike="noStrike">
              <a:solidFill>
                <a:srgbClr val="C00000"/>
              </a:solidFill>
              <a:latin typeface="+mn-lt"/>
              <a:cs typeface="Arial" pitchFamily="34" charset="0"/>
            </a:rPr>
            <a:t> </a:t>
          </a:fld>
          <a:endParaRPr lang="en-US" sz="1400" b="0">
            <a:solidFill>
              <a:srgbClr val="C00000"/>
            </a:solidFill>
            <a:latin typeface="+mn-lt"/>
            <a:cs typeface="Arial" pitchFamily="34" charset="0"/>
          </a:endParaRPr>
        </a:p>
      </xdr:txBody>
    </xdr:sp>
    <xdr:clientData/>
  </xdr:twoCellAnchor>
  <xdr:twoCellAnchor>
    <xdr:from>
      <xdr:col>2</xdr:col>
      <xdr:colOff>169545</xdr:colOff>
      <xdr:row>32</xdr:row>
      <xdr:rowOff>57150</xdr:rowOff>
    </xdr:from>
    <xdr:to>
      <xdr:col>8</xdr:col>
      <xdr:colOff>198120</xdr:colOff>
      <xdr:row>36</xdr:row>
      <xdr:rowOff>28575</xdr:rowOff>
    </xdr:to>
    <xdr:sp macro="" textlink="Calculations!D41">
      <xdr:nvSpPr>
        <xdr:cNvPr id="58" name="TextBox 57"/>
        <xdr:cNvSpPr txBox="1"/>
      </xdr:nvSpPr>
      <xdr:spPr>
        <a:xfrm>
          <a:off x="847725" y="5172075"/>
          <a:ext cx="280987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3547EF22-062D-45C3-BA15-3D31F4D0FD3D}" type="TxLink">
            <a:rPr lang="en-US" sz="1400" b="0" i="0" u="none" strike="noStrike">
              <a:solidFill>
                <a:srgbClr val="C00000"/>
              </a:solidFill>
              <a:latin typeface="+mn-lt"/>
              <a:cs typeface="Arial" pitchFamily="34" charset="0"/>
            </a:rPr>
            <a:t> </a:t>
          </a:fld>
          <a:endParaRPr lang="en-US" sz="1400" b="0">
            <a:solidFill>
              <a:srgbClr val="C00000"/>
            </a:solidFill>
            <a:latin typeface="+mn-lt"/>
            <a:cs typeface="Arial" pitchFamily="34" charset="0"/>
          </a:endParaRPr>
        </a:p>
      </xdr:txBody>
    </xdr:sp>
    <xdr:clientData/>
  </xdr:twoCellAnchor>
  <xdr:twoCellAnchor>
    <xdr:from>
      <xdr:col>10</xdr:col>
      <xdr:colOff>245745</xdr:colOff>
      <xdr:row>32</xdr:row>
      <xdr:rowOff>38100</xdr:rowOff>
    </xdr:from>
    <xdr:to>
      <xdr:col>16</xdr:col>
      <xdr:colOff>104785</xdr:colOff>
      <xdr:row>36</xdr:row>
      <xdr:rowOff>9525</xdr:rowOff>
    </xdr:to>
    <xdr:sp macro="" textlink="Calculations!D41">
      <xdr:nvSpPr>
        <xdr:cNvPr id="59" name="TextBox 58"/>
        <xdr:cNvSpPr txBox="1"/>
      </xdr:nvSpPr>
      <xdr:spPr>
        <a:xfrm>
          <a:off x="4695825" y="5153025"/>
          <a:ext cx="280987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50F46524-1539-439D-B39C-4D24407D7C95}" type="TxLink">
            <a:rPr lang="en-US" sz="1400" b="0" i="0" u="none" strike="noStrike">
              <a:solidFill>
                <a:srgbClr val="C00000"/>
              </a:solidFill>
              <a:latin typeface="+mn-lt"/>
              <a:cs typeface="Arial" pitchFamily="34" charset="0"/>
            </a:rPr>
            <a:t> </a:t>
          </a:fld>
          <a:endParaRPr lang="en-US" sz="1400" b="0">
            <a:solidFill>
              <a:srgbClr val="C00000"/>
            </a:solidFill>
            <a:latin typeface="+mn-lt"/>
            <a:cs typeface="Arial" pitchFamily="34" charset="0"/>
          </a:endParaRPr>
        </a:p>
      </xdr:txBody>
    </xdr:sp>
    <xdr:clientData/>
  </xdr:twoCellAnchor>
  <mc:AlternateContent xmlns:mc="http://schemas.openxmlformats.org/markup-compatibility/2006">
    <mc:Choice xmlns:a14="http://schemas.microsoft.com/office/drawing/2010/main" Requires="a14">
      <xdr:twoCellAnchor editAs="absolute">
        <xdr:from>
          <xdr:col>6</xdr:col>
          <xdr:colOff>411480</xdr:colOff>
          <xdr:row>1</xdr:row>
          <xdr:rowOff>91440</xdr:rowOff>
        </xdr:from>
        <xdr:to>
          <xdr:col>8</xdr:col>
          <xdr:colOff>624840</xdr:colOff>
          <xdr:row>2</xdr:row>
          <xdr:rowOff>129540</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7620</xdr:colOff>
          <xdr:row>1</xdr:row>
          <xdr:rowOff>76200</xdr:rowOff>
        </xdr:from>
        <xdr:to>
          <xdr:col>13</xdr:col>
          <xdr:colOff>144780</xdr:colOff>
          <xdr:row>2</xdr:row>
          <xdr:rowOff>121920</xdr:rowOff>
        </xdr:to>
        <xdr:sp macro="" textlink="">
          <xdr:nvSpPr>
            <xdr:cNvPr id="3076" name="Drop Down 4" hidden="1">
              <a:extLst>
                <a:ext uri="{63B3BB69-23CF-44E3-9099-C40C66FF867C}">
                  <a14:compatExt spid="_x0000_s30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22860</xdr:colOff>
          <xdr:row>3</xdr:row>
          <xdr:rowOff>30480</xdr:rowOff>
        </xdr:from>
        <xdr:to>
          <xdr:col>13</xdr:col>
          <xdr:colOff>144780</xdr:colOff>
          <xdr:row>4</xdr:row>
          <xdr:rowOff>68580</xdr:rowOff>
        </xdr:to>
        <xdr:sp macro="" textlink="">
          <xdr:nvSpPr>
            <xdr:cNvPr id="3077" name="Drop Down 5" hidden="1">
              <a:extLst>
                <a:ext uri="{63B3BB69-23CF-44E3-9099-C40C66FF867C}">
                  <a14:compatExt spid="_x0000_s30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403860</xdr:colOff>
          <xdr:row>3</xdr:row>
          <xdr:rowOff>22860</xdr:rowOff>
        </xdr:from>
        <xdr:to>
          <xdr:col>8</xdr:col>
          <xdr:colOff>624840</xdr:colOff>
          <xdr:row>4</xdr:row>
          <xdr:rowOff>60960</xdr:rowOff>
        </xdr:to>
        <xdr:sp macro="" textlink="">
          <xdr:nvSpPr>
            <xdr:cNvPr id="3173" name="Drop Down 101" hidden="1">
              <a:extLst>
                <a:ext uri="{63B3BB69-23CF-44E3-9099-C40C66FF867C}">
                  <a14:compatExt spid="_x0000_s31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403860</xdr:colOff>
          <xdr:row>4</xdr:row>
          <xdr:rowOff>114300</xdr:rowOff>
        </xdr:from>
        <xdr:to>
          <xdr:col>8</xdr:col>
          <xdr:colOff>624840</xdr:colOff>
          <xdr:row>5</xdr:row>
          <xdr:rowOff>83820</xdr:rowOff>
        </xdr:to>
        <xdr:sp macro="" textlink="">
          <xdr:nvSpPr>
            <xdr:cNvPr id="3174" name="Drop Down 102" hidden="1">
              <a:extLst>
                <a:ext uri="{63B3BB69-23CF-44E3-9099-C40C66FF867C}">
                  <a14:compatExt spid="_x0000_s31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198120</xdr:colOff>
          <xdr:row>1</xdr:row>
          <xdr:rowOff>99060</xdr:rowOff>
        </xdr:from>
        <xdr:to>
          <xdr:col>4</xdr:col>
          <xdr:colOff>137160</xdr:colOff>
          <xdr:row>2</xdr:row>
          <xdr:rowOff>137160</xdr:rowOff>
        </xdr:to>
        <xdr:sp macro="" textlink="">
          <xdr:nvSpPr>
            <xdr:cNvPr id="3175" name="Drop Down 103" hidden="1">
              <a:extLst>
                <a:ext uri="{63B3BB69-23CF-44E3-9099-C40C66FF867C}">
                  <a14:compatExt spid="_x0000_s3175"/>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cpearson.com/Excel/Rank.aspx" TargetMode="External"/><Relationship Id="rId7" Type="http://schemas.openxmlformats.org/officeDocument/2006/relationships/printerSettings" Target="../printerSettings/printerSettings3.bin"/><Relationship Id="rId2" Type="http://schemas.openxmlformats.org/officeDocument/2006/relationships/hyperlink" Target="http://www.cpearson.com/excel/indirect.htm" TargetMode="External"/><Relationship Id="rId1" Type="http://schemas.openxmlformats.org/officeDocument/2006/relationships/hyperlink" Target="http://www.tushar-mehta.com/excel/newsgroups/dynamic_charts/index.html" TargetMode="External"/><Relationship Id="rId6" Type="http://schemas.openxmlformats.org/officeDocument/2006/relationships/hyperlink" Target="http://www.techonthenet.com/excel/formulas/offset.php" TargetMode="External"/><Relationship Id="rId5" Type="http://schemas.openxmlformats.org/officeDocument/2006/relationships/hyperlink" Target="http://www.youtube.com/watch?v=7le-m8YRP6M" TargetMode="External"/><Relationship Id="rId4" Type="http://schemas.openxmlformats.org/officeDocument/2006/relationships/hyperlink" Target="http://peltiertech.com/Excel/Charts/ConditionalChart1.html"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51"/>
  <sheetViews>
    <sheetView showGridLines="0" tabSelected="1" zoomScale="80" zoomScaleNormal="80" zoomScaleSheetLayoutView="100" workbookViewId="0"/>
  </sheetViews>
  <sheetFormatPr baseColWidth="10" defaultColWidth="9.109375" defaultRowHeight="14.4" x14ac:dyDescent="0.3"/>
  <cols>
    <col min="1" max="1" width="15.44140625" style="69" customWidth="1"/>
    <col min="2" max="2" width="14.88671875" style="69" customWidth="1"/>
    <col min="3" max="3" width="9.109375" style="69" customWidth="1"/>
    <col min="4" max="4" width="9.33203125" style="69" customWidth="1"/>
    <col min="5" max="16384" width="9.109375" style="69"/>
  </cols>
  <sheetData>
    <row r="1" spans="1:10" ht="15.6" x14ac:dyDescent="0.3">
      <c r="A1" s="250" t="s">
        <v>157</v>
      </c>
      <c r="B1" s="250" t="s">
        <v>158</v>
      </c>
      <c r="C1" s="250"/>
      <c r="D1" s="250"/>
      <c r="E1" s="250" t="s">
        <v>159</v>
      </c>
      <c r="F1" s="250"/>
      <c r="G1" s="250"/>
      <c r="H1" s="250"/>
    </row>
    <row r="3" spans="1:10" s="72" customFormat="1" ht="15.6" x14ac:dyDescent="0.3">
      <c r="A3" s="91"/>
    </row>
    <row r="4" spans="1:10" s="72" customFormat="1" ht="15.6" x14ac:dyDescent="0.3">
      <c r="A4" s="91"/>
    </row>
    <row r="5" spans="1:10" s="72" customFormat="1" ht="15.6" x14ac:dyDescent="0.3">
      <c r="A5" s="91"/>
    </row>
    <row r="6" spans="1:10" s="72" customFormat="1" ht="15.6" x14ac:dyDescent="0.3">
      <c r="A6" s="90"/>
    </row>
    <row r="7" spans="1:10" s="72" customFormat="1" ht="15.6" x14ac:dyDescent="0.3">
      <c r="A7" s="90"/>
    </row>
    <row r="8" spans="1:10" s="72" customFormat="1" ht="15.6" x14ac:dyDescent="0.3">
      <c r="A8" s="90"/>
    </row>
    <row r="9" spans="1:10" s="72" customFormat="1" ht="15.6" x14ac:dyDescent="0.3">
      <c r="A9" s="90"/>
    </row>
    <row r="10" spans="1:10" s="72" customFormat="1" ht="15.6" x14ac:dyDescent="0.3">
      <c r="A10" s="90"/>
    </row>
    <row r="11" spans="1:10" s="72" customFormat="1" ht="15.6" x14ac:dyDescent="0.3">
      <c r="A11" s="90"/>
    </row>
    <row r="12" spans="1:10" s="72" customFormat="1" x14ac:dyDescent="0.3">
      <c r="A12" s="70"/>
    </row>
    <row r="13" spans="1:10" s="72" customFormat="1" ht="31.2" x14ac:dyDescent="0.6">
      <c r="A13" s="89"/>
    </row>
    <row r="14" spans="1:10" s="72" customFormat="1" ht="36.6" x14ac:dyDescent="0.7">
      <c r="A14" s="88"/>
    </row>
    <row r="15" spans="1:10" s="72" customFormat="1" ht="15.75" customHeight="1" x14ac:dyDescent="0.7">
      <c r="D15" s="86"/>
      <c r="E15" s="86"/>
      <c r="F15" s="86"/>
      <c r="G15" s="86"/>
      <c r="H15" s="86"/>
      <c r="I15" s="86"/>
      <c r="J15" s="86"/>
    </row>
    <row r="16" spans="1:10" s="72" customFormat="1" ht="54" customHeight="1" x14ac:dyDescent="0.7">
      <c r="A16" s="246"/>
      <c r="B16" s="246"/>
      <c r="C16" s="246"/>
      <c r="D16" s="246"/>
      <c r="E16" s="246"/>
      <c r="F16" s="246"/>
      <c r="G16" s="246"/>
      <c r="H16" s="246"/>
      <c r="I16" s="86"/>
      <c r="J16" s="86"/>
    </row>
    <row r="17" spans="1:10" s="72" customFormat="1" ht="24" customHeight="1" x14ac:dyDescent="0.7">
      <c r="A17" s="87"/>
      <c r="B17" s="87"/>
      <c r="E17" s="87"/>
      <c r="F17" s="87"/>
      <c r="G17" s="87"/>
      <c r="H17" s="87"/>
      <c r="I17" s="87"/>
      <c r="J17" s="87"/>
    </row>
    <row r="18" spans="1:10" s="72" customFormat="1" ht="25.5" customHeight="1" x14ac:dyDescent="0.7">
      <c r="I18" s="86"/>
      <c r="J18" s="86"/>
    </row>
    <row r="19" spans="1:10" s="72" customFormat="1" ht="25.5" customHeight="1" x14ac:dyDescent="0.7">
      <c r="I19" s="86"/>
      <c r="J19" s="86"/>
    </row>
    <row r="20" spans="1:10" s="72" customFormat="1" ht="25.5" customHeight="1" x14ac:dyDescent="0.7">
      <c r="I20" s="86"/>
      <c r="J20" s="86"/>
    </row>
    <row r="21" spans="1:10" s="72" customFormat="1" ht="25.5" customHeight="1" x14ac:dyDescent="0.7">
      <c r="I21" s="86"/>
      <c r="J21" s="86"/>
    </row>
    <row r="22" spans="1:10" s="72" customFormat="1" ht="25.5" customHeight="1" x14ac:dyDescent="0.7">
      <c r="I22" s="86"/>
      <c r="J22" s="86"/>
    </row>
    <row r="23" spans="1:10" s="72" customFormat="1" ht="25.5" customHeight="1" x14ac:dyDescent="0.7">
      <c r="I23" s="86"/>
      <c r="J23" s="86"/>
    </row>
    <row r="24" spans="1:10" s="72" customFormat="1" ht="15" customHeight="1" x14ac:dyDescent="0.55000000000000004">
      <c r="I24" s="85"/>
      <c r="J24" s="85"/>
    </row>
    <row r="25" spans="1:10" s="72" customFormat="1" ht="15" customHeight="1" x14ac:dyDescent="0.55000000000000004">
      <c r="I25" s="85"/>
      <c r="J25" s="85"/>
    </row>
    <row r="26" spans="1:10" s="72" customFormat="1" ht="15" customHeight="1" x14ac:dyDescent="0.55000000000000004">
      <c r="I26" s="85"/>
      <c r="J26" s="85"/>
    </row>
    <row r="27" spans="1:10" s="72" customFormat="1" ht="28.5" customHeight="1" x14ac:dyDescent="0.4">
      <c r="A27" s="84"/>
      <c r="B27" s="70"/>
      <c r="C27" s="70"/>
      <c r="D27" s="83"/>
      <c r="E27" s="83"/>
      <c r="F27" s="83"/>
      <c r="G27" s="83"/>
      <c r="H27" s="83"/>
      <c r="I27" s="83"/>
      <c r="J27" s="83"/>
    </row>
    <row r="28" spans="1:10" s="72" customFormat="1" ht="21" x14ac:dyDescent="0.4">
      <c r="I28" s="83"/>
      <c r="J28" s="83"/>
    </row>
    <row r="29" spans="1:10" s="72" customFormat="1" ht="21" x14ac:dyDescent="0.4">
      <c r="I29" s="82"/>
      <c r="J29" s="82"/>
    </row>
    <row r="30" spans="1:10" s="72" customFormat="1" ht="15.6" x14ac:dyDescent="0.3">
      <c r="A30" s="81"/>
      <c r="B30" s="70"/>
      <c r="C30" s="70"/>
    </row>
    <row r="31" spans="1:10" s="72" customFormat="1" ht="36.6" x14ac:dyDescent="0.7">
      <c r="A31" s="247"/>
      <c r="B31" s="248"/>
      <c r="C31" s="248"/>
      <c r="D31" s="248"/>
      <c r="E31" s="248"/>
      <c r="F31" s="248"/>
      <c r="G31" s="248"/>
      <c r="H31" s="248"/>
    </row>
    <row r="32" spans="1:10" s="72" customFormat="1" ht="15" customHeight="1" x14ac:dyDescent="0.3">
      <c r="A32" s="80"/>
      <c r="B32" s="78"/>
      <c r="C32" s="78"/>
      <c r="D32" s="78"/>
      <c r="E32" s="78"/>
      <c r="F32" s="78"/>
      <c r="G32" s="78"/>
      <c r="H32" s="78"/>
      <c r="J32" s="71"/>
    </row>
    <row r="33" spans="1:23" s="72" customFormat="1" ht="16.5" customHeight="1" x14ac:dyDescent="0.3">
      <c r="A33" s="79"/>
      <c r="B33" s="78"/>
      <c r="C33" s="78"/>
      <c r="D33" s="78"/>
      <c r="E33" s="78"/>
      <c r="F33" s="78"/>
      <c r="G33" s="78"/>
      <c r="H33" s="78"/>
    </row>
    <row r="34" spans="1:23" ht="16.5" customHeight="1" x14ac:dyDescent="0.3">
      <c r="A34" s="74"/>
      <c r="B34" s="78"/>
      <c r="C34" s="78"/>
      <c r="D34" s="78"/>
      <c r="E34" s="78"/>
      <c r="F34" s="78"/>
      <c r="G34" s="78"/>
      <c r="H34" s="78"/>
      <c r="I34" s="72"/>
      <c r="J34" s="72"/>
    </row>
    <row r="35" spans="1:23" s="75" customFormat="1" ht="16.5" customHeight="1" x14ac:dyDescent="0.3">
      <c r="A35" s="74"/>
      <c r="B35" s="73"/>
      <c r="C35" s="73"/>
      <c r="D35" s="73"/>
      <c r="E35" s="73"/>
      <c r="F35" s="73"/>
      <c r="G35" s="73"/>
      <c r="H35" s="73"/>
      <c r="I35" s="71"/>
      <c r="J35" s="71"/>
      <c r="K35" s="72"/>
      <c r="L35" s="72"/>
      <c r="M35" s="72"/>
      <c r="N35" s="72"/>
      <c r="O35" s="72"/>
      <c r="P35" s="72"/>
      <c r="Q35" s="72"/>
      <c r="R35" s="77"/>
      <c r="S35" s="76"/>
      <c r="T35" s="76"/>
      <c r="U35" s="76"/>
      <c r="V35" s="76"/>
      <c r="W35" s="76"/>
    </row>
    <row r="36" spans="1:23" s="72" customFormat="1" ht="16.5" customHeight="1" x14ac:dyDescent="0.3">
      <c r="A36" s="74"/>
      <c r="B36" s="73"/>
      <c r="C36" s="73"/>
      <c r="D36" s="73"/>
      <c r="E36" s="73"/>
      <c r="F36" s="73"/>
      <c r="G36" s="73"/>
      <c r="H36" s="73"/>
      <c r="I36" s="71"/>
    </row>
    <row r="37" spans="1:23" s="72" customFormat="1" ht="54.75" customHeight="1" x14ac:dyDescent="0.3">
      <c r="A37" s="73"/>
      <c r="B37" s="73"/>
      <c r="C37" s="73"/>
      <c r="D37" s="73"/>
      <c r="E37" s="73"/>
      <c r="F37" s="73"/>
      <c r="G37" s="73"/>
      <c r="H37" s="73"/>
    </row>
    <row r="38" spans="1:23" ht="15.75" customHeight="1" x14ac:dyDescent="0.3">
      <c r="A38" s="71"/>
      <c r="B38" s="71"/>
      <c r="C38" s="71"/>
      <c r="D38" s="71"/>
      <c r="E38" s="71"/>
      <c r="F38" s="71"/>
      <c r="G38" s="71"/>
      <c r="H38" s="71"/>
      <c r="I38" s="71"/>
      <c r="J38" s="72"/>
      <c r="K38" s="72"/>
      <c r="L38" s="72"/>
      <c r="M38" s="72"/>
      <c r="N38" s="72"/>
      <c r="O38" s="72"/>
      <c r="P38" s="72"/>
      <c r="Q38" s="72"/>
      <c r="R38" s="72"/>
      <c r="S38" s="72"/>
      <c r="T38" s="72"/>
      <c r="U38" s="72"/>
      <c r="V38" s="72"/>
      <c r="W38" s="72"/>
    </row>
    <row r="39" spans="1:23" ht="15" customHeight="1" x14ac:dyDescent="0.3">
      <c r="A39" s="71"/>
      <c r="B39" s="71"/>
      <c r="C39" s="71"/>
      <c r="D39" s="71"/>
      <c r="E39" s="71"/>
      <c r="F39" s="71"/>
      <c r="G39" s="71"/>
      <c r="H39" s="71"/>
      <c r="I39" s="71"/>
      <c r="J39" s="72"/>
      <c r="K39" s="72"/>
      <c r="L39" s="72"/>
      <c r="M39" s="72"/>
      <c r="N39" s="72"/>
      <c r="O39" s="72"/>
      <c r="P39" s="72"/>
      <c r="Q39" s="72"/>
      <c r="R39" s="72"/>
      <c r="S39" s="72"/>
      <c r="T39" s="72"/>
      <c r="U39" s="72"/>
      <c r="V39" s="72"/>
      <c r="W39" s="72"/>
    </row>
    <row r="40" spans="1:23" ht="15" customHeight="1" x14ac:dyDescent="0.3">
      <c r="A40" s="71"/>
      <c r="B40" s="71"/>
      <c r="C40" s="71"/>
      <c r="D40" s="71"/>
      <c r="E40" s="71"/>
      <c r="F40" s="71"/>
      <c r="G40" s="71"/>
      <c r="H40" s="71"/>
      <c r="I40" s="71"/>
      <c r="J40" s="72"/>
      <c r="K40" s="72"/>
      <c r="L40" s="72"/>
      <c r="M40" s="72"/>
      <c r="N40" s="72"/>
      <c r="O40" s="72"/>
      <c r="P40" s="72"/>
      <c r="Q40" s="72"/>
      <c r="R40" s="72"/>
      <c r="S40" s="72"/>
      <c r="T40" s="72"/>
      <c r="U40" s="72"/>
      <c r="V40" s="72"/>
      <c r="W40" s="72"/>
    </row>
    <row r="41" spans="1:23" ht="15" customHeight="1" x14ac:dyDescent="0.3">
      <c r="A41" s="71"/>
      <c r="B41" s="71"/>
      <c r="C41" s="71"/>
      <c r="D41" s="71"/>
      <c r="E41" s="71"/>
      <c r="F41" s="71"/>
      <c r="G41" s="71"/>
      <c r="H41" s="71"/>
      <c r="I41" s="71"/>
      <c r="J41" s="72"/>
      <c r="K41" s="72"/>
      <c r="L41" s="72"/>
      <c r="M41" s="72"/>
      <c r="N41" s="72"/>
      <c r="O41" s="72"/>
      <c r="P41" s="72"/>
      <c r="Q41" s="72"/>
      <c r="R41" s="72"/>
      <c r="S41" s="72"/>
      <c r="T41" s="72"/>
      <c r="U41" s="72"/>
      <c r="V41" s="72"/>
      <c r="W41" s="72"/>
    </row>
    <row r="42" spans="1:23" ht="15" customHeight="1" x14ac:dyDescent="0.3">
      <c r="A42" s="71"/>
      <c r="B42" s="71"/>
      <c r="C42" s="71"/>
      <c r="D42" s="71"/>
      <c r="E42" s="71"/>
      <c r="F42" s="71"/>
      <c r="G42" s="71"/>
      <c r="H42" s="71"/>
      <c r="I42" s="71"/>
      <c r="J42" s="71"/>
      <c r="K42" s="71"/>
      <c r="L42" s="71"/>
    </row>
    <row r="43" spans="1:23" ht="15" customHeight="1" x14ac:dyDescent="0.3">
      <c r="A43" s="71"/>
      <c r="B43" s="71"/>
      <c r="C43" s="71"/>
      <c r="D43" s="71"/>
      <c r="E43" s="71"/>
      <c r="F43" s="71"/>
      <c r="G43" s="71"/>
      <c r="H43" s="71"/>
      <c r="I43" s="71"/>
      <c r="J43" s="71"/>
      <c r="K43" s="71"/>
      <c r="L43" s="71"/>
    </row>
    <row r="44" spans="1:23" ht="15" customHeight="1" x14ac:dyDescent="0.3">
      <c r="A44" s="71"/>
      <c r="B44" s="71"/>
      <c r="C44" s="71"/>
      <c r="D44" s="71"/>
      <c r="E44" s="71"/>
      <c r="F44" s="71"/>
      <c r="G44" s="71"/>
      <c r="H44" s="71"/>
    </row>
    <row r="45" spans="1:23" ht="15.75" customHeight="1" x14ac:dyDescent="0.3">
      <c r="A45" s="71"/>
      <c r="B45" s="71"/>
      <c r="C45" s="71"/>
      <c r="D45" s="71"/>
      <c r="E45" s="71"/>
      <c r="F45" s="71"/>
      <c r="G45" s="71"/>
      <c r="H45" s="71"/>
    </row>
    <row r="46" spans="1:23" ht="15" customHeight="1" x14ac:dyDescent="0.3">
      <c r="A46" s="71"/>
      <c r="B46" s="71"/>
      <c r="C46" s="71"/>
      <c r="D46" s="71"/>
      <c r="E46" s="71"/>
      <c r="F46" s="71"/>
      <c r="G46" s="71"/>
      <c r="H46" s="71"/>
    </row>
    <row r="47" spans="1:23" ht="15" customHeight="1" x14ac:dyDescent="0.3">
      <c r="A47" s="71"/>
      <c r="B47" s="71"/>
      <c r="C47" s="71"/>
      <c r="D47" s="71"/>
      <c r="E47" s="71"/>
      <c r="F47" s="71"/>
      <c r="G47" s="71"/>
      <c r="H47" s="71"/>
    </row>
    <row r="48" spans="1:23" x14ac:dyDescent="0.3">
      <c r="A48" s="70"/>
    </row>
    <row r="49" spans="1:1" x14ac:dyDescent="0.3">
      <c r="A49" s="70"/>
    </row>
    <row r="50" spans="1:1" x14ac:dyDescent="0.3">
      <c r="A50" s="70"/>
    </row>
    <row r="51" spans="1:1" x14ac:dyDescent="0.3">
      <c r="A51" s="70"/>
    </row>
  </sheetData>
  <mergeCells count="2">
    <mergeCell ref="A16:H16"/>
    <mergeCell ref="A31:H31"/>
  </mergeCells>
  <pageMargins left="0.7" right="0.7" top="0.75" bottom="0.75" header="0.3" footer="0.3"/>
  <pageSetup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221"/>
  <sheetViews>
    <sheetView showZeros="0" zoomScale="80" zoomScaleNormal="80" workbookViewId="0">
      <pane xSplit="1" ySplit="6" topLeftCell="B7" activePane="bottomRight" state="frozen"/>
      <selection pane="topRight" activeCell="B1" sqref="B1"/>
      <selection pane="bottomLeft" activeCell="A7" sqref="A7"/>
      <selection pane="bottomRight"/>
    </sheetView>
  </sheetViews>
  <sheetFormatPr baseColWidth="10" defaultColWidth="9.33203125" defaultRowHeight="13.2" x14ac:dyDescent="0.25"/>
  <cols>
    <col min="1" max="1" width="10.109375" style="92" customWidth="1"/>
    <col min="2" max="21" width="11.5546875" style="92" customWidth="1"/>
    <col min="22" max="16384" width="9.33203125" style="92"/>
  </cols>
  <sheetData>
    <row r="1" spans="1:21" s="161" customFormat="1" ht="18" customHeight="1" x14ac:dyDescent="0.35">
      <c r="A1" s="163" t="s">
        <v>113</v>
      </c>
      <c r="B1" s="121" t="s">
        <v>52</v>
      </c>
      <c r="C1" s="121"/>
      <c r="D1" s="121"/>
      <c r="E1" s="121"/>
      <c r="F1" s="121"/>
      <c r="G1" s="121"/>
      <c r="H1" s="121"/>
      <c r="I1" s="121"/>
      <c r="J1" s="121"/>
      <c r="K1" s="121"/>
      <c r="L1" s="121"/>
      <c r="M1" s="121"/>
      <c r="N1" s="121"/>
      <c r="O1" s="121"/>
      <c r="P1" s="121"/>
      <c r="Q1" s="121"/>
      <c r="R1" s="121"/>
      <c r="S1" s="121"/>
      <c r="T1" s="121"/>
      <c r="U1" s="121"/>
    </row>
    <row r="2" spans="1:21" s="119" customFormat="1" ht="15.6" x14ac:dyDescent="0.3">
      <c r="A2" s="160"/>
      <c r="B2" s="120" t="s">
        <v>155</v>
      </c>
    </row>
    <row r="3" spans="1:21" s="99" customFormat="1" ht="14.4" x14ac:dyDescent="0.3">
      <c r="A3" s="159"/>
      <c r="B3" s="159"/>
      <c r="C3" s="159"/>
      <c r="D3" s="159"/>
      <c r="E3" s="159"/>
      <c r="F3" s="159"/>
      <c r="G3" s="159"/>
      <c r="H3" s="159"/>
      <c r="I3" s="159"/>
      <c r="J3" s="159"/>
      <c r="K3" s="159"/>
      <c r="L3" s="159"/>
      <c r="M3" s="159"/>
      <c r="N3" s="159"/>
      <c r="O3" s="159"/>
      <c r="P3" s="159"/>
      <c r="Q3" s="159"/>
      <c r="R3" s="159"/>
      <c r="S3" s="159"/>
      <c r="T3" s="159"/>
      <c r="U3" s="159"/>
    </row>
    <row r="4" spans="1:21" s="99" customFormat="1" ht="40.200000000000003" x14ac:dyDescent="0.3">
      <c r="A4" s="117" t="s">
        <v>99</v>
      </c>
      <c r="B4" s="159"/>
      <c r="C4" s="159"/>
      <c r="D4" s="159"/>
      <c r="E4" s="159"/>
      <c r="F4" s="159"/>
      <c r="G4" s="159"/>
      <c r="H4" s="159"/>
      <c r="I4" s="159"/>
      <c r="J4" s="159"/>
      <c r="K4" s="159"/>
      <c r="L4" s="159"/>
      <c r="M4" s="159"/>
      <c r="N4" s="159"/>
      <c r="O4" s="159"/>
      <c r="P4" s="159"/>
      <c r="Q4" s="159"/>
      <c r="R4" s="159"/>
      <c r="S4" s="159"/>
      <c r="T4" s="159"/>
      <c r="U4" s="159"/>
    </row>
    <row r="5" spans="1:21" s="99" customFormat="1" ht="12.75" customHeight="1" x14ac:dyDescent="0.3">
      <c r="B5" s="159"/>
      <c r="C5" s="159"/>
      <c r="D5" s="159"/>
      <c r="E5" s="159"/>
      <c r="F5" s="159"/>
      <c r="G5" s="159"/>
      <c r="H5" s="159"/>
      <c r="I5" s="159"/>
      <c r="J5" s="159"/>
      <c r="K5" s="159"/>
      <c r="L5" s="159"/>
      <c r="M5" s="159"/>
      <c r="N5" s="159"/>
      <c r="O5" s="159"/>
      <c r="P5" s="159"/>
      <c r="Q5" s="159"/>
      <c r="R5" s="159"/>
      <c r="S5" s="159"/>
      <c r="T5" s="159"/>
      <c r="U5" s="159"/>
    </row>
    <row r="6" spans="1:21" s="99" customFormat="1" ht="27" x14ac:dyDescent="0.3">
      <c r="A6" s="233" t="s">
        <v>98</v>
      </c>
      <c r="B6" s="234" t="s">
        <v>11</v>
      </c>
      <c r="C6" s="233" t="s">
        <v>0</v>
      </c>
      <c r="D6" s="233" t="s">
        <v>15</v>
      </c>
      <c r="E6" s="233" t="s">
        <v>1</v>
      </c>
      <c r="F6" s="234" t="s">
        <v>22</v>
      </c>
      <c r="G6" s="233" t="s">
        <v>18</v>
      </c>
      <c r="H6" s="233" t="s">
        <v>2</v>
      </c>
      <c r="I6" s="233" t="s">
        <v>3</v>
      </c>
      <c r="J6" s="234" t="s">
        <v>51</v>
      </c>
      <c r="K6" s="233" t="s">
        <v>4</v>
      </c>
      <c r="L6" s="233" t="s">
        <v>49</v>
      </c>
      <c r="M6" s="233" t="s">
        <v>5</v>
      </c>
      <c r="N6" s="233" t="s">
        <v>6</v>
      </c>
      <c r="O6" s="233" t="s">
        <v>50</v>
      </c>
      <c r="P6" s="233" t="s">
        <v>7</v>
      </c>
      <c r="Q6" s="233" t="s">
        <v>12</v>
      </c>
      <c r="R6" s="233" t="s">
        <v>8</v>
      </c>
      <c r="S6" s="233" t="s">
        <v>16</v>
      </c>
      <c r="T6" s="233" t="s">
        <v>9</v>
      </c>
      <c r="U6" s="234" t="s">
        <v>13</v>
      </c>
    </row>
    <row r="8" spans="1:21" s="99" customFormat="1" ht="14.4" hidden="1" x14ac:dyDescent="0.3">
      <c r="A8" s="103"/>
      <c r="B8" s="103"/>
      <c r="C8" s="103"/>
      <c r="D8" s="103"/>
      <c r="E8" s="103"/>
      <c r="F8" s="103"/>
      <c r="G8" s="103"/>
      <c r="H8" s="103"/>
      <c r="I8" s="103"/>
      <c r="J8" s="103"/>
      <c r="K8" s="103"/>
      <c r="L8" s="103"/>
      <c r="M8" s="103"/>
      <c r="N8" s="103"/>
      <c r="O8" s="103"/>
      <c r="P8" s="103"/>
      <c r="Q8" s="103"/>
      <c r="R8" s="103"/>
      <c r="S8" s="103"/>
      <c r="T8" s="103"/>
      <c r="U8" s="103"/>
    </row>
    <row r="9" spans="1:21" hidden="1" x14ac:dyDescent="0.25">
      <c r="B9" s="114"/>
      <c r="O9" s="95"/>
      <c r="P9" s="68"/>
      <c r="Q9" s="95"/>
    </row>
    <row r="10" spans="1:21" hidden="1" x14ac:dyDescent="0.25">
      <c r="B10" s="114"/>
      <c r="O10" s="95"/>
      <c r="P10" s="68"/>
      <c r="Q10" s="95"/>
    </row>
    <row r="11" spans="1:21" hidden="1" x14ac:dyDescent="0.25">
      <c r="B11" s="114"/>
      <c r="O11" s="95"/>
      <c r="P11" s="68"/>
      <c r="Q11" s="95"/>
    </row>
    <row r="12" spans="1:21" hidden="1" x14ac:dyDescent="0.25">
      <c r="B12" s="114"/>
      <c r="O12" s="95"/>
      <c r="P12" s="68"/>
      <c r="Q12" s="95"/>
    </row>
    <row r="13" spans="1:21" hidden="1" x14ac:dyDescent="0.25">
      <c r="B13" s="114"/>
      <c r="O13" s="95"/>
      <c r="P13" s="68"/>
      <c r="Q13" s="95"/>
    </row>
    <row r="14" spans="1:21" hidden="1" x14ac:dyDescent="0.25">
      <c r="B14" s="114"/>
      <c r="O14" s="95"/>
      <c r="P14" s="68"/>
      <c r="Q14" s="95"/>
    </row>
    <row r="15" spans="1:21" hidden="1" x14ac:dyDescent="0.25">
      <c r="B15" s="114"/>
      <c r="O15" s="95"/>
      <c r="P15" s="68"/>
      <c r="Q15" s="95"/>
    </row>
    <row r="16" spans="1:21" hidden="1" x14ac:dyDescent="0.25">
      <c r="B16" s="114"/>
      <c r="O16" s="95"/>
      <c r="P16" s="68"/>
      <c r="Q16" s="95"/>
    </row>
    <row r="17" spans="2:17" hidden="1" x14ac:dyDescent="0.25">
      <c r="B17" s="114"/>
      <c r="O17" s="95"/>
      <c r="P17" s="68"/>
      <c r="Q17" s="95"/>
    </row>
    <row r="18" spans="2:17" hidden="1" x14ac:dyDescent="0.25">
      <c r="B18" s="114"/>
      <c r="O18" s="95"/>
      <c r="P18" s="68"/>
      <c r="Q18" s="95"/>
    </row>
    <row r="19" spans="2:17" hidden="1" x14ac:dyDescent="0.25">
      <c r="B19" s="114"/>
      <c r="O19" s="95"/>
      <c r="P19" s="68"/>
      <c r="Q19" s="95"/>
    </row>
    <row r="20" spans="2:17" hidden="1" x14ac:dyDescent="0.25">
      <c r="B20" s="114"/>
      <c r="O20" s="95"/>
      <c r="P20" s="68"/>
      <c r="Q20" s="95"/>
    </row>
    <row r="21" spans="2:17" hidden="1" x14ac:dyDescent="0.25">
      <c r="B21" s="114"/>
      <c r="O21" s="95"/>
      <c r="P21" s="68"/>
      <c r="Q21" s="95"/>
    </row>
    <row r="22" spans="2:17" hidden="1" x14ac:dyDescent="0.25">
      <c r="B22" s="114"/>
      <c r="O22" s="95"/>
      <c r="P22" s="68"/>
      <c r="Q22" s="95"/>
    </row>
    <row r="23" spans="2:17" hidden="1" x14ac:dyDescent="0.25">
      <c r="B23" s="114"/>
      <c r="O23" s="95"/>
      <c r="P23" s="68"/>
      <c r="Q23" s="95"/>
    </row>
    <row r="24" spans="2:17" hidden="1" x14ac:dyDescent="0.25">
      <c r="B24" s="114"/>
      <c r="O24" s="95"/>
      <c r="P24" s="68"/>
      <c r="Q24" s="95"/>
    </row>
    <row r="25" spans="2:17" hidden="1" x14ac:dyDescent="0.25">
      <c r="B25" s="114"/>
      <c r="O25" s="95"/>
      <c r="P25" s="68"/>
      <c r="Q25" s="95"/>
    </row>
    <row r="26" spans="2:17" hidden="1" x14ac:dyDescent="0.25">
      <c r="B26" s="114"/>
      <c r="O26" s="95"/>
      <c r="P26" s="68"/>
      <c r="Q26" s="95"/>
    </row>
    <row r="27" spans="2:17" hidden="1" x14ac:dyDescent="0.25">
      <c r="B27" s="114"/>
      <c r="O27" s="95"/>
      <c r="P27" s="68"/>
      <c r="Q27" s="95"/>
    </row>
    <row r="28" spans="2:17" hidden="1" x14ac:dyDescent="0.25">
      <c r="B28" s="114"/>
      <c r="O28" s="95"/>
      <c r="P28" s="68"/>
      <c r="Q28" s="95"/>
    </row>
    <row r="29" spans="2:17" hidden="1" x14ac:dyDescent="0.25">
      <c r="B29" s="114"/>
      <c r="O29" s="95"/>
      <c r="P29" s="68"/>
      <c r="Q29" s="95"/>
    </row>
    <row r="30" spans="2:17" hidden="1" x14ac:dyDescent="0.25">
      <c r="B30" s="114"/>
      <c r="O30" s="95"/>
      <c r="P30" s="68"/>
      <c r="Q30" s="95"/>
    </row>
    <row r="31" spans="2:17" hidden="1" x14ac:dyDescent="0.25">
      <c r="B31" s="114"/>
      <c r="O31" s="95"/>
      <c r="P31" s="68"/>
      <c r="Q31" s="95"/>
    </row>
    <row r="32" spans="2:17" hidden="1" x14ac:dyDescent="0.25">
      <c r="B32" s="114"/>
      <c r="O32" s="95"/>
      <c r="P32" s="68"/>
      <c r="Q32" s="95"/>
    </row>
    <row r="33" spans="2:17" hidden="1" x14ac:dyDescent="0.25">
      <c r="B33" s="114"/>
      <c r="O33" s="95"/>
      <c r="P33" s="68"/>
      <c r="Q33" s="95"/>
    </row>
    <row r="34" spans="2:17" hidden="1" x14ac:dyDescent="0.25">
      <c r="B34" s="114"/>
      <c r="O34" s="95"/>
      <c r="P34" s="68"/>
      <c r="Q34" s="95"/>
    </row>
    <row r="35" spans="2:17" hidden="1" x14ac:dyDescent="0.25">
      <c r="B35" s="114"/>
      <c r="O35" s="95"/>
      <c r="P35" s="68"/>
      <c r="Q35" s="95"/>
    </row>
    <row r="36" spans="2:17" hidden="1" x14ac:dyDescent="0.25">
      <c r="B36" s="114"/>
      <c r="O36" s="95"/>
      <c r="P36" s="68"/>
      <c r="Q36" s="95"/>
    </row>
    <row r="37" spans="2:17" hidden="1" x14ac:dyDescent="0.25">
      <c r="B37" s="114"/>
      <c r="O37" s="95"/>
      <c r="P37" s="68"/>
      <c r="Q37" s="95"/>
    </row>
    <row r="38" spans="2:17" hidden="1" x14ac:dyDescent="0.25">
      <c r="B38" s="114"/>
      <c r="O38" s="95"/>
      <c r="P38" s="68"/>
      <c r="Q38" s="95"/>
    </row>
    <row r="39" spans="2:17" hidden="1" x14ac:dyDescent="0.25">
      <c r="B39" s="114"/>
      <c r="O39" s="95"/>
      <c r="P39" s="68"/>
      <c r="Q39" s="95"/>
    </row>
    <row r="40" spans="2:17" hidden="1" x14ac:dyDescent="0.25">
      <c r="B40" s="114"/>
      <c r="O40" s="95"/>
      <c r="P40" s="68"/>
      <c r="Q40" s="95"/>
    </row>
    <row r="41" spans="2:17" hidden="1" x14ac:dyDescent="0.25">
      <c r="B41" s="114"/>
      <c r="O41" s="95"/>
      <c r="P41" s="68"/>
      <c r="Q41" s="95"/>
    </row>
    <row r="42" spans="2:17" hidden="1" x14ac:dyDescent="0.25">
      <c r="B42" s="114"/>
      <c r="O42" s="95"/>
      <c r="P42" s="68"/>
      <c r="Q42" s="95"/>
    </row>
    <row r="43" spans="2:17" hidden="1" x14ac:dyDescent="0.25">
      <c r="B43" s="114"/>
      <c r="O43" s="95"/>
      <c r="P43" s="68"/>
      <c r="Q43" s="95"/>
    </row>
    <row r="44" spans="2:17" hidden="1" x14ac:dyDescent="0.25">
      <c r="B44" s="114"/>
      <c r="O44" s="95"/>
      <c r="P44" s="68"/>
      <c r="Q44" s="95"/>
    </row>
    <row r="45" spans="2:17" hidden="1" x14ac:dyDescent="0.25">
      <c r="B45" s="114"/>
      <c r="O45" s="95"/>
      <c r="P45" s="68"/>
      <c r="Q45" s="95"/>
    </row>
    <row r="46" spans="2:17" hidden="1" x14ac:dyDescent="0.25">
      <c r="B46" s="114"/>
      <c r="O46" s="95"/>
      <c r="P46" s="68"/>
      <c r="Q46" s="95"/>
    </row>
    <row r="47" spans="2:17" hidden="1" x14ac:dyDescent="0.25">
      <c r="B47" s="114"/>
      <c r="O47" s="95"/>
      <c r="P47" s="68"/>
      <c r="Q47" s="95"/>
    </row>
    <row r="48" spans="2:17" hidden="1" x14ac:dyDescent="0.25">
      <c r="B48" s="114"/>
      <c r="O48" s="95"/>
      <c r="P48" s="68"/>
      <c r="Q48" s="95"/>
    </row>
    <row r="49" spans="1:41" hidden="1" x14ac:dyDescent="0.25">
      <c r="B49" s="114"/>
      <c r="O49" s="95"/>
      <c r="P49" s="68"/>
      <c r="Q49" s="95"/>
    </row>
    <row r="50" spans="1:41" hidden="1" x14ac:dyDescent="0.25">
      <c r="B50" s="114"/>
      <c r="O50" s="95"/>
      <c r="P50" s="68"/>
      <c r="Q50" s="95"/>
    </row>
    <row r="51" spans="1:41" hidden="1" x14ac:dyDescent="0.25">
      <c r="B51" s="114"/>
      <c r="O51" s="95"/>
      <c r="P51" s="68"/>
      <c r="Q51" s="95"/>
    </row>
    <row r="52" spans="1:41" hidden="1" x14ac:dyDescent="0.25">
      <c r="B52" s="114"/>
      <c r="O52" s="95"/>
      <c r="P52" s="68"/>
      <c r="Q52" s="95"/>
    </row>
    <row r="53" spans="1:41" hidden="1" x14ac:dyDescent="0.25">
      <c r="B53" s="114"/>
      <c r="O53" s="95"/>
      <c r="P53" s="68"/>
      <c r="Q53" s="95"/>
    </row>
    <row r="54" spans="1:41" hidden="1" x14ac:dyDescent="0.25">
      <c r="B54" s="114"/>
      <c r="O54" s="95"/>
      <c r="P54" s="68"/>
      <c r="Q54" s="95"/>
    </row>
    <row r="55" spans="1:41" hidden="1" x14ac:dyDescent="0.25">
      <c r="B55" s="114"/>
      <c r="O55" s="95"/>
      <c r="P55" s="68"/>
      <c r="Q55" s="95"/>
    </row>
    <row r="56" spans="1:41" hidden="1" x14ac:dyDescent="0.25">
      <c r="B56" s="114"/>
      <c r="O56" s="95"/>
      <c r="P56" s="68"/>
      <c r="Q56" s="95"/>
    </row>
    <row r="57" spans="1:41" hidden="1" x14ac:dyDescent="0.25">
      <c r="B57" s="114"/>
      <c r="O57" s="95"/>
      <c r="P57" s="68"/>
      <c r="Q57" s="95"/>
    </row>
    <row r="58" spans="1:41" hidden="1" x14ac:dyDescent="0.25">
      <c r="B58" s="114"/>
      <c r="O58" s="95"/>
      <c r="P58" s="68"/>
      <c r="Q58" s="95"/>
    </row>
    <row r="59" spans="1:41" hidden="1" x14ac:dyDescent="0.25">
      <c r="B59" s="114"/>
      <c r="O59" s="95"/>
      <c r="P59" s="68"/>
      <c r="Q59" s="95"/>
    </row>
    <row r="60" spans="1:41" x14ac:dyDescent="0.25">
      <c r="A60" s="95">
        <v>1960</v>
      </c>
      <c r="B60" s="202">
        <v>3206353.6216736473</v>
      </c>
      <c r="C60" s="202">
        <v>263862.33563196321</v>
      </c>
      <c r="D60" s="202">
        <v>157410.74922442611</v>
      </c>
      <c r="E60" s="202">
        <v>574859.36169739685</v>
      </c>
      <c r="F60" s="202">
        <v>38432.670472455924</v>
      </c>
      <c r="G60" s="202">
        <v>7207.5159558326177</v>
      </c>
      <c r="H60" s="202">
        <v>80570.318760041744</v>
      </c>
      <c r="I60" s="202">
        <v>107474.40997857577</v>
      </c>
      <c r="J60" s="202" t="s">
        <v>97</v>
      </c>
      <c r="K60" s="202">
        <v>68117.447605621506</v>
      </c>
      <c r="L60" s="202" t="s">
        <v>97</v>
      </c>
      <c r="M60" s="202">
        <v>525383.97523367649</v>
      </c>
      <c r="N60" s="202">
        <v>684721.39794373047</v>
      </c>
      <c r="O60" s="202" t="s">
        <v>97</v>
      </c>
      <c r="P60" s="202">
        <v>493996.54966451239</v>
      </c>
      <c r="Q60" s="202">
        <v>163562.40163953666</v>
      </c>
      <c r="R60" s="202">
        <v>59380.050383489259</v>
      </c>
      <c r="S60" s="202" t="s">
        <v>97</v>
      </c>
      <c r="T60" s="202">
        <v>104308.90507678917</v>
      </c>
      <c r="U60" s="202">
        <v>622141.40039116307</v>
      </c>
      <c r="V60" s="113"/>
      <c r="W60" s="113"/>
      <c r="X60" s="113"/>
      <c r="Y60" s="113"/>
      <c r="Z60" s="113"/>
      <c r="AA60" s="113"/>
      <c r="AB60" s="113"/>
      <c r="AC60" s="113"/>
      <c r="AD60" s="113"/>
      <c r="AE60" s="113"/>
      <c r="AF60" s="113"/>
      <c r="AG60" s="113"/>
      <c r="AH60" s="113"/>
      <c r="AI60" s="113"/>
      <c r="AJ60" s="113"/>
      <c r="AK60" s="113"/>
      <c r="AL60" s="113"/>
      <c r="AM60" s="113"/>
      <c r="AN60" s="113"/>
      <c r="AO60" s="113"/>
    </row>
    <row r="61" spans="1:41" x14ac:dyDescent="0.25">
      <c r="A61" s="95">
        <v>1961</v>
      </c>
      <c r="B61" s="202">
        <v>3281057.070027295</v>
      </c>
      <c r="C61" s="202">
        <v>272133.85700472834</v>
      </c>
      <c r="D61" s="202">
        <v>156626.90337607102</v>
      </c>
      <c r="E61" s="202">
        <v>642998.26108280674</v>
      </c>
      <c r="F61" s="202">
        <v>40681.44641120905</v>
      </c>
      <c r="G61" s="202">
        <v>7794.7436577133594</v>
      </c>
      <c r="H61" s="202">
        <v>84850.260106173839</v>
      </c>
      <c r="I61" s="202">
        <v>112824.94263387406</v>
      </c>
      <c r="J61" s="202" t="s">
        <v>97</v>
      </c>
      <c r="K61" s="202">
        <v>72122.708710721796</v>
      </c>
      <c r="L61" s="202" t="s">
        <v>97</v>
      </c>
      <c r="M61" s="202">
        <v>550628.31721855293</v>
      </c>
      <c r="N61" s="202">
        <v>716423.99866852525</v>
      </c>
      <c r="O61" s="202" t="s">
        <v>97</v>
      </c>
      <c r="P61" s="202">
        <v>534536.07057364972</v>
      </c>
      <c r="Q61" s="202">
        <v>168305.71128708322</v>
      </c>
      <c r="R61" s="202">
        <v>62997.225701772855</v>
      </c>
      <c r="S61" s="202" t="s">
        <v>97</v>
      </c>
      <c r="T61" s="202">
        <v>110235.03056983014</v>
      </c>
      <c r="U61" s="202">
        <v>639327.68706092017</v>
      </c>
    </row>
    <row r="62" spans="1:41" x14ac:dyDescent="0.25">
      <c r="A62" s="95">
        <v>1962</v>
      </c>
      <c r="B62" s="202">
        <v>3479888.4029746372</v>
      </c>
      <c r="C62" s="202">
        <v>291166.50641588803</v>
      </c>
      <c r="D62" s="202">
        <v>165396.30829449632</v>
      </c>
      <c r="E62" s="202">
        <v>698274.75733238051</v>
      </c>
      <c r="F62" s="202">
        <v>41549.643853510126</v>
      </c>
      <c r="G62" s="202">
        <v>8349.4993911114343</v>
      </c>
      <c r="H62" s="202">
        <v>86884.501002902602</v>
      </c>
      <c r="I62" s="202">
        <v>118705.4007511814</v>
      </c>
      <c r="J62" s="202" t="s">
        <v>97</v>
      </c>
      <c r="K62" s="202">
        <v>76099.960996905284</v>
      </c>
      <c r="L62" s="202" t="s">
        <v>97</v>
      </c>
      <c r="M62" s="202">
        <v>588467.80808974558</v>
      </c>
      <c r="N62" s="202">
        <v>749838.40288817917</v>
      </c>
      <c r="O62" s="202" t="s">
        <v>97</v>
      </c>
      <c r="P62" s="202">
        <v>567701.94109486276</v>
      </c>
      <c r="Q62" s="202">
        <v>175542.8568724278</v>
      </c>
      <c r="R62" s="202">
        <v>64692.190274547822</v>
      </c>
      <c r="S62" s="202" t="s">
        <v>97</v>
      </c>
      <c r="T62" s="202">
        <v>114929.98178125251</v>
      </c>
      <c r="U62" s="202">
        <v>648671.91404233279</v>
      </c>
    </row>
    <row r="63" spans="1:41" x14ac:dyDescent="0.25">
      <c r="A63" s="95">
        <v>1963</v>
      </c>
      <c r="B63" s="202">
        <v>3632015.9108511102</v>
      </c>
      <c r="C63" s="202">
        <v>306618.37948759616</v>
      </c>
      <c r="D63" s="202">
        <v>175397.76695165772</v>
      </c>
      <c r="E63" s="202">
        <v>759634.81179558672</v>
      </c>
      <c r="F63" s="202">
        <v>45346.473384402663</v>
      </c>
      <c r="G63" s="202">
        <v>9181.1600984636552</v>
      </c>
      <c r="H63" s="202">
        <v>90428.563105727386</v>
      </c>
      <c r="I63" s="202">
        <v>123871.00740425292</v>
      </c>
      <c r="J63" s="202" t="s">
        <v>97</v>
      </c>
      <c r="K63" s="202">
        <v>76450.071233365117</v>
      </c>
      <c r="L63" s="202" t="s">
        <v>97</v>
      </c>
      <c r="M63" s="202">
        <v>624953.54754169029</v>
      </c>
      <c r="N63" s="202">
        <v>770927.82194484607</v>
      </c>
      <c r="O63" s="202" t="s">
        <v>97</v>
      </c>
      <c r="P63" s="202">
        <v>599550.71794622135</v>
      </c>
      <c r="Q63" s="202">
        <v>181335.77114921788</v>
      </c>
      <c r="R63" s="202">
        <v>67143.14288139221</v>
      </c>
      <c r="S63" s="202" t="s">
        <v>97</v>
      </c>
      <c r="T63" s="202">
        <v>121053.28753033395</v>
      </c>
      <c r="U63" s="202">
        <v>679012.2722773701</v>
      </c>
    </row>
    <row r="64" spans="1:41" x14ac:dyDescent="0.25">
      <c r="A64" s="95">
        <v>1964</v>
      </c>
      <c r="B64" s="202">
        <v>3842183.1236700229</v>
      </c>
      <c r="C64" s="202">
        <v>326471.10899718775</v>
      </c>
      <c r="D64" s="202">
        <v>186900.61844963316</v>
      </c>
      <c r="E64" s="202">
        <v>844604.94236841006</v>
      </c>
      <c r="F64" s="202">
        <v>49731.920596880416</v>
      </c>
      <c r="G64" s="202">
        <v>8841.3078458003874</v>
      </c>
      <c r="H64" s="202">
        <v>95888.448755783233</v>
      </c>
      <c r="I64" s="202">
        <v>132488.28646407023</v>
      </c>
      <c r="J64" s="202" t="s">
        <v>97</v>
      </c>
      <c r="K64" s="202">
        <v>83280.721946696081</v>
      </c>
      <c r="L64" s="202" t="s">
        <v>97</v>
      </c>
      <c r="M64" s="202">
        <v>665117.31036344869</v>
      </c>
      <c r="N64" s="202">
        <v>822281.92679062602</v>
      </c>
      <c r="O64" s="202" t="s">
        <v>97</v>
      </c>
      <c r="P64" s="202">
        <v>616316.87096142699</v>
      </c>
      <c r="Q64" s="202">
        <v>196930.64746805062</v>
      </c>
      <c r="R64" s="202">
        <v>70507.896414580566</v>
      </c>
      <c r="S64" s="202">
        <v>339582.82829860866</v>
      </c>
      <c r="T64" s="202">
        <v>129310.53709565835</v>
      </c>
      <c r="U64" s="202">
        <v>718939.44351630285</v>
      </c>
    </row>
    <row r="65" spans="1:21" ht="25.5" customHeight="1" x14ac:dyDescent="0.25">
      <c r="A65" s="95">
        <v>1965</v>
      </c>
      <c r="B65" s="202">
        <v>4088851.8696753914</v>
      </c>
      <c r="C65" s="202">
        <v>347260.19094037154</v>
      </c>
      <c r="D65" s="202">
        <v>195868.22932266456</v>
      </c>
      <c r="E65" s="202">
        <v>892519.57935076184</v>
      </c>
      <c r="F65" s="202">
        <v>52586.9072850882</v>
      </c>
      <c r="G65" s="202">
        <v>9511.8697580589851</v>
      </c>
      <c r="H65" s="202">
        <v>98628.964558444874</v>
      </c>
      <c r="I65" s="202">
        <v>137205.68606816768</v>
      </c>
      <c r="J65" s="202" t="s">
        <v>97</v>
      </c>
      <c r="K65" s="202">
        <v>87277.230295884874</v>
      </c>
      <c r="L65" s="202" t="s">
        <v>97</v>
      </c>
      <c r="M65" s="202">
        <v>697098.60496987333</v>
      </c>
      <c r="N65" s="202">
        <v>866309.51267840771</v>
      </c>
      <c r="O65" s="202" t="s">
        <v>97</v>
      </c>
      <c r="P65" s="202">
        <v>636463.910089802</v>
      </c>
      <c r="Q65" s="202">
        <v>207367.9717838573</v>
      </c>
      <c r="R65" s="202">
        <v>74233.478430909658</v>
      </c>
      <c r="S65" s="202">
        <v>361093.34059634124</v>
      </c>
      <c r="T65" s="202">
        <v>134252.13538693622</v>
      </c>
      <c r="U65" s="202">
        <v>737564.1408962959</v>
      </c>
    </row>
    <row r="66" spans="1:21" x14ac:dyDescent="0.25">
      <c r="A66" s="95">
        <v>1966</v>
      </c>
      <c r="B66" s="202">
        <v>4355358.4054560084</v>
      </c>
      <c r="C66" s="202">
        <v>370335.61915546953</v>
      </c>
      <c r="D66" s="202">
        <v>201810.26428235357</v>
      </c>
      <c r="E66" s="202">
        <v>983988.6758823616</v>
      </c>
      <c r="F66" s="202">
        <v>58991.602271789903</v>
      </c>
      <c r="G66" s="202">
        <v>10545.08786201236</v>
      </c>
      <c r="H66" s="202">
        <v>104194.579984838</v>
      </c>
      <c r="I66" s="202">
        <v>141544.44082339964</v>
      </c>
      <c r="J66" s="202" t="s">
        <v>97</v>
      </c>
      <c r="K66" s="202">
        <v>89334.12793508629</v>
      </c>
      <c r="L66" s="202" t="s">
        <v>97</v>
      </c>
      <c r="M66" s="202">
        <v>733425.23713210563</v>
      </c>
      <c r="N66" s="202">
        <v>890480.17802582157</v>
      </c>
      <c r="O66" s="202" t="s">
        <v>97</v>
      </c>
      <c r="P66" s="202">
        <v>674552.46141382994</v>
      </c>
      <c r="Q66" s="202">
        <v>213174.2749938053</v>
      </c>
      <c r="R66" s="202">
        <v>77043.025288801</v>
      </c>
      <c r="S66" s="202">
        <v>387524.23788500181</v>
      </c>
      <c r="T66" s="202">
        <v>137059.24023059543</v>
      </c>
      <c r="U66" s="202">
        <v>754241.92994200217</v>
      </c>
    </row>
    <row r="67" spans="1:21" x14ac:dyDescent="0.25">
      <c r="A67" s="95">
        <v>1967</v>
      </c>
      <c r="B67" s="202">
        <v>4465429.7990089552</v>
      </c>
      <c r="C67" s="202">
        <v>381132.48298589059</v>
      </c>
      <c r="D67" s="202">
        <v>215543.79603600028</v>
      </c>
      <c r="E67" s="202">
        <v>1093053.2576189861</v>
      </c>
      <c r="F67" s="202">
        <v>62471.892961403646</v>
      </c>
      <c r="G67" s="202">
        <v>11839.132586593512</v>
      </c>
      <c r="H67" s="202">
        <v>107328.41055547424</v>
      </c>
      <c r="I67" s="202">
        <v>147029.90882456943</v>
      </c>
      <c r="J67" s="202" t="s">
        <v>97</v>
      </c>
      <c r="K67" s="202">
        <v>94376.689502483379</v>
      </c>
      <c r="L67" s="202" t="s">
        <v>97</v>
      </c>
      <c r="M67" s="202">
        <v>769336.40470578719</v>
      </c>
      <c r="N67" s="202">
        <v>887741.29243404639</v>
      </c>
      <c r="O67" s="202" t="s">
        <v>97</v>
      </c>
      <c r="P67" s="202">
        <v>722977.25964826299</v>
      </c>
      <c r="Q67" s="202">
        <v>224472.51156847703</v>
      </c>
      <c r="R67" s="202">
        <v>81865.615263161613</v>
      </c>
      <c r="S67" s="202">
        <v>404044.91054621077</v>
      </c>
      <c r="T67" s="202">
        <v>141671.8841435033</v>
      </c>
      <c r="U67" s="202">
        <v>775480.64721811016</v>
      </c>
    </row>
    <row r="68" spans="1:21" x14ac:dyDescent="0.25">
      <c r="A68" s="95">
        <v>1968</v>
      </c>
      <c r="B68" s="202">
        <v>4681605.0281598</v>
      </c>
      <c r="C68" s="202">
        <v>399730.91181795584</v>
      </c>
      <c r="D68" s="202">
        <v>227465.84967490216</v>
      </c>
      <c r="E68" s="202">
        <v>1223224.2417580085</v>
      </c>
      <c r="F68" s="202">
        <v>69552.898208295592</v>
      </c>
      <c r="G68" s="202">
        <v>13448.544228380122</v>
      </c>
      <c r="H68" s="202">
        <v>112128.54240118561</v>
      </c>
      <c r="I68" s="202">
        <v>153208.33619717805</v>
      </c>
      <c r="J68" s="202" t="s">
        <v>97</v>
      </c>
      <c r="K68" s="202">
        <v>99726.440586543918</v>
      </c>
      <c r="L68" s="202" t="s">
        <v>97</v>
      </c>
      <c r="M68" s="202">
        <v>803573.72680538672</v>
      </c>
      <c r="N68" s="202">
        <v>936151.09526866849</v>
      </c>
      <c r="O68" s="202" t="s">
        <v>97</v>
      </c>
      <c r="P68" s="202">
        <v>770292.38053880306</v>
      </c>
      <c r="Q68" s="202">
        <v>239512.16984356497</v>
      </c>
      <c r="R68" s="202">
        <v>83713.325204693334</v>
      </c>
      <c r="S68" s="202">
        <v>431170.35429082869</v>
      </c>
      <c r="T68" s="202">
        <v>146826.60200071766</v>
      </c>
      <c r="U68" s="202">
        <v>810933.97238855832</v>
      </c>
    </row>
    <row r="69" spans="1:21" x14ac:dyDescent="0.25">
      <c r="A69" s="95">
        <v>1969</v>
      </c>
      <c r="B69" s="202">
        <v>4827044.3669120464</v>
      </c>
      <c r="C69" s="202">
        <v>419849.11267685157</v>
      </c>
      <c r="D69" s="202">
        <v>243388.62489928503</v>
      </c>
      <c r="E69" s="202">
        <v>1369438.1447032164</v>
      </c>
      <c r="F69" s="202">
        <v>79183.53449254515</v>
      </c>
      <c r="G69" s="202">
        <v>15289.778402441059</v>
      </c>
      <c r="H69" s="202">
        <v>119165.91631419328</v>
      </c>
      <c r="I69" s="202">
        <v>163381.44147333724</v>
      </c>
      <c r="J69" s="202" t="s">
        <v>97</v>
      </c>
      <c r="K69" s="202">
        <v>106186.6979722148</v>
      </c>
      <c r="L69" s="202" t="s">
        <v>97</v>
      </c>
      <c r="M69" s="202">
        <v>860739.97223989619</v>
      </c>
      <c r="N69" s="202">
        <v>1005992.6778589289</v>
      </c>
      <c r="O69" s="202" t="s">
        <v>97</v>
      </c>
      <c r="P69" s="202">
        <v>817265.26449150697</v>
      </c>
      <c r="Q69" s="202">
        <v>255798.99739292738</v>
      </c>
      <c r="R69" s="202">
        <v>87484.708978944283</v>
      </c>
      <c r="S69" s="202">
        <v>469217.88151932217</v>
      </c>
      <c r="T69" s="202">
        <v>154181.21943926165</v>
      </c>
      <c r="U69" s="202">
        <v>830365.73480488895</v>
      </c>
    </row>
    <row r="70" spans="1:21" ht="25.5" customHeight="1" x14ac:dyDescent="0.25">
      <c r="A70" s="95">
        <v>1970</v>
      </c>
      <c r="B70" s="202">
        <v>4836226.4296080191</v>
      </c>
      <c r="C70" s="202">
        <v>432572.1872278052</v>
      </c>
      <c r="D70" s="202">
        <v>259297.58786202295</v>
      </c>
      <c r="E70" s="202">
        <v>1510248.5391797374</v>
      </c>
      <c r="F70" s="202">
        <v>86121.067589059981</v>
      </c>
      <c r="G70" s="202">
        <v>17397.934259175057</v>
      </c>
      <c r="H70" s="202">
        <v>127653.90275854809</v>
      </c>
      <c r="I70" s="202">
        <v>173775.83204491923</v>
      </c>
      <c r="J70" s="202" t="s">
        <v>97</v>
      </c>
      <c r="K70" s="202">
        <v>107776.83814524072</v>
      </c>
      <c r="L70" s="202" t="s">
        <v>97</v>
      </c>
      <c r="M70" s="202">
        <v>914109.47443189146</v>
      </c>
      <c r="N70" s="202">
        <v>1056662.0613067648</v>
      </c>
      <c r="O70" s="202">
        <v>36835.436364534966</v>
      </c>
      <c r="P70" s="202">
        <v>860667.13069891045</v>
      </c>
      <c r="Q70" s="202">
        <v>271505.53756131325</v>
      </c>
      <c r="R70" s="202">
        <v>89231.878476257247</v>
      </c>
      <c r="S70" s="202">
        <v>488560.31938983139</v>
      </c>
      <c r="T70" s="202">
        <v>164162.38781453995</v>
      </c>
      <c r="U70" s="202">
        <v>851620.00246705348</v>
      </c>
    </row>
    <row r="71" spans="1:21" x14ac:dyDescent="0.25">
      <c r="A71" s="95">
        <v>1971</v>
      </c>
      <c r="B71" s="202">
        <v>4998556.2293689046</v>
      </c>
      <c r="C71" s="202">
        <v>450384.49159914034</v>
      </c>
      <c r="D71" s="202">
        <v>268803.18632612797</v>
      </c>
      <c r="E71" s="202">
        <v>1576535.746511986</v>
      </c>
      <c r="F71" s="202">
        <v>95113.144601273976</v>
      </c>
      <c r="G71" s="202">
        <v>19494.425428201692</v>
      </c>
      <c r="H71" s="202">
        <v>134181.01186069657</v>
      </c>
      <c r="I71" s="202">
        <v>180155.46869771741</v>
      </c>
      <c r="J71" s="202" t="s">
        <v>97</v>
      </c>
      <c r="K71" s="202">
        <v>111012.19465583337</v>
      </c>
      <c r="L71" s="202" t="s">
        <v>97</v>
      </c>
      <c r="M71" s="202">
        <v>962842.14321447711</v>
      </c>
      <c r="N71" s="202">
        <v>1089764.1110977901</v>
      </c>
      <c r="O71" s="202">
        <v>38525.126399074143</v>
      </c>
      <c r="P71" s="202">
        <v>876314.98851035384</v>
      </c>
      <c r="Q71" s="202">
        <v>283227.30049184588</v>
      </c>
      <c r="R71" s="202">
        <v>94242.574520155104</v>
      </c>
      <c r="S71" s="202">
        <v>509863.8296065731</v>
      </c>
      <c r="T71" s="202">
        <v>165713.17274114126</v>
      </c>
      <c r="U71" s="202">
        <v>871491.84080878587</v>
      </c>
    </row>
    <row r="72" spans="1:21" x14ac:dyDescent="0.25">
      <c r="A72" s="95">
        <v>1972</v>
      </c>
      <c r="B72" s="202">
        <v>5264155.8947597956</v>
      </c>
      <c r="C72" s="202">
        <v>474911.78056566539</v>
      </c>
      <c r="D72" s="202">
        <v>275051.16288125428</v>
      </c>
      <c r="E72" s="202">
        <v>1709178.3265400697</v>
      </c>
      <c r="F72" s="202">
        <v>101305.95378670645</v>
      </c>
      <c r="G72" s="202">
        <v>22126.756620830671</v>
      </c>
      <c r="H72" s="202">
        <v>142510.78251159028</v>
      </c>
      <c r="I72" s="202">
        <v>189665.48160496596</v>
      </c>
      <c r="J72" s="202" t="s">
        <v>97</v>
      </c>
      <c r="K72" s="202">
        <v>115646.98643816759</v>
      </c>
      <c r="L72" s="202" t="s">
        <v>97</v>
      </c>
      <c r="M72" s="202">
        <v>1006536.2643154382</v>
      </c>
      <c r="N72" s="202">
        <v>1136627.687206432</v>
      </c>
      <c r="O72" s="202">
        <v>41187.947347306152</v>
      </c>
      <c r="P72" s="202">
        <v>908655.26829249179</v>
      </c>
      <c r="Q72" s="202">
        <v>293236.64614098135</v>
      </c>
      <c r="R72" s="202">
        <v>99204.449516337394</v>
      </c>
      <c r="S72" s="202">
        <v>550487.98800108803</v>
      </c>
      <c r="T72" s="202">
        <v>169505.90404931494</v>
      </c>
      <c r="U72" s="202">
        <v>905152.20646690798</v>
      </c>
    </row>
    <row r="73" spans="1:21" x14ac:dyDescent="0.25">
      <c r="A73" s="95">
        <v>1973</v>
      </c>
      <c r="B73" s="202">
        <v>5569091.0633050352</v>
      </c>
      <c r="C73" s="202">
        <v>507985.60064583557</v>
      </c>
      <c r="D73" s="202">
        <v>287716.31619665842</v>
      </c>
      <c r="E73" s="202">
        <v>1846469.7843646766</v>
      </c>
      <c r="F73" s="202">
        <v>116286.57586269117</v>
      </c>
      <c r="G73" s="202">
        <v>24582.856450529445</v>
      </c>
      <c r="H73" s="202">
        <v>149475.71275816759</v>
      </c>
      <c r="I73" s="202">
        <v>200875.98240653137</v>
      </c>
      <c r="J73" s="202" t="s">
        <v>97</v>
      </c>
      <c r="K73" s="202">
        <v>119994.32187509094</v>
      </c>
      <c r="L73" s="202" t="s">
        <v>97</v>
      </c>
      <c r="M73" s="202">
        <v>1073074.1903494552</v>
      </c>
      <c r="N73" s="202">
        <v>1190929.9261894622</v>
      </c>
      <c r="O73" s="202">
        <v>43513.218077768026</v>
      </c>
      <c r="P73" s="202">
        <v>973404.79147474922</v>
      </c>
      <c r="Q73" s="202">
        <v>309200.9376994737</v>
      </c>
      <c r="R73" s="202">
        <v>103646.64659970869</v>
      </c>
      <c r="S73" s="202">
        <v>592758.63005296036</v>
      </c>
      <c r="T73" s="202">
        <v>176231.88060187621</v>
      </c>
      <c r="U73" s="202">
        <v>972556.9098678577</v>
      </c>
    </row>
    <row r="74" spans="1:21" x14ac:dyDescent="0.25">
      <c r="A74" s="95">
        <v>1974</v>
      </c>
      <c r="B74" s="202">
        <v>5538370.82885308</v>
      </c>
      <c r="C74" s="202">
        <v>526735.28640948108</v>
      </c>
      <c r="D74" s="202">
        <v>292462.89991097071</v>
      </c>
      <c r="E74" s="202">
        <v>1823846.1011634129</v>
      </c>
      <c r="F74" s="202">
        <v>127196.39639750075</v>
      </c>
      <c r="G74" s="202">
        <v>26176.399913542977</v>
      </c>
      <c r="H74" s="202">
        <v>155370.66173851315</v>
      </c>
      <c r="I74" s="202">
        <v>209089.63266570098</v>
      </c>
      <c r="J74" s="202" t="s">
        <v>97</v>
      </c>
      <c r="K74" s="202">
        <v>119015.17369853515</v>
      </c>
      <c r="L74" s="202" t="s">
        <v>97</v>
      </c>
      <c r="M74" s="202">
        <v>1123416.6202211827</v>
      </c>
      <c r="N74" s="202">
        <v>1201530.0207854642</v>
      </c>
      <c r="O74" s="202">
        <v>44646.621852489938</v>
      </c>
      <c r="P74" s="202">
        <v>1026943.428806608</v>
      </c>
      <c r="Q74" s="202">
        <v>319832.44187645253</v>
      </c>
      <c r="R74" s="202">
        <v>107604.42884703042</v>
      </c>
      <c r="S74" s="202">
        <v>627007.9414664252</v>
      </c>
      <c r="T74" s="202">
        <v>181868.07554422354</v>
      </c>
      <c r="U74" s="202">
        <v>961654.53420357348</v>
      </c>
    </row>
    <row r="75" spans="1:21" ht="25.5" customHeight="1" x14ac:dyDescent="0.25">
      <c r="A75" s="95">
        <v>1975</v>
      </c>
      <c r="B75" s="202">
        <v>5526694.8725853628</v>
      </c>
      <c r="C75" s="202">
        <v>536337.52916803327</v>
      </c>
      <c r="D75" s="202">
        <v>298830.35252932645</v>
      </c>
      <c r="E75" s="202">
        <v>1880230.8860303399</v>
      </c>
      <c r="F75" s="202">
        <v>136529.47056987137</v>
      </c>
      <c r="G75" s="202">
        <v>27389.527435109056</v>
      </c>
      <c r="H75" s="202">
        <v>154807.74883853318</v>
      </c>
      <c r="I75" s="202">
        <v>205980.50015891358</v>
      </c>
      <c r="J75" s="202" t="s">
        <v>97</v>
      </c>
      <c r="K75" s="202">
        <v>117561.39857461296</v>
      </c>
      <c r="L75" s="202">
        <v>85842.071528653381</v>
      </c>
      <c r="M75" s="202">
        <v>1110793.5771820648</v>
      </c>
      <c r="N75" s="202">
        <v>1191115.8927613215</v>
      </c>
      <c r="O75" s="202">
        <v>45259.067334185311</v>
      </c>
      <c r="P75" s="202">
        <v>1005478.6380588583</v>
      </c>
      <c r="Q75" s="202">
        <v>319839.84852559346</v>
      </c>
      <c r="R75" s="202">
        <v>113011.96608313957</v>
      </c>
      <c r="S75" s="202">
        <v>631788.05531036563</v>
      </c>
      <c r="T75" s="202">
        <v>186510.81177495228</v>
      </c>
      <c r="U75" s="202">
        <v>956740.61220968701</v>
      </c>
    </row>
    <row r="76" spans="1:21" x14ac:dyDescent="0.25">
      <c r="A76" s="95">
        <v>1976</v>
      </c>
      <c r="B76" s="202">
        <v>5823128.1312269252</v>
      </c>
      <c r="C76" s="202">
        <v>564223.3393908717</v>
      </c>
      <c r="D76" s="202">
        <v>309995.49423008104</v>
      </c>
      <c r="E76" s="202">
        <v>1954970.5984471773</v>
      </c>
      <c r="F76" s="202">
        <v>154900.29226018535</v>
      </c>
      <c r="G76" s="202">
        <v>29416.661001551354</v>
      </c>
      <c r="H76" s="202">
        <v>161893.30327796339</v>
      </c>
      <c r="I76" s="202">
        <v>217461.28610516232</v>
      </c>
      <c r="J76" s="202" t="s">
        <v>97</v>
      </c>
      <c r="K76" s="202">
        <v>124725.1287891915</v>
      </c>
      <c r="L76" s="202">
        <v>86137.454393115317</v>
      </c>
      <c r="M76" s="202">
        <v>1159515.318317146</v>
      </c>
      <c r="N76" s="202">
        <v>1250067.2960408439</v>
      </c>
      <c r="O76" s="202">
        <v>46741.295336664676</v>
      </c>
      <c r="P76" s="202">
        <v>1077122.8637062062</v>
      </c>
      <c r="Q76" s="202">
        <v>334091.72280268866</v>
      </c>
      <c r="R76" s="202">
        <v>119558.23055963137</v>
      </c>
      <c r="S76" s="202">
        <v>652868.22117656399</v>
      </c>
      <c r="T76" s="202">
        <v>188484.4006373281</v>
      </c>
      <c r="U76" s="202">
        <v>981314.88729493623</v>
      </c>
    </row>
    <row r="77" spans="1:21" x14ac:dyDescent="0.25">
      <c r="A77" s="95">
        <v>1977</v>
      </c>
      <c r="B77" s="202">
        <v>6090881.613793415</v>
      </c>
      <c r="C77" s="202">
        <v>583735.48356472794</v>
      </c>
      <c r="D77" s="202">
        <v>315436.834705138</v>
      </c>
      <c r="E77" s="202">
        <v>2040800.4145466306</v>
      </c>
      <c r="F77" s="202">
        <v>173205.94993622688</v>
      </c>
      <c r="G77" s="202">
        <v>31611.724036069063</v>
      </c>
      <c r="H77" s="202">
        <v>170001.93375574867</v>
      </c>
      <c r="I77" s="202">
        <v>218493.247183492</v>
      </c>
      <c r="J77" s="202" t="s">
        <v>97</v>
      </c>
      <c r="K77" s="202">
        <v>127193.24782048567</v>
      </c>
      <c r="L77" s="202">
        <v>86343.817041699687</v>
      </c>
      <c r="M77" s="202">
        <v>1200941.7758345455</v>
      </c>
      <c r="N77" s="202">
        <v>1291909.7747092741</v>
      </c>
      <c r="O77" s="202">
        <v>49677.239875769214</v>
      </c>
      <c r="P77" s="202">
        <v>1104702.6032194078</v>
      </c>
      <c r="Q77" s="202">
        <v>342513.08287599561</v>
      </c>
      <c r="R77" s="202">
        <v>124507.62706680129</v>
      </c>
      <c r="S77" s="202">
        <v>670320.40320223314</v>
      </c>
      <c r="T77" s="202">
        <v>185475.71848662265</v>
      </c>
      <c r="U77" s="202">
        <v>1005016.78572241</v>
      </c>
    </row>
    <row r="78" spans="1:21" x14ac:dyDescent="0.25">
      <c r="A78" s="95">
        <v>1978</v>
      </c>
      <c r="B78" s="202">
        <v>6430617.933544375</v>
      </c>
      <c r="C78" s="202">
        <v>606813.99865598057</v>
      </c>
      <c r="D78" s="202">
        <v>322632.33240911289</v>
      </c>
      <c r="E78" s="202">
        <v>2148391.8224843559</v>
      </c>
      <c r="F78" s="202">
        <v>191041.95329572776</v>
      </c>
      <c r="G78" s="202">
        <v>34354.501956449771</v>
      </c>
      <c r="H78" s="202">
        <v>169753.63291924802</v>
      </c>
      <c r="I78" s="202">
        <v>224472.35161291278</v>
      </c>
      <c r="J78" s="202" t="s">
        <v>97</v>
      </c>
      <c r="K78" s="202">
        <v>130086.36634607072</v>
      </c>
      <c r="L78" s="202">
        <v>88864.888684176331</v>
      </c>
      <c r="M78" s="202">
        <v>1247724.3065723348</v>
      </c>
      <c r="N78" s="202">
        <v>1330776.7882279495</v>
      </c>
      <c r="O78" s="202">
        <v>53244.729396932547</v>
      </c>
      <c r="P78" s="202">
        <v>1140496.5119120183</v>
      </c>
      <c r="Q78" s="202">
        <v>351747.6930249834</v>
      </c>
      <c r="R78" s="202">
        <v>129306.03439397708</v>
      </c>
      <c r="S78" s="202">
        <v>678713.52047294704</v>
      </c>
      <c r="T78" s="202">
        <v>188724.4521406749</v>
      </c>
      <c r="U78" s="202">
        <v>1037983.6041624076</v>
      </c>
    </row>
    <row r="79" spans="1:21" x14ac:dyDescent="0.25">
      <c r="A79" s="95">
        <v>1979</v>
      </c>
      <c r="B79" s="202">
        <v>6631603.0836673155</v>
      </c>
      <c r="C79" s="202">
        <v>629902.80333441566</v>
      </c>
      <c r="D79" s="202">
        <v>335102.73283532221</v>
      </c>
      <c r="E79" s="202">
        <v>2266208.8369053449</v>
      </c>
      <c r="F79" s="202">
        <v>207069.93373786096</v>
      </c>
      <c r="G79" s="202">
        <v>37582.783094920858</v>
      </c>
      <c r="H79" s="202">
        <v>179015.51142728812</v>
      </c>
      <c r="I79" s="202">
        <v>229261.67143485509</v>
      </c>
      <c r="J79" s="202" t="s">
        <v>97</v>
      </c>
      <c r="K79" s="202">
        <v>135224.9430452341</v>
      </c>
      <c r="L79" s="202">
        <v>95194.215070132923</v>
      </c>
      <c r="M79" s="202">
        <v>1290762.2997656623</v>
      </c>
      <c r="N79" s="202">
        <v>1386008.8600702779</v>
      </c>
      <c r="O79" s="202">
        <v>55483.960963474521</v>
      </c>
      <c r="P79" s="202">
        <v>1208460.5175075612</v>
      </c>
      <c r="Q79" s="202">
        <v>358832.89359325555</v>
      </c>
      <c r="R79" s="202">
        <v>134940.92834409414</v>
      </c>
      <c r="S79" s="202">
        <v>679805.72882133466</v>
      </c>
      <c r="T79" s="202">
        <v>195971.47923742115</v>
      </c>
      <c r="U79" s="202">
        <v>1067464.0260485148</v>
      </c>
    </row>
    <row r="80" spans="1:21" ht="25.5" customHeight="1" x14ac:dyDescent="0.25">
      <c r="A80" s="95">
        <v>1980</v>
      </c>
      <c r="B80" s="202">
        <v>6613352.3170740874</v>
      </c>
      <c r="C80" s="202">
        <v>643525.18780510512</v>
      </c>
      <c r="D80" s="202">
        <v>345274.08231071738</v>
      </c>
      <c r="E80" s="202">
        <v>2330061.3378394144</v>
      </c>
      <c r="F80" s="202">
        <v>203154.66254699003</v>
      </c>
      <c r="G80" s="202">
        <v>41358.884206531577</v>
      </c>
      <c r="H80" s="202">
        <v>182208.55726205974</v>
      </c>
      <c r="I80" s="202">
        <v>239149.89491096008</v>
      </c>
      <c r="J80" s="202" t="s">
        <v>97</v>
      </c>
      <c r="K80" s="202">
        <v>134731.17197650325</v>
      </c>
      <c r="L80" s="202">
        <v>100323.84810244576</v>
      </c>
      <c r="M80" s="202">
        <v>1311889.1968553823</v>
      </c>
      <c r="N80" s="202">
        <v>1405535.3501155453</v>
      </c>
      <c r="O80" s="202">
        <v>57092.110431167377</v>
      </c>
      <c r="P80" s="202">
        <v>1249910.9112216765</v>
      </c>
      <c r="Q80" s="202">
        <v>363648.69686472806</v>
      </c>
      <c r="R80" s="202">
        <v>141019.02049205924</v>
      </c>
      <c r="S80" s="202">
        <v>689353.6998070518</v>
      </c>
      <c r="T80" s="202">
        <v>199302.99438445727</v>
      </c>
      <c r="U80" s="202">
        <v>1046085.3552978975</v>
      </c>
    </row>
    <row r="81" spans="1:21" x14ac:dyDescent="0.25">
      <c r="A81" s="95">
        <v>1981</v>
      </c>
      <c r="B81" s="202">
        <v>6781236.6979720434</v>
      </c>
      <c r="C81" s="202">
        <v>666068.64436287654</v>
      </c>
      <c r="D81" s="202">
        <v>359597.39763660653</v>
      </c>
      <c r="E81" s="202">
        <v>2427384.3640010767</v>
      </c>
      <c r="F81" s="202">
        <v>218196.27145684513</v>
      </c>
      <c r="G81" s="202">
        <v>45794.723240906686</v>
      </c>
      <c r="H81" s="202">
        <v>181945.84725784507</v>
      </c>
      <c r="I81" s="202">
        <v>238481.98842908468</v>
      </c>
      <c r="J81" s="202" t="s">
        <v>97</v>
      </c>
      <c r="K81" s="202">
        <v>133536.2842784173</v>
      </c>
      <c r="L81" s="202">
        <v>101614.96296598394</v>
      </c>
      <c r="M81" s="202">
        <v>1324733.5575761113</v>
      </c>
      <c r="N81" s="202">
        <v>1412974.0129899331</v>
      </c>
      <c r="O81" s="202">
        <v>58526.852277174214</v>
      </c>
      <c r="P81" s="202">
        <v>1260463.004481069</v>
      </c>
      <c r="Q81" s="202">
        <v>360798.61827527458</v>
      </c>
      <c r="R81" s="202">
        <v>143201.27188853006</v>
      </c>
      <c r="S81" s="202">
        <v>688429.19883073086</v>
      </c>
      <c r="T81" s="202">
        <v>198899.92010605038</v>
      </c>
      <c r="U81" s="202">
        <v>1032925.0635781946</v>
      </c>
    </row>
    <row r="82" spans="1:21" x14ac:dyDescent="0.25">
      <c r="A82" s="95">
        <v>1982</v>
      </c>
      <c r="B82" s="202">
        <v>6649513.7738643968</v>
      </c>
      <c r="C82" s="202">
        <v>647025.70536453451</v>
      </c>
      <c r="D82" s="202">
        <v>359862.59306019102</v>
      </c>
      <c r="E82" s="202">
        <v>2509347.6258237013</v>
      </c>
      <c r="F82" s="202">
        <v>236287.63977825988</v>
      </c>
      <c r="G82" s="202">
        <v>49085.636396256974</v>
      </c>
      <c r="H82" s="202">
        <v>185488.31540968188</v>
      </c>
      <c r="I82" s="202">
        <v>239900.92512529585</v>
      </c>
      <c r="J82" s="202" t="s">
        <v>97</v>
      </c>
      <c r="K82" s="202">
        <v>138495.78981158705</v>
      </c>
      <c r="L82" s="202">
        <v>104712.88123012298</v>
      </c>
      <c r="M82" s="202">
        <v>1356758.2604983584</v>
      </c>
      <c r="N82" s="202">
        <v>1407395.0158341425</v>
      </c>
      <c r="O82" s="202">
        <v>59400.780427846781</v>
      </c>
      <c r="P82" s="202">
        <v>1265676.098741774</v>
      </c>
      <c r="Q82" s="202">
        <v>356322.03953445947</v>
      </c>
      <c r="R82" s="202">
        <v>143380.28270903401</v>
      </c>
      <c r="S82" s="202">
        <v>697012.55593441764</v>
      </c>
      <c r="T82" s="202">
        <v>201273.02830357972</v>
      </c>
      <c r="U82" s="202">
        <v>1056129.3496518568</v>
      </c>
    </row>
    <row r="83" spans="1:21" x14ac:dyDescent="0.25">
      <c r="A83" s="95">
        <v>1983</v>
      </c>
      <c r="B83" s="202">
        <v>6949914.5904610083</v>
      </c>
      <c r="C83" s="202">
        <v>664610.60985914001</v>
      </c>
      <c r="D83" s="202">
        <v>358593.93682809558</v>
      </c>
      <c r="E83" s="202">
        <v>2586152.1830544895</v>
      </c>
      <c r="F83" s="202">
        <v>265072.3114503097</v>
      </c>
      <c r="G83" s="202">
        <v>53291.124120230743</v>
      </c>
      <c r="H83" s="202">
        <v>190965.47163369309</v>
      </c>
      <c r="I83" s="202">
        <v>240649.03871744007</v>
      </c>
      <c r="J83" s="202" t="s">
        <v>97</v>
      </c>
      <c r="K83" s="202">
        <v>142168.51586412144</v>
      </c>
      <c r="L83" s="202">
        <v>107879.02248534477</v>
      </c>
      <c r="M83" s="202">
        <v>1373472.219559778</v>
      </c>
      <c r="N83" s="202">
        <v>1429525.0378854459</v>
      </c>
      <c r="O83" s="202">
        <v>58967.312466398587</v>
      </c>
      <c r="P83" s="202">
        <v>1280474.4279388378</v>
      </c>
      <c r="Q83" s="202">
        <v>363697.58074905857</v>
      </c>
      <c r="R83" s="202">
        <v>148924.52537593714</v>
      </c>
      <c r="S83" s="202">
        <v>709348.29935376043</v>
      </c>
      <c r="T83" s="202">
        <v>204915.58574265428</v>
      </c>
      <c r="U83" s="202">
        <v>1096610.1146344049</v>
      </c>
    </row>
    <row r="84" spans="1:21" x14ac:dyDescent="0.25">
      <c r="A84" s="95">
        <v>1984</v>
      </c>
      <c r="B84" s="202">
        <v>7449373.4576023947</v>
      </c>
      <c r="C84" s="202">
        <v>703254.18348110653</v>
      </c>
      <c r="D84" s="202">
        <v>380697.69913862646</v>
      </c>
      <c r="E84" s="202">
        <v>2701595.4049036484</v>
      </c>
      <c r="F84" s="202">
        <v>291206.1444391986</v>
      </c>
      <c r="G84" s="202">
        <v>57994.0950118322</v>
      </c>
      <c r="H84" s="202">
        <v>191081.38824182106</v>
      </c>
      <c r="I84" s="202">
        <v>246584.36487733672</v>
      </c>
      <c r="J84" s="202" t="s">
        <v>97</v>
      </c>
      <c r="K84" s="202">
        <v>148090.67617697918</v>
      </c>
      <c r="L84" s="202">
        <v>111231.70656483696</v>
      </c>
      <c r="M84" s="202">
        <v>1394000.4843958956</v>
      </c>
      <c r="N84" s="202">
        <v>1469879.7839789987</v>
      </c>
      <c r="O84" s="202">
        <v>60857.635520725176</v>
      </c>
      <c r="P84" s="202">
        <v>1321780.6427306291</v>
      </c>
      <c r="Q84" s="202">
        <v>374832.73706762464</v>
      </c>
      <c r="R84" s="202">
        <v>157702.29422231339</v>
      </c>
      <c r="S84" s="202">
        <v>722005.8053678032</v>
      </c>
      <c r="T84" s="202">
        <v>213668.13243636821</v>
      </c>
      <c r="U84" s="202">
        <v>1128886.4959334892</v>
      </c>
    </row>
    <row r="85" spans="1:21" ht="25.5" customHeight="1" x14ac:dyDescent="0.25">
      <c r="A85" s="95">
        <v>1985</v>
      </c>
      <c r="B85" s="202">
        <v>7757596.0313103888</v>
      </c>
      <c r="C85" s="202">
        <v>736870.2648057855</v>
      </c>
      <c r="D85" s="202">
        <v>401780.73531359003</v>
      </c>
      <c r="E85" s="202">
        <v>2872697.083585544</v>
      </c>
      <c r="F85" s="202">
        <v>312962.01388801268</v>
      </c>
      <c r="G85" s="202">
        <v>57617.146950513968</v>
      </c>
      <c r="H85" s="202">
        <v>195774.78866481577</v>
      </c>
      <c r="I85" s="202">
        <v>250657.42776789967</v>
      </c>
      <c r="J85" s="202" t="s">
        <v>97</v>
      </c>
      <c r="K85" s="202">
        <v>154050.53568267761</v>
      </c>
      <c r="L85" s="202">
        <v>114905.57701910619</v>
      </c>
      <c r="M85" s="202">
        <v>1416447.3566461569</v>
      </c>
      <c r="N85" s="202">
        <v>1504097.6332011819</v>
      </c>
      <c r="O85" s="202">
        <v>62042.380634289009</v>
      </c>
      <c r="P85" s="202">
        <v>1358765.1982450495</v>
      </c>
      <c r="Q85" s="202">
        <v>384504.33951593097</v>
      </c>
      <c r="R85" s="202">
        <v>166145.59548301122</v>
      </c>
      <c r="S85" s="202">
        <v>738769.18336491927</v>
      </c>
      <c r="T85" s="202">
        <v>218346.74502566413</v>
      </c>
      <c r="U85" s="202">
        <v>1172559.7551734578</v>
      </c>
    </row>
    <row r="86" spans="1:21" x14ac:dyDescent="0.25">
      <c r="A86" s="95">
        <v>1986</v>
      </c>
      <c r="B86" s="202">
        <v>8026369.74306532</v>
      </c>
      <c r="C86" s="202">
        <v>754708.29314507637</v>
      </c>
      <c r="D86" s="202">
        <v>411287.02439077734</v>
      </c>
      <c r="E86" s="202">
        <v>2954025.3396809339</v>
      </c>
      <c r="F86" s="202">
        <v>351267.73285052675</v>
      </c>
      <c r="G86" s="202">
        <v>58358.852949059838</v>
      </c>
      <c r="H86" s="202">
        <v>200310.20285608878</v>
      </c>
      <c r="I86" s="202">
        <v>255226.31643103383</v>
      </c>
      <c r="J86" s="202" t="s">
        <v>97</v>
      </c>
      <c r="K86" s="202">
        <v>161674.90290977931</v>
      </c>
      <c r="L86" s="202">
        <v>117941.06834888185</v>
      </c>
      <c r="M86" s="202">
        <v>1448402.1437388437</v>
      </c>
      <c r="N86" s="202">
        <v>1538501.4489952247</v>
      </c>
      <c r="O86" s="202">
        <v>62305.777956530808</v>
      </c>
      <c r="P86" s="202">
        <v>1397625.5009309624</v>
      </c>
      <c r="Q86" s="202">
        <v>395220.27949311695</v>
      </c>
      <c r="R86" s="202">
        <v>172854.17239849805</v>
      </c>
      <c r="S86" s="202">
        <v>762803.94281550136</v>
      </c>
      <c r="T86" s="202">
        <v>224593.79273556324</v>
      </c>
      <c r="U86" s="202">
        <v>1223008.3176182881</v>
      </c>
    </row>
    <row r="87" spans="1:21" x14ac:dyDescent="0.25">
      <c r="A87" s="95">
        <v>1987</v>
      </c>
      <c r="B87" s="202">
        <v>8283127.422156387</v>
      </c>
      <c r="C87" s="202">
        <v>786807.68931907963</v>
      </c>
      <c r="D87" s="202">
        <v>431464.66681490972</v>
      </c>
      <c r="E87" s="202">
        <v>3075359.7759543797</v>
      </c>
      <c r="F87" s="202">
        <v>394353.95630452951</v>
      </c>
      <c r="G87" s="202">
        <v>64645.384012393733</v>
      </c>
      <c r="H87" s="202">
        <v>203007.16163099179</v>
      </c>
      <c r="I87" s="202">
        <v>261113.51832476913</v>
      </c>
      <c r="J87" s="202" t="s">
        <v>97</v>
      </c>
      <c r="K87" s="202">
        <v>162143.49209579232</v>
      </c>
      <c r="L87" s="202">
        <v>122057.33787671709</v>
      </c>
      <c r="M87" s="202">
        <v>1482996.3541106263</v>
      </c>
      <c r="N87" s="202">
        <v>1560073.5713309487</v>
      </c>
      <c r="O87" s="202">
        <v>64573.946603744538</v>
      </c>
      <c r="P87" s="202">
        <v>1442237.156514379</v>
      </c>
      <c r="Q87" s="202">
        <v>402852.09076799429</v>
      </c>
      <c r="R87" s="202">
        <v>175930.84130139879</v>
      </c>
      <c r="S87" s="202">
        <v>805129.31962114177</v>
      </c>
      <c r="T87" s="202">
        <v>232358.30444267296</v>
      </c>
      <c r="U87" s="202">
        <v>1286068.2431550229</v>
      </c>
    </row>
    <row r="88" spans="1:21" x14ac:dyDescent="0.25">
      <c r="A88" s="95">
        <v>1988</v>
      </c>
      <c r="B88" s="202">
        <v>8623657.2534983568</v>
      </c>
      <c r="C88" s="202">
        <v>825947.22104323457</v>
      </c>
      <c r="D88" s="202">
        <v>450129.86658891197</v>
      </c>
      <c r="E88" s="202">
        <v>3295146.319540624</v>
      </c>
      <c r="F88" s="202">
        <v>440337.75056410948</v>
      </c>
      <c r="G88" s="202">
        <v>71803.824210034101</v>
      </c>
      <c r="H88" s="202">
        <v>208831.29575968807</v>
      </c>
      <c r="I88" s="202">
        <v>273446.45526193024</v>
      </c>
      <c r="J88" s="202" t="s">
        <v>97</v>
      </c>
      <c r="K88" s="202">
        <v>161912.14275222653</v>
      </c>
      <c r="L88" s="202">
        <v>128430.55303251796</v>
      </c>
      <c r="M88" s="202">
        <v>1552217.6076991549</v>
      </c>
      <c r="N88" s="202">
        <v>1617909.1751793125</v>
      </c>
      <c r="O88" s="202">
        <v>66509.329878072429</v>
      </c>
      <c r="P88" s="202">
        <v>1502730.0239835964</v>
      </c>
      <c r="Q88" s="202">
        <v>416715.85663010151</v>
      </c>
      <c r="R88" s="202">
        <v>175626.80300882162</v>
      </c>
      <c r="S88" s="202">
        <v>846133.65704149974</v>
      </c>
      <c r="T88" s="202">
        <v>238553.9786255738</v>
      </c>
      <c r="U88" s="202">
        <v>1357691.7662931287</v>
      </c>
    </row>
    <row r="89" spans="1:21" x14ac:dyDescent="0.25">
      <c r="A89" s="95">
        <v>1989</v>
      </c>
      <c r="B89" s="202">
        <v>8931766.4684076365</v>
      </c>
      <c r="C89" s="202">
        <v>847582.10705280607</v>
      </c>
      <c r="D89" s="202">
        <v>470211.51379461144</v>
      </c>
      <c r="E89" s="202">
        <v>3472100.7026220574</v>
      </c>
      <c r="F89" s="202">
        <v>470069.38903331116</v>
      </c>
      <c r="G89" s="202">
        <v>79148.05871277918</v>
      </c>
      <c r="H89" s="202">
        <v>216947.76175748638</v>
      </c>
      <c r="I89" s="202">
        <v>282932.76894009428</v>
      </c>
      <c r="J89" s="202" t="s">
        <v>97</v>
      </c>
      <c r="K89" s="202">
        <v>162839.89632604233</v>
      </c>
      <c r="L89" s="202">
        <v>134952.31725862276</v>
      </c>
      <c r="M89" s="202">
        <v>1617221.1006959681</v>
      </c>
      <c r="N89" s="202">
        <v>1680951.8430397483</v>
      </c>
      <c r="O89" s="202">
        <v>70243.479894840872</v>
      </c>
      <c r="P89" s="202">
        <v>1553648.2803277595</v>
      </c>
      <c r="Q89" s="202">
        <v>435135.75233960891</v>
      </c>
      <c r="R89" s="202">
        <v>177378.84276768015</v>
      </c>
      <c r="S89" s="202">
        <v>886972.58129697689</v>
      </c>
      <c r="T89" s="202">
        <v>245183.71216452285</v>
      </c>
      <c r="U89" s="202">
        <v>1392914.9457499394</v>
      </c>
    </row>
    <row r="90" spans="1:21" ht="25.5" customHeight="1" x14ac:dyDescent="0.25">
      <c r="A90" s="95">
        <v>1990</v>
      </c>
      <c r="B90" s="202">
        <v>9099424.13170816</v>
      </c>
      <c r="C90" s="202">
        <v>849218.15141479694</v>
      </c>
      <c r="D90" s="202">
        <v>477263.363977478</v>
      </c>
      <c r="E90" s="202">
        <v>3665579.9831317272</v>
      </c>
      <c r="F90" s="202">
        <v>513773.55670812854</v>
      </c>
      <c r="G90" s="202">
        <v>87147.197123563048</v>
      </c>
      <c r="H90" s="202">
        <v>226375.78170981855</v>
      </c>
      <c r="I90" s="202">
        <v>291809.50858021487</v>
      </c>
      <c r="J90" s="202" t="s">
        <v>97</v>
      </c>
      <c r="K90" s="202">
        <v>165457.33950397922</v>
      </c>
      <c r="L90" s="202">
        <v>135634.35551588409</v>
      </c>
      <c r="M90" s="202">
        <v>1659595.5591297594</v>
      </c>
      <c r="N90" s="202">
        <v>1769285.9646731014</v>
      </c>
      <c r="O90" s="202">
        <v>75659.946550872832</v>
      </c>
      <c r="P90" s="202">
        <v>1585538.1771683572</v>
      </c>
      <c r="Q90" s="202">
        <v>453338.03446121642</v>
      </c>
      <c r="R90" s="202">
        <v>180796.47253637717</v>
      </c>
      <c r="S90" s="202">
        <v>920537.85816522187</v>
      </c>
      <c r="T90" s="202">
        <v>247660.77462686595</v>
      </c>
      <c r="U90" s="202">
        <v>1418286.955639892</v>
      </c>
    </row>
    <row r="91" spans="1:21" x14ac:dyDescent="0.25">
      <c r="A91" s="95">
        <v>1991</v>
      </c>
      <c r="B91" s="202">
        <v>9078112.6775496081</v>
      </c>
      <c r="C91" s="202">
        <v>831451.12122706394</v>
      </c>
      <c r="D91" s="202">
        <v>473124.5197755468</v>
      </c>
      <c r="E91" s="202">
        <v>3787436.3531448492</v>
      </c>
      <c r="F91" s="202">
        <v>563675.68542420759</v>
      </c>
      <c r="G91" s="202">
        <v>92799.316297803525</v>
      </c>
      <c r="H91" s="202">
        <v>234166.64757334074</v>
      </c>
      <c r="I91" s="202">
        <v>297158.5936796008</v>
      </c>
      <c r="J91" s="202" t="s">
        <v>97</v>
      </c>
      <c r="K91" s="202">
        <v>167608.99148287182</v>
      </c>
      <c r="L91" s="202">
        <v>127496.23344301582</v>
      </c>
      <c r="M91" s="202">
        <v>1676844.8953578596</v>
      </c>
      <c r="N91" s="202">
        <v>2460421.6001036819</v>
      </c>
      <c r="O91" s="202">
        <v>76901.783178890124</v>
      </c>
      <c r="P91" s="202">
        <v>1609856.1202451466</v>
      </c>
      <c r="Q91" s="202">
        <v>464395.12250438594</v>
      </c>
      <c r="R91" s="202">
        <v>186410.99541161465</v>
      </c>
      <c r="S91" s="202">
        <v>943951.75176405907</v>
      </c>
      <c r="T91" s="202">
        <v>244883.7873437182</v>
      </c>
      <c r="U91" s="202">
        <v>1393067.3395332941</v>
      </c>
    </row>
    <row r="92" spans="1:21" x14ac:dyDescent="0.25">
      <c r="A92" s="95">
        <v>1992</v>
      </c>
      <c r="B92" s="202">
        <v>9386108.5336601734</v>
      </c>
      <c r="C92" s="202">
        <v>838727.91728240927</v>
      </c>
      <c r="D92" s="202">
        <v>485485.11272167816</v>
      </c>
      <c r="E92" s="202">
        <v>3818456.5877608536</v>
      </c>
      <c r="F92" s="202">
        <v>596172.75655893388</v>
      </c>
      <c r="G92" s="202">
        <v>99324.080217286973</v>
      </c>
      <c r="H92" s="202">
        <v>239068.9564223412</v>
      </c>
      <c r="I92" s="202">
        <v>301707.06598739373</v>
      </c>
      <c r="J92" s="202" t="s">
        <v>97</v>
      </c>
      <c r="K92" s="202">
        <v>170920.04090409007</v>
      </c>
      <c r="L92" s="202">
        <v>123052.70911044117</v>
      </c>
      <c r="M92" s="202">
        <v>1701627.6478592339</v>
      </c>
      <c r="N92" s="202">
        <v>2507462.0795736606</v>
      </c>
      <c r="O92" s="202">
        <v>79654.750020727675</v>
      </c>
      <c r="P92" s="202">
        <v>1622299.4087229681</v>
      </c>
      <c r="Q92" s="202">
        <v>472318.05982005165</v>
      </c>
      <c r="R92" s="202">
        <v>192978.50263356071</v>
      </c>
      <c r="S92" s="202">
        <v>952734.51103910932</v>
      </c>
      <c r="T92" s="202">
        <v>241936.58333534628</v>
      </c>
      <c r="U92" s="202">
        <v>1405014.7011405819</v>
      </c>
    </row>
    <row r="93" spans="1:21" x14ac:dyDescent="0.25">
      <c r="A93" s="95">
        <v>1993</v>
      </c>
      <c r="B93" s="202">
        <v>9653862.0162266623</v>
      </c>
      <c r="C93" s="202">
        <v>858341.92836937064</v>
      </c>
      <c r="D93" s="202">
        <v>505163.44188734295</v>
      </c>
      <c r="E93" s="202">
        <v>3824988.543447976</v>
      </c>
      <c r="F93" s="202">
        <v>633906.89800309646</v>
      </c>
      <c r="G93" s="202">
        <v>110726.04973304586</v>
      </c>
      <c r="H93" s="202">
        <v>240328.20513442106</v>
      </c>
      <c r="I93" s="202">
        <v>298805.02690675639</v>
      </c>
      <c r="J93" s="202" t="s">
        <v>97</v>
      </c>
      <c r="K93" s="202">
        <v>170766.88793317444</v>
      </c>
      <c r="L93" s="202">
        <v>122054.98043469671</v>
      </c>
      <c r="M93" s="202">
        <v>1690272.1970113555</v>
      </c>
      <c r="N93" s="202">
        <v>2482334.8669375228</v>
      </c>
      <c r="O93" s="202">
        <v>81497.760706753688</v>
      </c>
      <c r="P93" s="202">
        <v>1613960.0747647842</v>
      </c>
      <c r="Q93" s="202">
        <v>478258.00941165996</v>
      </c>
      <c r="R93" s="202">
        <v>198356.2117633236</v>
      </c>
      <c r="S93" s="202">
        <v>942913.95409946353</v>
      </c>
      <c r="T93" s="202">
        <v>236958.04592524568</v>
      </c>
      <c r="U93" s="202">
        <v>1448443.8193194617</v>
      </c>
    </row>
    <row r="94" spans="1:21" x14ac:dyDescent="0.25">
      <c r="A94" s="95">
        <v>1994</v>
      </c>
      <c r="B94" s="202">
        <v>10047103.688971434</v>
      </c>
      <c r="C94" s="202">
        <v>899578.47796128481</v>
      </c>
      <c r="D94" s="202">
        <v>529032.41123610782</v>
      </c>
      <c r="E94" s="202">
        <v>3858020.3123354167</v>
      </c>
      <c r="F94" s="202">
        <v>689512.27036148414</v>
      </c>
      <c r="G94" s="202">
        <v>122435.39953298532</v>
      </c>
      <c r="H94" s="202">
        <v>246101.39627028053</v>
      </c>
      <c r="I94" s="202">
        <v>308447.37987217074</v>
      </c>
      <c r="J94" s="202" t="s">
        <v>97</v>
      </c>
      <c r="K94" s="202">
        <v>180202.43630382547</v>
      </c>
      <c r="L94" s="202">
        <v>126514.55296765031</v>
      </c>
      <c r="M94" s="202">
        <v>1728259.1779947313</v>
      </c>
      <c r="N94" s="202">
        <v>2543692.0140722785</v>
      </c>
      <c r="O94" s="202">
        <v>86301.597176656636</v>
      </c>
      <c r="P94" s="202">
        <v>1651018.8043736273</v>
      </c>
      <c r="Q94" s="202">
        <v>492419.6321319089</v>
      </c>
      <c r="R94" s="202">
        <v>208375.97958126184</v>
      </c>
      <c r="S94" s="202">
        <v>965369.35771549714</v>
      </c>
      <c r="T94" s="202">
        <v>246700.81433333218</v>
      </c>
      <c r="U94" s="202">
        <v>1514732.0050015473</v>
      </c>
    </row>
    <row r="95" spans="1:21" ht="25.5" customHeight="1" x14ac:dyDescent="0.25">
      <c r="A95" s="95">
        <v>1995</v>
      </c>
      <c r="B95" s="202">
        <v>10299780.451308735</v>
      </c>
      <c r="C95" s="202">
        <v>924842.50137006491</v>
      </c>
      <c r="D95" s="202">
        <v>546931.0304888112</v>
      </c>
      <c r="E95" s="202">
        <v>3932956.3161047143</v>
      </c>
      <c r="F95" s="202">
        <v>751090.45373746136</v>
      </c>
      <c r="G95" s="202">
        <v>131346.69550502996</v>
      </c>
      <c r="H95" s="202">
        <v>252668.31946037931</v>
      </c>
      <c r="I95" s="202">
        <v>315482.14467627282</v>
      </c>
      <c r="J95" s="202">
        <v>176724.33676678958</v>
      </c>
      <c r="K95" s="202">
        <v>185725.95710488645</v>
      </c>
      <c r="L95" s="202">
        <v>131527.67997310811</v>
      </c>
      <c r="M95" s="202">
        <v>1763641.8223919747</v>
      </c>
      <c r="N95" s="202">
        <v>2586349.840175489</v>
      </c>
      <c r="O95" s="202">
        <v>94579.839264398048</v>
      </c>
      <c r="P95" s="202">
        <v>1698763.8430601531</v>
      </c>
      <c r="Q95" s="202">
        <v>507763.32156039478</v>
      </c>
      <c r="R95" s="202">
        <v>217099.25580233536</v>
      </c>
      <c r="S95" s="202">
        <v>991996.34539380344</v>
      </c>
      <c r="T95" s="202">
        <v>256443.58274141862</v>
      </c>
      <c r="U95" s="202">
        <v>1562891.5506188457</v>
      </c>
    </row>
    <row r="96" spans="1:21" x14ac:dyDescent="0.25">
      <c r="A96" s="95">
        <v>1996</v>
      </c>
      <c r="B96" s="202">
        <v>10684973.649344692</v>
      </c>
      <c r="C96" s="202">
        <v>939813.85072035796</v>
      </c>
      <c r="D96" s="202">
        <v>568856.61462412123</v>
      </c>
      <c r="E96" s="202">
        <v>4035608.6244716528</v>
      </c>
      <c r="F96" s="202">
        <v>805062.96627667535</v>
      </c>
      <c r="G96" s="202">
        <v>141363.9299764648</v>
      </c>
      <c r="H96" s="202">
        <v>258900.48909877249</v>
      </c>
      <c r="I96" s="202">
        <v>319975.9195589982</v>
      </c>
      <c r="J96" s="202">
        <v>184747.05450523525</v>
      </c>
      <c r="K96" s="202">
        <v>190990.44321763917</v>
      </c>
      <c r="L96" s="202">
        <v>136222.55437519273</v>
      </c>
      <c r="M96" s="202">
        <v>1782470.7234291004</v>
      </c>
      <c r="N96" s="202">
        <v>2606802.2225537407</v>
      </c>
      <c r="O96" s="202">
        <v>101766.33379538766</v>
      </c>
      <c r="P96" s="202">
        <v>1719015.6630982829</v>
      </c>
      <c r="Q96" s="202">
        <v>525060.38266251376</v>
      </c>
      <c r="R96" s="202">
        <v>228170.80768014793</v>
      </c>
      <c r="S96" s="202">
        <v>1015973.0193964679</v>
      </c>
      <c r="T96" s="202">
        <v>260271.09890173833</v>
      </c>
      <c r="U96" s="202">
        <v>1611553.3737057722</v>
      </c>
    </row>
    <row r="97" spans="1:21" x14ac:dyDescent="0.25">
      <c r="A97" s="95">
        <v>1997</v>
      </c>
      <c r="B97" s="202">
        <v>11161193.96274936</v>
      </c>
      <c r="C97" s="202">
        <v>979529.5993267236</v>
      </c>
      <c r="D97" s="202">
        <v>593032.21618140547</v>
      </c>
      <c r="E97" s="202">
        <v>4100001.9493976762</v>
      </c>
      <c r="F97" s="202">
        <v>851488.84546214214</v>
      </c>
      <c r="G97" s="202">
        <v>153390.43317731266</v>
      </c>
      <c r="H97" s="202">
        <v>264877.67068020249</v>
      </c>
      <c r="I97" s="202">
        <v>331926.60823513538</v>
      </c>
      <c r="J97" s="202">
        <v>183172.04057102255</v>
      </c>
      <c r="K97" s="202">
        <v>197099.18508256428</v>
      </c>
      <c r="L97" s="202">
        <v>144676.43009523826</v>
      </c>
      <c r="M97" s="202">
        <v>1821396.9758720729</v>
      </c>
      <c r="N97" s="202">
        <v>2652089.640677012</v>
      </c>
      <c r="O97" s="202">
        <v>112876.36086333459</v>
      </c>
      <c r="P97" s="202">
        <v>1746897.2849815371</v>
      </c>
      <c r="Q97" s="202">
        <v>547524.80073647841</v>
      </c>
      <c r="R97" s="202">
        <v>240475.19154582676</v>
      </c>
      <c r="S97" s="202">
        <v>1055277.9067387478</v>
      </c>
      <c r="T97" s="202">
        <v>267578.1752078032</v>
      </c>
      <c r="U97" s="202">
        <v>1673762.6931252109</v>
      </c>
    </row>
    <row r="98" spans="1:21" x14ac:dyDescent="0.25">
      <c r="A98" s="95">
        <v>1998</v>
      </c>
      <c r="B98" s="202">
        <v>11647276.491642291</v>
      </c>
      <c r="C98" s="202">
        <v>1019665.163090128</v>
      </c>
      <c r="D98" s="202">
        <v>622352.88520146103</v>
      </c>
      <c r="E98" s="202">
        <v>4017872.8491614698</v>
      </c>
      <c r="F98" s="202">
        <v>802835.69368628541</v>
      </c>
      <c r="G98" s="202">
        <v>150061.37334054103</v>
      </c>
      <c r="H98" s="202">
        <v>274904.58565863286</v>
      </c>
      <c r="I98" s="202">
        <v>338329.19029174809</v>
      </c>
      <c r="J98" s="202">
        <v>182739.79990486641</v>
      </c>
      <c r="K98" s="202">
        <v>201357.42672390689</v>
      </c>
      <c r="L98" s="202">
        <v>151954.71353225809</v>
      </c>
      <c r="M98" s="202">
        <v>1882928.5130301339</v>
      </c>
      <c r="N98" s="202">
        <v>2701467.5352759338</v>
      </c>
      <c r="O98" s="202">
        <v>121681.22574757278</v>
      </c>
      <c r="P98" s="202">
        <v>1768382.1824857434</v>
      </c>
      <c r="Q98" s="202">
        <v>569006.73852897831</v>
      </c>
      <c r="R98" s="202">
        <v>246926.5836409594</v>
      </c>
      <c r="S98" s="202">
        <v>1102429.4192737082</v>
      </c>
      <c r="T98" s="202">
        <v>278712.76767418772</v>
      </c>
      <c r="U98" s="202">
        <v>1732589.8035773386</v>
      </c>
    </row>
    <row r="99" spans="1:21" x14ac:dyDescent="0.25">
      <c r="A99" s="95">
        <v>1999</v>
      </c>
      <c r="B99" s="202">
        <v>12209536.133272177</v>
      </c>
      <c r="C99" s="202">
        <v>1076070.6221062364</v>
      </c>
      <c r="D99" s="202">
        <v>648296.45624930842</v>
      </c>
      <c r="E99" s="202">
        <v>4009863.729145796</v>
      </c>
      <c r="F99" s="202">
        <v>888984.74838403938</v>
      </c>
      <c r="G99" s="202">
        <v>159360.33627612144</v>
      </c>
      <c r="H99" s="202">
        <v>284634.66838613682</v>
      </c>
      <c r="I99" s="202">
        <v>350305.01059838786</v>
      </c>
      <c r="J99" s="202">
        <v>185808.52644672821</v>
      </c>
      <c r="K99" s="202">
        <v>206513.08586982629</v>
      </c>
      <c r="L99" s="202">
        <v>157893.18258859002</v>
      </c>
      <c r="M99" s="202">
        <v>1944914.0533024028</v>
      </c>
      <c r="N99" s="202">
        <v>2752014.1374393278</v>
      </c>
      <c r="O99" s="202">
        <v>133747.02449817176</v>
      </c>
      <c r="P99" s="202">
        <v>1788996.053602536</v>
      </c>
      <c r="Q99" s="202">
        <v>595661.18391078908</v>
      </c>
      <c r="R99" s="202">
        <v>251928.70107763074</v>
      </c>
      <c r="S99" s="202">
        <v>1154750.029274364</v>
      </c>
      <c r="T99" s="202">
        <v>291587.14021344483</v>
      </c>
      <c r="U99" s="202">
        <v>1787456.2307008496</v>
      </c>
    </row>
    <row r="100" spans="1:21" ht="25.5" customHeight="1" x14ac:dyDescent="0.25">
      <c r="A100" s="95">
        <v>2000</v>
      </c>
      <c r="B100" s="202">
        <v>12714776.299148062</v>
      </c>
      <c r="C100" s="202">
        <v>1132384.5037964217</v>
      </c>
      <c r="D100" s="202">
        <v>668640.53642626328</v>
      </c>
      <c r="E100" s="202">
        <v>4100386.2144550318</v>
      </c>
      <c r="F100" s="202">
        <v>967195.62868502433</v>
      </c>
      <c r="G100" s="202">
        <v>173771.16469672092</v>
      </c>
      <c r="H100" s="202">
        <v>295073.48714889243</v>
      </c>
      <c r="I100" s="202">
        <v>363160.43797261838</v>
      </c>
      <c r="J100" s="202">
        <v>193585.82197342772</v>
      </c>
      <c r="K100" s="202">
        <v>213800.22203596952</v>
      </c>
      <c r="L100" s="202">
        <v>166298.93797900455</v>
      </c>
      <c r="M100" s="202">
        <v>2016489.0630691582</v>
      </c>
      <c r="N100" s="202">
        <v>2836161.0820812779</v>
      </c>
      <c r="O100" s="202">
        <v>146181.90494890916</v>
      </c>
      <c r="P100" s="202">
        <v>1859766.2225214399</v>
      </c>
      <c r="Q100" s="202">
        <v>619136.41066227655</v>
      </c>
      <c r="R100" s="202">
        <v>260125.38501306809</v>
      </c>
      <c r="S100" s="202">
        <v>1213062.7732338102</v>
      </c>
      <c r="T100" s="202">
        <v>304809.46876727644</v>
      </c>
      <c r="U100" s="202">
        <v>1863163.2852174195</v>
      </c>
    </row>
    <row r="101" spans="1:21" x14ac:dyDescent="0.25">
      <c r="A101" s="95">
        <v>2001</v>
      </c>
      <c r="B101" s="202">
        <v>12852053.804392779</v>
      </c>
      <c r="C101" s="202">
        <v>1152583.9923940578</v>
      </c>
      <c r="D101" s="202">
        <v>685352.68240365922</v>
      </c>
      <c r="E101" s="202">
        <v>4114961.5176080861</v>
      </c>
      <c r="F101" s="202">
        <v>1005626.8022989477</v>
      </c>
      <c r="G101" s="202">
        <v>171765.15367288384</v>
      </c>
      <c r="H101" s="202">
        <v>297603.75325260428</v>
      </c>
      <c r="I101" s="202">
        <v>366093.65827556374</v>
      </c>
      <c r="J101" s="202">
        <v>199581.85174119612</v>
      </c>
      <c r="K101" s="202">
        <v>215307.15891229609</v>
      </c>
      <c r="L101" s="202">
        <v>170096.7858080345</v>
      </c>
      <c r="M101" s="202">
        <v>2053505.0529781734</v>
      </c>
      <c r="N101" s="202">
        <v>2879111.0850756071</v>
      </c>
      <c r="O101" s="202">
        <v>153187.87982831793</v>
      </c>
      <c r="P101" s="202">
        <v>1894892.1795415147</v>
      </c>
      <c r="Q101" s="202">
        <v>631060.09009394632</v>
      </c>
      <c r="R101" s="202">
        <v>265302.18441683141</v>
      </c>
      <c r="S101" s="202">
        <v>1257575.2694285284</v>
      </c>
      <c r="T101" s="202">
        <v>308636.98492759612</v>
      </c>
      <c r="U101" s="202">
        <v>1916922.5248537001</v>
      </c>
    </row>
    <row r="102" spans="1:21" x14ac:dyDescent="0.25">
      <c r="A102" s="95">
        <v>2002</v>
      </c>
      <c r="B102" s="202">
        <v>13085119.494552262</v>
      </c>
      <c r="C102" s="202">
        <v>1186291.6510446595</v>
      </c>
      <c r="D102" s="202">
        <v>712473.05814366241</v>
      </c>
      <c r="E102" s="202">
        <v>4126876.3249370651</v>
      </c>
      <c r="F102" s="202">
        <v>1077529.3047567094</v>
      </c>
      <c r="G102" s="202">
        <v>178982.65291999752</v>
      </c>
      <c r="H102" s="202">
        <v>302643.36336304649</v>
      </c>
      <c r="I102" s="202">
        <v>371072.11460369616</v>
      </c>
      <c r="J102" s="202">
        <v>203871.46459036195</v>
      </c>
      <c r="K102" s="202">
        <v>216310.16360932143</v>
      </c>
      <c r="L102" s="202">
        <v>173216.92025921479</v>
      </c>
      <c r="M102" s="202">
        <v>2072579.0901162575</v>
      </c>
      <c r="N102" s="202">
        <v>2879403.2619667239</v>
      </c>
      <c r="O102" s="202">
        <v>162184.74453416344</v>
      </c>
      <c r="P102" s="202">
        <v>1903621.7641346883</v>
      </c>
      <c r="Q102" s="202">
        <v>631541.6728269317</v>
      </c>
      <c r="R102" s="202">
        <v>269287.14862092369</v>
      </c>
      <c r="S102" s="202">
        <v>1291657.8535202604</v>
      </c>
      <c r="T102" s="202">
        <v>316292.01724823553</v>
      </c>
      <c r="U102" s="202">
        <v>1963559.687676057</v>
      </c>
    </row>
    <row r="103" spans="1:21" x14ac:dyDescent="0.25">
      <c r="A103" s="95">
        <v>2003</v>
      </c>
      <c r="B103" s="202">
        <v>13417600.851185419</v>
      </c>
      <c r="C103" s="202">
        <v>1208606.6787669833</v>
      </c>
      <c r="D103" s="202">
        <v>735401.4124744013</v>
      </c>
      <c r="E103" s="202">
        <v>4196418.8016316565</v>
      </c>
      <c r="F103" s="202">
        <v>1107730.0405850648</v>
      </c>
      <c r="G103" s="202">
        <v>187180.51137091321</v>
      </c>
      <c r="H103" s="202">
        <v>305265.16364105284</v>
      </c>
      <c r="I103" s="202">
        <v>374065.17212212388</v>
      </c>
      <c r="J103" s="202">
        <v>211549.61956384749</v>
      </c>
      <c r="K103" s="202">
        <v>217140.42942665057</v>
      </c>
      <c r="L103" s="202">
        <v>176703.06061455447</v>
      </c>
      <c r="M103" s="202">
        <v>2091221.8986549808</v>
      </c>
      <c r="N103" s="202">
        <v>2868592.7169953627</v>
      </c>
      <c r="O103" s="202">
        <v>168930.78790836415</v>
      </c>
      <c r="P103" s="202">
        <v>1899723.8096560275</v>
      </c>
      <c r="Q103" s="202">
        <v>633661.1519138139</v>
      </c>
      <c r="R103" s="202">
        <v>271935.26103604602</v>
      </c>
      <c r="S103" s="202">
        <v>1331562.8685352637</v>
      </c>
      <c r="T103" s="202">
        <v>323599.09355430031</v>
      </c>
      <c r="U103" s="202">
        <v>2038467.4523493177</v>
      </c>
    </row>
    <row r="104" spans="1:21" x14ac:dyDescent="0.25">
      <c r="A104" s="95">
        <v>2004</v>
      </c>
      <c r="B104" s="202">
        <v>13882938.719913378</v>
      </c>
      <c r="C104" s="202">
        <v>1246314.9289140757</v>
      </c>
      <c r="D104" s="202">
        <v>765191.69839038758</v>
      </c>
      <c r="E104" s="202">
        <v>4295484.9239689335</v>
      </c>
      <c r="F104" s="202">
        <v>1158896.4625695071</v>
      </c>
      <c r="G104" s="202">
        <v>204324.55476971896</v>
      </c>
      <c r="H104" s="202">
        <v>313169.79340691253</v>
      </c>
      <c r="I104" s="202">
        <v>386287.521756551</v>
      </c>
      <c r="J104" s="202">
        <v>221582.55245516991</v>
      </c>
      <c r="K104" s="202">
        <v>222127.03125467463</v>
      </c>
      <c r="L104" s="202">
        <v>183991.87517288266</v>
      </c>
      <c r="M104" s="202">
        <v>2144436.6198455393</v>
      </c>
      <c r="N104" s="202">
        <v>2901900.8825828014</v>
      </c>
      <c r="O104" s="202">
        <v>176545.74832753101</v>
      </c>
      <c r="P104" s="202">
        <v>1934590.673331975</v>
      </c>
      <c r="Q104" s="202">
        <v>647833.07586899307</v>
      </c>
      <c r="R104" s="202">
        <v>282706.84883625736</v>
      </c>
      <c r="S104" s="202">
        <v>1374962.5113486929</v>
      </c>
      <c r="T104" s="202">
        <v>337169.37812270649</v>
      </c>
      <c r="U104" s="202">
        <v>2097748.6340742982</v>
      </c>
    </row>
    <row r="105" spans="1:21" ht="25.5" customHeight="1" x14ac:dyDescent="0.25">
      <c r="A105" s="95">
        <v>2005</v>
      </c>
      <c r="B105" s="202">
        <v>14309281.161883134</v>
      </c>
      <c r="C105" s="202">
        <v>1283941.8913224277</v>
      </c>
      <c r="D105" s="202">
        <v>788801.68783330813</v>
      </c>
      <c r="E105" s="202">
        <v>4351443.4150067521</v>
      </c>
      <c r="F105" s="202">
        <v>1204755.7768531051</v>
      </c>
      <c r="G105" s="202">
        <v>219384.08694903535</v>
      </c>
      <c r="H105" s="202">
        <v>320687.36437861255</v>
      </c>
      <c r="I105" s="202">
        <v>393085.02943534724</v>
      </c>
      <c r="J105" s="202">
        <v>236544.80527217683</v>
      </c>
      <c r="K105" s="202">
        <v>227558.36574824213</v>
      </c>
      <c r="L105" s="202">
        <v>189356.98574648879</v>
      </c>
      <c r="M105" s="202">
        <v>2183604.8514984655</v>
      </c>
      <c r="N105" s="202">
        <v>2921768.911178817</v>
      </c>
      <c r="O105" s="202">
        <v>185972.60933650125</v>
      </c>
      <c r="P105" s="202">
        <v>1954628.1657786607</v>
      </c>
      <c r="Q105" s="202">
        <v>661090.76522411988</v>
      </c>
      <c r="R105" s="202">
        <v>290025.92140204052</v>
      </c>
      <c r="S105" s="202">
        <v>1424236.3023832797</v>
      </c>
      <c r="T105" s="202">
        <v>347956.01457451645</v>
      </c>
      <c r="U105" s="202">
        <v>2155945.9538911334</v>
      </c>
    </row>
    <row r="106" spans="1:21" x14ac:dyDescent="0.25">
      <c r="A106" s="95">
        <v>2006</v>
      </c>
      <c r="B106" s="202">
        <v>14689599.931574317</v>
      </c>
      <c r="C106" s="202">
        <v>1320187.9911309108</v>
      </c>
      <c r="D106" s="202">
        <v>810721.05645087792</v>
      </c>
      <c r="E106" s="202">
        <v>4425109.1852943189</v>
      </c>
      <c r="F106" s="202">
        <v>1267146.1433385937</v>
      </c>
      <c r="G106" s="202">
        <v>238610.11947269095</v>
      </c>
      <c r="H106" s="202">
        <v>332456.04393076093</v>
      </c>
      <c r="I106" s="202">
        <v>403769.56263187772</v>
      </c>
      <c r="J106" s="202">
        <v>253151.1515819146</v>
      </c>
      <c r="K106" s="202">
        <v>235283.31324374329</v>
      </c>
      <c r="L106" s="202">
        <v>197709.29002024845</v>
      </c>
      <c r="M106" s="202">
        <v>2237471.3017887929</v>
      </c>
      <c r="N106" s="202">
        <v>3029874.3608924332</v>
      </c>
      <c r="O106" s="202">
        <v>195850.94550822661</v>
      </c>
      <c r="P106" s="202">
        <v>1998096.6938512928</v>
      </c>
      <c r="Q106" s="202">
        <v>683529.43021075905</v>
      </c>
      <c r="R106" s="202">
        <v>297137.20900405233</v>
      </c>
      <c r="S106" s="202">
        <v>1482291.327851098</v>
      </c>
      <c r="T106" s="202">
        <v>362918.12320122065</v>
      </c>
      <c r="U106" s="202">
        <v>2212009.7607410029</v>
      </c>
    </row>
    <row r="107" spans="1:21" x14ac:dyDescent="0.25">
      <c r="A107" s="95">
        <v>2007</v>
      </c>
      <c r="B107" s="202">
        <v>14970616.393590543</v>
      </c>
      <c r="C107" s="202">
        <v>1349232.4088704798</v>
      </c>
      <c r="D107" s="202">
        <v>848144.68876498635</v>
      </c>
      <c r="E107" s="202">
        <v>4522115.8196275672</v>
      </c>
      <c r="F107" s="202">
        <v>1331844.5412355789</v>
      </c>
      <c r="G107" s="202">
        <v>259743.69624196921</v>
      </c>
      <c r="H107" s="202">
        <v>344776.54379079887</v>
      </c>
      <c r="I107" s="202">
        <v>415558.69082621252</v>
      </c>
      <c r="J107" s="202">
        <v>267669.70108074753</v>
      </c>
      <c r="K107" s="202">
        <v>239008.46473632182</v>
      </c>
      <c r="L107" s="202">
        <v>208257.60214399768</v>
      </c>
      <c r="M107" s="202">
        <v>2288602.2870394485</v>
      </c>
      <c r="N107" s="202">
        <v>3128922.326981395</v>
      </c>
      <c r="O107" s="202">
        <v>206000.55626088259</v>
      </c>
      <c r="P107" s="202">
        <v>2034256.6359721019</v>
      </c>
      <c r="Q107" s="202">
        <v>710328.09288159211</v>
      </c>
      <c r="R107" s="202">
        <v>305020.30570556276</v>
      </c>
      <c r="S107" s="202">
        <v>1533862.9802844028</v>
      </c>
      <c r="T107" s="202">
        <v>375096.58371132874</v>
      </c>
      <c r="U107" s="202">
        <v>2292364.825649891</v>
      </c>
    </row>
    <row r="108" spans="1:21" x14ac:dyDescent="0.25">
      <c r="A108" s="95">
        <v>2008</v>
      </c>
      <c r="B108" s="202">
        <v>14920171.728162056</v>
      </c>
      <c r="C108" s="202">
        <v>1358524.9350548435</v>
      </c>
      <c r="D108" s="202">
        <v>869146.23259624431</v>
      </c>
      <c r="E108" s="202">
        <v>4475011.8317316063</v>
      </c>
      <c r="F108" s="202">
        <v>1362455.336940072</v>
      </c>
      <c r="G108" s="202">
        <v>264162.09078842157</v>
      </c>
      <c r="H108" s="202">
        <v>349591.24135868886</v>
      </c>
      <c r="I108" s="202">
        <v>419588.12891679467</v>
      </c>
      <c r="J108" s="202">
        <v>275964.78964992176</v>
      </c>
      <c r="K108" s="202">
        <v>237134.99156710203</v>
      </c>
      <c r="L108" s="202">
        <v>208869.06861426646</v>
      </c>
      <c r="M108" s="202">
        <v>2286756.1142354133</v>
      </c>
      <c r="N108" s="202">
        <v>3162814.8463510699</v>
      </c>
      <c r="O108" s="202">
        <v>199878.04142257277</v>
      </c>
      <c r="P108" s="202">
        <v>2011087.3292182034</v>
      </c>
      <c r="Q108" s="202">
        <v>723142.82913472166</v>
      </c>
      <c r="R108" s="202">
        <v>305127.25384868035</v>
      </c>
      <c r="S108" s="202">
        <v>1547493.7771259891</v>
      </c>
      <c r="T108" s="202">
        <v>372660.89160930715</v>
      </c>
      <c r="U108" s="202">
        <v>2270177.5348243308</v>
      </c>
    </row>
    <row r="109" spans="1:21" x14ac:dyDescent="0.25">
      <c r="A109" s="95">
        <v>2009</v>
      </c>
      <c r="B109" s="202">
        <v>14462202.181350619</v>
      </c>
      <c r="C109" s="202">
        <v>1320896.9436877735</v>
      </c>
      <c r="D109" s="202">
        <v>880882.51131602086</v>
      </c>
      <c r="E109" s="202">
        <v>4227679.8434437811</v>
      </c>
      <c r="F109" s="202">
        <v>1366808.3766370811</v>
      </c>
      <c r="G109" s="202">
        <v>261574.00133925927</v>
      </c>
      <c r="H109" s="202">
        <v>336271.7113677797</v>
      </c>
      <c r="I109" s="202">
        <v>407836.09979605902</v>
      </c>
      <c r="J109" s="202">
        <v>263007.66590840614</v>
      </c>
      <c r="K109" s="202">
        <v>223301.15494420374</v>
      </c>
      <c r="L109" s="202">
        <v>191034.14528776135</v>
      </c>
      <c r="M109" s="202">
        <v>2214790.3102857824</v>
      </c>
      <c r="N109" s="202">
        <v>3000656.6717806454</v>
      </c>
      <c r="O109" s="202">
        <v>185897.53731536664</v>
      </c>
      <c r="P109" s="202">
        <v>1898677.4264036778</v>
      </c>
      <c r="Q109" s="202">
        <v>696621.01215263677</v>
      </c>
      <c r="R109" s="202">
        <v>300040.34181282291</v>
      </c>
      <c r="S109" s="202">
        <v>1489605.8619991934</v>
      </c>
      <c r="T109" s="202">
        <v>353871.26682228327</v>
      </c>
      <c r="U109" s="202">
        <v>2179951.0848467108</v>
      </c>
    </row>
    <row r="110" spans="1:21" x14ac:dyDescent="0.25">
      <c r="A110" s="95">
        <v>2010</v>
      </c>
      <c r="B110" s="202">
        <v>14808059.876232225</v>
      </c>
      <c r="C110" s="202">
        <v>1363363.0989479763</v>
      </c>
      <c r="D110" s="202">
        <v>902683.78509652545</v>
      </c>
      <c r="E110" s="202">
        <v>4415671.8081890577</v>
      </c>
      <c r="F110" s="202">
        <v>1453194.1382242863</v>
      </c>
      <c r="G110" s="202">
        <v>300190.73814907001</v>
      </c>
      <c r="H110" s="202">
        <v>344054.73144493374</v>
      </c>
      <c r="I110" s="202">
        <v>416962.47190142877</v>
      </c>
      <c r="J110" s="202">
        <v>270211.44927619986</v>
      </c>
      <c r="K110" s="202">
        <v>226194.27346978881</v>
      </c>
      <c r="L110" s="202">
        <v>197384.28621715165</v>
      </c>
      <c r="M110" s="202">
        <v>2251622.7679658658</v>
      </c>
      <c r="N110" s="202">
        <v>3111391.7135143224</v>
      </c>
      <c r="O110" s="202">
        <v>185099.38180169355</v>
      </c>
      <c r="P110" s="202">
        <v>1938470.6525544724</v>
      </c>
      <c r="Q110" s="202">
        <v>707970.39773694985</v>
      </c>
      <c r="R110" s="202">
        <v>302070.19210535119</v>
      </c>
      <c r="S110" s="202">
        <v>1488570.9307292318</v>
      </c>
      <c r="T110" s="202">
        <v>375792.49574047775</v>
      </c>
      <c r="U110" s="202">
        <v>2219175.3786358852</v>
      </c>
    </row>
    <row r="111" spans="1:21" x14ac:dyDescent="0.25">
      <c r="A111" s="155">
        <v>2011</v>
      </c>
      <c r="B111" s="203">
        <v>15075700</v>
      </c>
      <c r="C111" s="203">
        <v>1396160.1291329416</v>
      </c>
      <c r="D111" s="203">
        <v>922869.7148776449</v>
      </c>
      <c r="E111" s="203">
        <v>4383325.325529526</v>
      </c>
      <c r="F111" s="203">
        <v>1506004.2806969476</v>
      </c>
      <c r="G111" s="203">
        <v>314867.43737957609</v>
      </c>
      <c r="H111" s="203">
        <v>354234.63925754209</v>
      </c>
      <c r="I111" s="203">
        <v>424966.29784434935</v>
      </c>
      <c r="J111" s="203">
        <v>274683.17406040401</v>
      </c>
      <c r="K111" s="203">
        <v>227934.76862676171</v>
      </c>
      <c r="L111" s="203">
        <v>202794.81210673205</v>
      </c>
      <c r="M111" s="203">
        <v>2289848.8466462097</v>
      </c>
      <c r="N111" s="203">
        <v>3204596.1417809264</v>
      </c>
      <c r="O111" s="203">
        <v>186404.66415025969</v>
      </c>
      <c r="P111" s="203">
        <v>1950049.7352066294</v>
      </c>
      <c r="Q111" s="203">
        <v>714997.12761369091</v>
      </c>
      <c r="R111" s="203">
        <v>306441.06085919274</v>
      </c>
      <c r="S111" s="203">
        <v>1499110.9240381734</v>
      </c>
      <c r="T111" s="203">
        <v>390406.6483526075</v>
      </c>
      <c r="U111" s="203">
        <v>2236004.0064263404</v>
      </c>
    </row>
    <row r="112" spans="1:21" s="106" customFormat="1" ht="13.8" x14ac:dyDescent="0.3">
      <c r="A112" s="105" t="s">
        <v>96</v>
      </c>
      <c r="B112" s="105"/>
      <c r="C112" s="105"/>
      <c r="D112" s="105"/>
      <c r="E112" s="108"/>
      <c r="F112" s="108"/>
      <c r="G112" s="108"/>
      <c r="H112" s="108"/>
      <c r="I112" s="108"/>
      <c r="J112" s="108"/>
      <c r="K112" s="108"/>
      <c r="L112" s="108"/>
      <c r="M112" s="108"/>
      <c r="N112" s="108"/>
      <c r="O112" s="108"/>
      <c r="P112" s="108"/>
      <c r="Q112" s="108"/>
      <c r="R112" s="108"/>
    </row>
    <row r="113" spans="1:18" s="106" customFormat="1" ht="13.8" x14ac:dyDescent="0.3">
      <c r="A113" s="105" t="s">
        <v>95</v>
      </c>
    </row>
    <row r="114" spans="1:18" s="99" customFormat="1" ht="14.4" x14ac:dyDescent="0.3">
      <c r="A114" s="105" t="s">
        <v>94</v>
      </c>
      <c r="B114" s="104"/>
    </row>
    <row r="115" spans="1:18" s="99" customFormat="1" ht="14.4" x14ac:dyDescent="0.3"/>
    <row r="116" spans="1:18" s="99" customFormat="1" ht="14.4" x14ac:dyDescent="0.3">
      <c r="A116" s="103"/>
      <c r="B116" s="100"/>
      <c r="C116" s="100"/>
      <c r="D116" s="100"/>
      <c r="E116" s="100"/>
      <c r="F116" s="100"/>
      <c r="G116" s="100"/>
      <c r="H116" s="100"/>
      <c r="I116" s="100"/>
      <c r="J116" s="100"/>
      <c r="K116" s="100"/>
      <c r="L116" s="100"/>
      <c r="M116" s="100"/>
      <c r="N116" s="100"/>
      <c r="O116" s="100"/>
      <c r="P116" s="100"/>
      <c r="Q116" s="100"/>
      <c r="R116" s="100"/>
    </row>
    <row r="117" spans="1:18" s="99" customFormat="1" ht="14.4" x14ac:dyDescent="0.3">
      <c r="A117" s="102" t="s">
        <v>156</v>
      </c>
      <c r="B117" s="101"/>
      <c r="C117" s="100"/>
      <c r="D117" s="100"/>
      <c r="E117" s="100"/>
      <c r="F117" s="100"/>
      <c r="G117" s="100"/>
      <c r="H117" s="100"/>
      <c r="I117" s="100"/>
      <c r="J117" s="100"/>
      <c r="K117" s="100"/>
      <c r="L117" s="100"/>
      <c r="M117" s="100"/>
      <c r="N117" s="100"/>
      <c r="O117" s="100"/>
      <c r="P117" s="100"/>
      <c r="Q117" s="100"/>
      <c r="R117" s="100"/>
    </row>
    <row r="118" spans="1:18" x14ac:dyDescent="0.25">
      <c r="A118" s="95"/>
      <c r="B118" s="68"/>
      <c r="C118" s="68"/>
      <c r="D118" s="68"/>
      <c r="E118" s="68"/>
      <c r="F118" s="68"/>
      <c r="G118" s="68"/>
      <c r="H118" s="68"/>
      <c r="I118" s="68"/>
      <c r="J118" s="68"/>
      <c r="K118" s="68"/>
      <c r="L118" s="68"/>
      <c r="M118" s="68"/>
      <c r="N118" s="68"/>
      <c r="O118" s="68"/>
      <c r="P118" s="68"/>
      <c r="Q118" s="68"/>
      <c r="R118" s="68"/>
    </row>
    <row r="119" spans="1:18" x14ac:dyDescent="0.25">
      <c r="A119" s="95"/>
      <c r="B119" s="68"/>
      <c r="C119" s="68"/>
      <c r="D119" s="68"/>
      <c r="E119" s="68"/>
      <c r="F119" s="68"/>
      <c r="G119" s="68"/>
      <c r="H119" s="68"/>
      <c r="I119" s="68"/>
      <c r="J119" s="68"/>
      <c r="K119" s="68"/>
      <c r="L119" s="68"/>
      <c r="M119" s="68"/>
      <c r="N119" s="68"/>
      <c r="O119" s="68"/>
      <c r="P119" s="68"/>
      <c r="Q119" s="68"/>
      <c r="R119" s="68"/>
    </row>
    <row r="120" spans="1:18" x14ac:dyDescent="0.25">
      <c r="B120" s="68"/>
      <c r="C120" s="68"/>
      <c r="D120" s="68"/>
      <c r="E120" s="68"/>
      <c r="F120" s="68"/>
      <c r="G120" s="68"/>
      <c r="H120" s="68"/>
      <c r="I120" s="68"/>
      <c r="J120" s="68"/>
      <c r="K120" s="68"/>
      <c r="L120" s="68"/>
      <c r="M120" s="68"/>
      <c r="N120" s="68"/>
      <c r="O120" s="68"/>
      <c r="P120" s="68"/>
      <c r="Q120" s="68"/>
      <c r="R120" s="68"/>
    </row>
    <row r="122" spans="1:18" x14ac:dyDescent="0.25">
      <c r="B122" s="68"/>
      <c r="C122" s="68"/>
      <c r="D122" s="68"/>
      <c r="E122" s="68"/>
      <c r="F122" s="68"/>
      <c r="G122" s="68"/>
      <c r="H122" s="68"/>
      <c r="I122" s="68"/>
      <c r="J122" s="68"/>
      <c r="K122" s="68"/>
      <c r="L122" s="68"/>
      <c r="M122" s="68"/>
      <c r="N122" s="68"/>
      <c r="O122" s="68"/>
      <c r="P122" s="68"/>
      <c r="Q122" s="68"/>
      <c r="R122" s="68"/>
    </row>
    <row r="123" spans="1:18" x14ac:dyDescent="0.25">
      <c r="B123" s="68"/>
      <c r="C123" s="68"/>
      <c r="D123" s="68"/>
      <c r="E123" s="68"/>
      <c r="F123" s="68"/>
      <c r="G123" s="68"/>
      <c r="H123" s="68"/>
      <c r="I123" s="68"/>
      <c r="J123" s="68"/>
      <c r="K123" s="68"/>
      <c r="L123" s="68"/>
      <c r="M123" s="68"/>
      <c r="N123" s="68"/>
      <c r="O123" s="68"/>
      <c r="P123" s="68"/>
      <c r="Q123" s="68"/>
      <c r="R123" s="68"/>
    </row>
    <row r="124" spans="1:18" x14ac:dyDescent="0.25">
      <c r="B124" s="68"/>
      <c r="C124" s="68"/>
      <c r="D124" s="68"/>
      <c r="E124" s="68"/>
      <c r="F124" s="68"/>
      <c r="G124" s="68"/>
      <c r="H124" s="68"/>
      <c r="I124" s="68"/>
      <c r="J124" s="68"/>
      <c r="K124" s="68"/>
      <c r="L124" s="68"/>
      <c r="M124" s="68"/>
      <c r="N124" s="68"/>
      <c r="O124" s="68"/>
      <c r="P124" s="68"/>
      <c r="Q124" s="68"/>
      <c r="R124" s="68"/>
    </row>
    <row r="125" spans="1:18" x14ac:dyDescent="0.25">
      <c r="B125" s="68"/>
      <c r="C125" s="68"/>
      <c r="D125" s="68"/>
      <c r="E125" s="68"/>
      <c r="F125" s="68"/>
      <c r="G125" s="68"/>
      <c r="H125" s="68"/>
      <c r="I125" s="68"/>
      <c r="J125" s="68"/>
      <c r="K125" s="68"/>
      <c r="L125" s="68"/>
      <c r="M125" s="68"/>
      <c r="N125" s="68"/>
      <c r="O125" s="68"/>
      <c r="P125" s="68"/>
      <c r="Q125" s="68"/>
      <c r="R125" s="68"/>
    </row>
    <row r="126" spans="1:18" x14ac:dyDescent="0.25">
      <c r="B126" s="68"/>
      <c r="C126" s="68"/>
      <c r="D126" s="68"/>
      <c r="E126" s="68"/>
      <c r="F126" s="68"/>
      <c r="G126" s="68"/>
      <c r="H126" s="68"/>
      <c r="I126" s="68"/>
      <c r="J126" s="68"/>
      <c r="K126" s="68"/>
      <c r="L126" s="68"/>
      <c r="M126" s="68"/>
      <c r="N126" s="68"/>
      <c r="O126" s="68"/>
      <c r="P126" s="68"/>
      <c r="Q126" s="68"/>
      <c r="R126" s="68"/>
    </row>
    <row r="127" spans="1:18" x14ac:dyDescent="0.25">
      <c r="A127" s="95"/>
    </row>
    <row r="128" spans="1:18" x14ac:dyDescent="0.25">
      <c r="A128" s="95"/>
      <c r="B128" s="68"/>
      <c r="C128" s="68"/>
      <c r="D128" s="68"/>
      <c r="E128" s="68"/>
      <c r="F128" s="68"/>
      <c r="G128" s="68"/>
      <c r="H128" s="68"/>
      <c r="I128" s="68"/>
      <c r="J128" s="68"/>
      <c r="K128" s="68"/>
      <c r="L128" s="68"/>
      <c r="M128" s="68"/>
      <c r="N128" s="68"/>
      <c r="O128" s="68"/>
      <c r="P128" s="68"/>
      <c r="Q128" s="68"/>
      <c r="R128" s="68"/>
    </row>
    <row r="129" spans="1:18" x14ac:dyDescent="0.25">
      <c r="A129" s="95"/>
      <c r="B129" s="68"/>
      <c r="C129" s="68"/>
      <c r="D129" s="68"/>
      <c r="E129" s="68"/>
      <c r="F129" s="68"/>
      <c r="G129" s="68"/>
      <c r="H129" s="68"/>
      <c r="I129" s="68"/>
      <c r="J129" s="68"/>
      <c r="K129" s="68"/>
      <c r="L129" s="68"/>
      <c r="M129" s="68"/>
      <c r="N129" s="68"/>
      <c r="O129" s="68"/>
      <c r="P129" s="68"/>
      <c r="Q129" s="68"/>
      <c r="R129" s="68"/>
    </row>
    <row r="130" spans="1:18" x14ac:dyDescent="0.25">
      <c r="A130" s="95"/>
      <c r="B130" s="68"/>
      <c r="C130" s="68"/>
      <c r="D130" s="68"/>
      <c r="E130" s="68"/>
      <c r="F130" s="68"/>
      <c r="G130" s="68"/>
      <c r="H130" s="68"/>
      <c r="I130" s="68"/>
      <c r="J130" s="68"/>
      <c r="K130" s="68"/>
      <c r="L130" s="68"/>
      <c r="M130" s="68"/>
      <c r="N130" s="68"/>
      <c r="O130" s="68"/>
      <c r="P130" s="68"/>
      <c r="Q130" s="68"/>
      <c r="R130" s="68"/>
    </row>
    <row r="131" spans="1:18" x14ac:dyDescent="0.25">
      <c r="A131" s="95"/>
      <c r="B131" s="68"/>
      <c r="C131" s="68"/>
      <c r="D131" s="68"/>
      <c r="E131" s="68"/>
      <c r="F131" s="68"/>
      <c r="G131" s="68"/>
      <c r="H131" s="68"/>
      <c r="I131" s="68"/>
      <c r="J131" s="68"/>
      <c r="K131" s="68"/>
      <c r="L131" s="68"/>
      <c r="M131" s="68"/>
      <c r="N131" s="68"/>
      <c r="O131" s="68"/>
      <c r="P131" s="68"/>
      <c r="Q131" s="68"/>
      <c r="R131" s="68"/>
    </row>
    <row r="132" spans="1:18" x14ac:dyDescent="0.25">
      <c r="A132" s="95"/>
      <c r="B132" s="68"/>
      <c r="C132" s="68"/>
      <c r="D132" s="68"/>
      <c r="E132" s="68"/>
      <c r="F132" s="68"/>
      <c r="G132" s="68"/>
      <c r="H132" s="68"/>
      <c r="I132" s="68"/>
      <c r="J132" s="68"/>
      <c r="K132" s="68"/>
      <c r="L132" s="68"/>
      <c r="M132" s="68"/>
      <c r="N132" s="68"/>
      <c r="O132" s="68"/>
      <c r="P132" s="68"/>
      <c r="Q132" s="68"/>
      <c r="R132" s="68"/>
    </row>
    <row r="133" spans="1:18" x14ac:dyDescent="0.25">
      <c r="A133" s="95"/>
    </row>
    <row r="134" spans="1:18" x14ac:dyDescent="0.25">
      <c r="A134" s="95"/>
      <c r="B134" s="68"/>
      <c r="C134" s="68"/>
      <c r="D134" s="68"/>
      <c r="E134" s="68"/>
      <c r="F134" s="68"/>
      <c r="G134" s="68"/>
      <c r="H134" s="68"/>
      <c r="I134" s="68"/>
      <c r="J134" s="68"/>
      <c r="K134" s="68"/>
      <c r="L134" s="68"/>
      <c r="M134" s="68"/>
      <c r="N134" s="68"/>
      <c r="O134" s="68"/>
      <c r="P134" s="68"/>
      <c r="Q134" s="68"/>
      <c r="R134" s="68"/>
    </row>
    <row r="135" spans="1:18" x14ac:dyDescent="0.25">
      <c r="A135" s="95"/>
      <c r="B135" s="68"/>
      <c r="C135" s="68"/>
      <c r="D135" s="68"/>
      <c r="E135" s="68"/>
      <c r="F135" s="68"/>
      <c r="G135" s="68"/>
      <c r="H135" s="68"/>
      <c r="I135" s="68"/>
      <c r="J135" s="68"/>
      <c r="K135" s="68"/>
      <c r="L135" s="68"/>
      <c r="M135" s="68"/>
      <c r="N135" s="68"/>
      <c r="O135" s="68"/>
      <c r="P135" s="68"/>
      <c r="Q135" s="68"/>
      <c r="R135" s="68"/>
    </row>
    <row r="136" spans="1:18" x14ac:dyDescent="0.25">
      <c r="A136" s="95"/>
      <c r="B136" s="68"/>
      <c r="C136" s="68"/>
      <c r="D136" s="68"/>
      <c r="E136" s="68"/>
      <c r="F136" s="68"/>
      <c r="G136" s="68"/>
      <c r="H136" s="68"/>
      <c r="I136" s="68"/>
      <c r="J136" s="68"/>
      <c r="K136" s="68"/>
      <c r="L136" s="68"/>
      <c r="M136" s="68"/>
      <c r="N136" s="68"/>
      <c r="O136" s="68"/>
      <c r="P136" s="68"/>
      <c r="Q136" s="68"/>
      <c r="R136" s="68"/>
    </row>
    <row r="137" spans="1:18" x14ac:dyDescent="0.25">
      <c r="A137" s="95"/>
      <c r="B137" s="68"/>
      <c r="C137" s="68"/>
      <c r="D137" s="68"/>
      <c r="E137" s="68"/>
      <c r="F137" s="68"/>
      <c r="G137" s="68"/>
      <c r="H137" s="68"/>
      <c r="I137" s="68"/>
      <c r="J137" s="68"/>
      <c r="K137" s="68"/>
      <c r="L137" s="68"/>
      <c r="M137" s="68"/>
      <c r="N137" s="68"/>
      <c r="O137" s="68"/>
      <c r="P137" s="68"/>
      <c r="Q137" s="68"/>
      <c r="R137" s="68"/>
    </row>
    <row r="138" spans="1:18" x14ac:dyDescent="0.25">
      <c r="A138" s="95"/>
      <c r="B138" s="68"/>
      <c r="C138" s="68"/>
      <c r="D138" s="68"/>
      <c r="E138" s="68"/>
      <c r="F138" s="68"/>
      <c r="G138" s="68"/>
      <c r="H138" s="68"/>
      <c r="I138" s="68"/>
      <c r="J138" s="68"/>
      <c r="K138" s="68"/>
      <c r="L138" s="68"/>
      <c r="M138" s="68"/>
      <c r="N138" s="68"/>
      <c r="O138" s="68"/>
      <c r="P138" s="68"/>
      <c r="Q138" s="68"/>
      <c r="R138" s="68"/>
    </row>
    <row r="139" spans="1:18" x14ac:dyDescent="0.25">
      <c r="A139" s="95"/>
    </row>
    <row r="140" spans="1:18" x14ac:dyDescent="0.25">
      <c r="A140" s="95"/>
      <c r="B140" s="68"/>
      <c r="C140" s="68"/>
      <c r="D140" s="68"/>
      <c r="E140" s="68"/>
      <c r="F140" s="68"/>
      <c r="G140" s="68"/>
      <c r="H140" s="68"/>
      <c r="I140" s="68"/>
      <c r="J140" s="68"/>
      <c r="K140" s="68"/>
      <c r="L140" s="68"/>
      <c r="M140" s="68"/>
      <c r="N140" s="68"/>
      <c r="O140" s="68"/>
      <c r="P140" s="68"/>
      <c r="Q140" s="68"/>
      <c r="R140" s="68"/>
    </row>
    <row r="141" spans="1:18" x14ac:dyDescent="0.25">
      <c r="A141" s="95"/>
      <c r="B141" s="68"/>
      <c r="C141" s="68"/>
      <c r="D141" s="68"/>
      <c r="E141" s="68"/>
      <c r="F141" s="68"/>
      <c r="G141" s="68"/>
      <c r="H141" s="68"/>
      <c r="I141" s="68"/>
      <c r="J141" s="68"/>
      <c r="K141" s="68"/>
      <c r="L141" s="68"/>
      <c r="M141" s="68"/>
      <c r="N141" s="68"/>
      <c r="O141" s="68"/>
      <c r="P141" s="68"/>
      <c r="Q141" s="68"/>
      <c r="R141" s="68"/>
    </row>
    <row r="142" spans="1:18" x14ac:dyDescent="0.25">
      <c r="A142" s="95"/>
      <c r="B142" s="68"/>
      <c r="C142" s="68"/>
      <c r="D142" s="68"/>
      <c r="E142" s="68"/>
      <c r="F142" s="68"/>
      <c r="G142" s="68"/>
      <c r="H142" s="68"/>
      <c r="I142" s="68"/>
      <c r="J142" s="68"/>
      <c r="K142" s="68"/>
      <c r="L142" s="68"/>
      <c r="M142" s="68"/>
      <c r="N142" s="68"/>
      <c r="O142" s="68"/>
      <c r="P142" s="68"/>
      <c r="Q142" s="68"/>
      <c r="R142" s="68"/>
    </row>
    <row r="143" spans="1:18" x14ac:dyDescent="0.25">
      <c r="A143" s="95"/>
      <c r="B143" s="68"/>
      <c r="C143" s="68"/>
      <c r="D143" s="68"/>
      <c r="E143" s="68"/>
      <c r="F143" s="68"/>
      <c r="G143" s="68"/>
      <c r="H143" s="68"/>
      <c r="I143" s="68"/>
      <c r="J143" s="68"/>
      <c r="K143" s="68"/>
      <c r="L143" s="68"/>
      <c r="M143" s="68"/>
      <c r="N143" s="68"/>
      <c r="O143" s="68"/>
      <c r="P143" s="68"/>
      <c r="Q143" s="68"/>
      <c r="R143" s="68"/>
    </row>
    <row r="144" spans="1:18" x14ac:dyDescent="0.25">
      <c r="A144" s="95"/>
      <c r="B144" s="68"/>
      <c r="C144" s="68"/>
      <c r="D144" s="68"/>
      <c r="E144" s="68"/>
      <c r="F144" s="68"/>
      <c r="G144" s="68"/>
      <c r="H144" s="68"/>
      <c r="I144" s="68"/>
      <c r="J144" s="68"/>
      <c r="K144" s="68"/>
      <c r="L144" s="68"/>
      <c r="M144" s="68"/>
      <c r="N144" s="68"/>
      <c r="O144" s="68"/>
      <c r="P144" s="68"/>
      <c r="Q144" s="68"/>
      <c r="R144" s="68"/>
    </row>
    <row r="145" spans="1:18" x14ac:dyDescent="0.25">
      <c r="A145" s="95"/>
    </row>
    <row r="146" spans="1:18" x14ac:dyDescent="0.25">
      <c r="A146" s="95"/>
      <c r="B146" s="68"/>
      <c r="C146" s="68"/>
      <c r="D146" s="68"/>
      <c r="E146" s="68"/>
      <c r="F146" s="68"/>
      <c r="G146" s="68"/>
      <c r="H146" s="68"/>
      <c r="I146" s="68"/>
      <c r="J146" s="68"/>
      <c r="K146" s="68"/>
      <c r="L146" s="68"/>
      <c r="M146" s="68"/>
      <c r="N146" s="68"/>
      <c r="O146" s="68"/>
      <c r="P146" s="68"/>
      <c r="Q146" s="68"/>
      <c r="R146" s="68"/>
    </row>
    <row r="147" spans="1:18" x14ac:dyDescent="0.25">
      <c r="A147" s="95"/>
      <c r="B147" s="68"/>
      <c r="C147" s="68"/>
      <c r="D147" s="68"/>
      <c r="E147" s="68"/>
      <c r="F147" s="68"/>
      <c r="G147" s="68"/>
      <c r="H147" s="68"/>
      <c r="I147" s="68"/>
      <c r="J147" s="68"/>
      <c r="K147" s="68"/>
      <c r="L147" s="68"/>
      <c r="M147" s="68"/>
      <c r="N147" s="68"/>
      <c r="O147" s="68"/>
      <c r="P147" s="68"/>
      <c r="Q147" s="68"/>
      <c r="R147" s="68"/>
    </row>
    <row r="148" spans="1:18" x14ac:dyDescent="0.25">
      <c r="A148" s="95"/>
      <c r="B148" s="68"/>
      <c r="C148" s="68"/>
      <c r="D148" s="68"/>
      <c r="E148" s="68"/>
      <c r="F148" s="68"/>
      <c r="G148" s="68"/>
      <c r="H148" s="68"/>
      <c r="I148" s="68"/>
      <c r="J148" s="68"/>
      <c r="K148" s="68"/>
      <c r="L148" s="68"/>
      <c r="M148" s="68"/>
      <c r="N148" s="68"/>
      <c r="O148" s="68"/>
      <c r="P148" s="68"/>
      <c r="Q148" s="68"/>
      <c r="R148" s="68"/>
    </row>
    <row r="149" spans="1:18" x14ac:dyDescent="0.25">
      <c r="A149" s="95"/>
      <c r="B149" s="68"/>
      <c r="C149" s="68"/>
      <c r="D149" s="68"/>
      <c r="E149" s="68"/>
      <c r="F149" s="68"/>
      <c r="G149" s="68"/>
      <c r="H149" s="68"/>
      <c r="I149" s="68"/>
      <c r="J149" s="68"/>
      <c r="K149" s="68"/>
      <c r="L149" s="68"/>
      <c r="M149" s="68"/>
      <c r="N149" s="68"/>
      <c r="O149" s="68"/>
      <c r="P149" s="68"/>
      <c r="Q149" s="68"/>
      <c r="R149" s="68"/>
    </row>
    <row r="150" spans="1:18" x14ac:dyDescent="0.25">
      <c r="A150" s="95"/>
      <c r="B150" s="68"/>
      <c r="C150" s="68"/>
      <c r="D150" s="68"/>
      <c r="E150" s="68"/>
      <c r="F150" s="68"/>
      <c r="G150" s="68"/>
      <c r="H150" s="68"/>
      <c r="I150" s="68"/>
      <c r="J150" s="68"/>
      <c r="K150" s="68"/>
      <c r="L150" s="68"/>
      <c r="M150" s="68"/>
      <c r="N150" s="68"/>
      <c r="O150" s="68"/>
      <c r="P150" s="68"/>
      <c r="Q150" s="68"/>
      <c r="R150" s="68"/>
    </row>
    <row r="151" spans="1:18" x14ac:dyDescent="0.25">
      <c r="A151" s="95"/>
    </row>
    <row r="152" spans="1:18" x14ac:dyDescent="0.25">
      <c r="A152" s="95"/>
      <c r="B152" s="68"/>
      <c r="C152" s="68"/>
      <c r="D152" s="68"/>
      <c r="E152" s="68"/>
      <c r="F152" s="68"/>
      <c r="G152" s="68"/>
      <c r="H152" s="68"/>
      <c r="I152" s="68"/>
      <c r="J152" s="68"/>
      <c r="K152" s="68"/>
      <c r="L152" s="68"/>
      <c r="M152" s="68"/>
      <c r="N152" s="68"/>
      <c r="O152" s="68"/>
      <c r="P152" s="68"/>
      <c r="Q152" s="68"/>
      <c r="R152" s="68"/>
    </row>
    <row r="153" spans="1:18" x14ac:dyDescent="0.25">
      <c r="A153" s="95"/>
      <c r="B153" s="68"/>
      <c r="C153" s="68"/>
      <c r="D153" s="68"/>
      <c r="E153" s="68"/>
      <c r="F153" s="68"/>
      <c r="G153" s="68"/>
      <c r="H153" s="68"/>
      <c r="I153" s="68"/>
      <c r="J153" s="68"/>
      <c r="K153" s="68"/>
      <c r="L153" s="68"/>
      <c r="M153" s="68"/>
      <c r="N153" s="68"/>
      <c r="O153" s="68"/>
      <c r="P153" s="68"/>
      <c r="Q153" s="68"/>
      <c r="R153" s="68"/>
    </row>
    <row r="154" spans="1:18" x14ac:dyDescent="0.25">
      <c r="A154" s="95"/>
      <c r="B154" s="68"/>
      <c r="C154" s="68"/>
      <c r="D154" s="68"/>
      <c r="E154" s="68"/>
      <c r="F154" s="68"/>
      <c r="G154" s="68"/>
      <c r="H154" s="68"/>
      <c r="I154" s="68"/>
      <c r="J154" s="68"/>
      <c r="K154" s="68"/>
      <c r="L154" s="68"/>
      <c r="M154" s="68"/>
      <c r="N154" s="68"/>
      <c r="O154" s="68"/>
      <c r="P154" s="68"/>
      <c r="Q154" s="68"/>
      <c r="R154" s="68"/>
    </row>
    <row r="155" spans="1:18" x14ac:dyDescent="0.25">
      <c r="A155" s="95"/>
      <c r="B155" s="68"/>
      <c r="C155" s="68"/>
      <c r="D155" s="68"/>
      <c r="E155" s="68"/>
      <c r="F155" s="68"/>
      <c r="G155" s="68"/>
      <c r="H155" s="68"/>
      <c r="I155" s="68"/>
      <c r="J155" s="68"/>
      <c r="K155" s="68"/>
      <c r="L155" s="68"/>
      <c r="M155" s="98"/>
      <c r="N155" s="68"/>
      <c r="O155" s="68"/>
      <c r="P155" s="68"/>
      <c r="Q155" s="68"/>
      <c r="R155" s="68"/>
    </row>
    <row r="156" spans="1:18" x14ac:dyDescent="0.25">
      <c r="A156" s="95"/>
      <c r="B156" s="68"/>
      <c r="C156" s="68"/>
      <c r="D156" s="68"/>
      <c r="E156" s="68"/>
      <c r="F156" s="68"/>
      <c r="G156" s="68"/>
      <c r="H156" s="68"/>
      <c r="I156" s="68"/>
      <c r="J156" s="68"/>
      <c r="K156" s="68"/>
      <c r="L156" s="68"/>
      <c r="M156" s="98"/>
      <c r="N156" s="68"/>
      <c r="O156" s="68"/>
      <c r="P156" s="68"/>
      <c r="Q156" s="68"/>
      <c r="R156" s="68"/>
    </row>
    <row r="157" spans="1:18" x14ac:dyDescent="0.25">
      <c r="A157" s="95"/>
      <c r="B157" s="68"/>
      <c r="C157" s="68"/>
      <c r="D157" s="68"/>
      <c r="E157" s="68"/>
      <c r="F157" s="68"/>
      <c r="G157" s="68"/>
      <c r="H157" s="68"/>
      <c r="I157" s="68"/>
      <c r="J157" s="68"/>
      <c r="K157" s="68"/>
      <c r="L157" s="68"/>
      <c r="M157" s="98"/>
      <c r="N157" s="68"/>
      <c r="O157" s="68"/>
      <c r="P157" s="68"/>
      <c r="Q157" s="68"/>
      <c r="R157" s="68"/>
    </row>
    <row r="158" spans="1:18" x14ac:dyDescent="0.25">
      <c r="A158" s="95"/>
      <c r="B158" s="68"/>
      <c r="C158" s="68"/>
      <c r="D158" s="68"/>
      <c r="E158" s="68"/>
      <c r="F158" s="68"/>
      <c r="G158" s="68"/>
      <c r="H158" s="68"/>
      <c r="I158" s="68"/>
      <c r="J158" s="68"/>
      <c r="K158" s="68"/>
      <c r="L158" s="68"/>
      <c r="M158" s="98"/>
      <c r="N158" s="68"/>
      <c r="O158" s="68"/>
      <c r="P158" s="68"/>
      <c r="Q158" s="68"/>
      <c r="R158" s="68"/>
    </row>
    <row r="159" spans="1:18" x14ac:dyDescent="0.25">
      <c r="A159" s="95"/>
      <c r="B159" s="68"/>
      <c r="C159" s="68"/>
      <c r="D159" s="68"/>
      <c r="E159" s="68"/>
      <c r="F159" s="68"/>
      <c r="G159" s="68"/>
      <c r="H159" s="68"/>
      <c r="I159" s="68"/>
      <c r="J159" s="68"/>
      <c r="K159" s="68"/>
      <c r="L159" s="68"/>
      <c r="M159" s="98"/>
      <c r="N159" s="68"/>
      <c r="O159" s="68"/>
      <c r="P159" s="68"/>
      <c r="Q159" s="68"/>
      <c r="R159" s="68"/>
    </row>
    <row r="160" spans="1:18" x14ac:dyDescent="0.25">
      <c r="A160" s="95"/>
      <c r="B160" s="68"/>
      <c r="C160" s="68"/>
      <c r="D160" s="68"/>
      <c r="E160" s="68"/>
      <c r="F160" s="68"/>
      <c r="G160" s="68"/>
      <c r="H160" s="68"/>
      <c r="I160" s="68"/>
      <c r="J160" s="68"/>
      <c r="K160" s="68"/>
      <c r="L160" s="68"/>
      <c r="M160" s="98"/>
      <c r="N160" s="68"/>
      <c r="O160" s="68"/>
      <c r="P160" s="68"/>
      <c r="Q160" s="68"/>
      <c r="R160" s="68"/>
    </row>
    <row r="161" spans="1:18" x14ac:dyDescent="0.25">
      <c r="A161" s="95"/>
      <c r="B161" s="68"/>
      <c r="C161" s="68"/>
      <c r="D161" s="68"/>
      <c r="E161" s="68"/>
      <c r="F161" s="68"/>
      <c r="G161" s="68"/>
      <c r="H161" s="68"/>
      <c r="I161" s="68"/>
      <c r="J161" s="68"/>
      <c r="K161" s="68"/>
      <c r="L161" s="68"/>
      <c r="M161" s="98"/>
      <c r="N161" s="68"/>
      <c r="O161" s="68"/>
      <c r="P161" s="68"/>
      <c r="Q161" s="68"/>
      <c r="R161" s="68"/>
    </row>
    <row r="162" spans="1:18" x14ac:dyDescent="0.25">
      <c r="A162" s="95"/>
      <c r="B162" s="68"/>
      <c r="C162" s="68"/>
      <c r="D162" s="68"/>
      <c r="E162" s="68"/>
      <c r="F162" s="68"/>
      <c r="G162" s="68"/>
      <c r="H162" s="68"/>
      <c r="I162" s="68"/>
      <c r="J162" s="68"/>
      <c r="K162" s="68"/>
      <c r="L162" s="68"/>
      <c r="M162" s="98"/>
      <c r="N162" s="68"/>
      <c r="O162" s="68"/>
      <c r="P162" s="68"/>
      <c r="Q162" s="68"/>
      <c r="R162" s="68"/>
    </row>
    <row r="163" spans="1:18" x14ac:dyDescent="0.25">
      <c r="A163" s="95"/>
      <c r="B163" s="68"/>
      <c r="C163" s="68"/>
      <c r="D163" s="68"/>
      <c r="E163" s="68"/>
      <c r="F163" s="68"/>
      <c r="G163" s="68"/>
      <c r="H163" s="68"/>
      <c r="I163" s="68"/>
      <c r="J163" s="68"/>
      <c r="K163" s="68"/>
      <c r="L163" s="68"/>
      <c r="M163" s="98"/>
      <c r="N163" s="68"/>
      <c r="O163" s="68"/>
      <c r="P163" s="68"/>
      <c r="Q163" s="68"/>
      <c r="R163" s="68"/>
    </row>
    <row r="164" spans="1:18" x14ac:dyDescent="0.25">
      <c r="A164" s="95"/>
      <c r="B164" s="68"/>
      <c r="C164" s="68"/>
      <c r="D164" s="68"/>
      <c r="E164" s="68"/>
      <c r="F164" s="68"/>
      <c r="G164" s="68"/>
      <c r="H164" s="68"/>
      <c r="I164" s="68"/>
      <c r="J164" s="68"/>
      <c r="K164" s="68"/>
      <c r="L164" s="68"/>
      <c r="M164" s="98"/>
      <c r="N164" s="68"/>
      <c r="O164" s="68"/>
      <c r="P164" s="68"/>
      <c r="Q164" s="68"/>
      <c r="R164" s="68"/>
    </row>
    <row r="165" spans="1:18" x14ac:dyDescent="0.25">
      <c r="A165" s="95"/>
      <c r="B165" s="68"/>
      <c r="C165" s="68"/>
      <c r="D165" s="68"/>
      <c r="E165" s="68"/>
      <c r="F165" s="68"/>
      <c r="G165" s="68"/>
      <c r="H165" s="68"/>
      <c r="I165" s="68"/>
      <c r="J165" s="68"/>
      <c r="K165" s="68"/>
      <c r="L165" s="68"/>
      <c r="M165" s="98"/>
      <c r="N165" s="68"/>
      <c r="O165" s="68"/>
      <c r="P165" s="68"/>
      <c r="Q165" s="68"/>
      <c r="R165" s="68"/>
    </row>
    <row r="166" spans="1:18" x14ac:dyDescent="0.25">
      <c r="A166" s="95"/>
      <c r="B166" s="68"/>
      <c r="C166" s="68"/>
      <c r="D166" s="68"/>
      <c r="E166" s="68"/>
      <c r="F166" s="68"/>
      <c r="G166" s="68"/>
      <c r="H166" s="68"/>
      <c r="I166" s="68"/>
      <c r="J166" s="68"/>
      <c r="K166" s="68"/>
      <c r="L166" s="68"/>
      <c r="M166" s="98"/>
      <c r="N166" s="68"/>
      <c r="O166" s="68"/>
      <c r="P166" s="68"/>
      <c r="Q166" s="68"/>
      <c r="R166" s="68"/>
    </row>
    <row r="167" spans="1:18" ht="13.8" thickBot="1" x14ac:dyDescent="0.3">
      <c r="A167" s="94"/>
      <c r="B167" s="96"/>
      <c r="C167" s="96"/>
      <c r="D167" s="96"/>
      <c r="E167" s="96"/>
      <c r="F167" s="96"/>
      <c r="G167" s="96"/>
      <c r="H167" s="96"/>
      <c r="I167" s="96"/>
      <c r="J167" s="96"/>
      <c r="K167" s="96"/>
      <c r="L167" s="96"/>
      <c r="M167" s="97"/>
      <c r="N167" s="96"/>
      <c r="O167" s="96"/>
      <c r="P167" s="96"/>
      <c r="Q167" s="96"/>
      <c r="R167" s="96"/>
    </row>
    <row r="170" spans="1:18" x14ac:dyDescent="0.25">
      <c r="A170" s="95"/>
      <c r="B170" s="93"/>
      <c r="C170" s="93"/>
      <c r="D170" s="93"/>
      <c r="E170" s="93"/>
      <c r="F170" s="93"/>
      <c r="G170" s="93"/>
      <c r="H170" s="93"/>
      <c r="I170" s="93"/>
      <c r="J170" s="93"/>
      <c r="K170" s="93"/>
      <c r="L170" s="93"/>
      <c r="M170" s="93"/>
      <c r="N170" s="93"/>
      <c r="O170" s="93"/>
      <c r="P170" s="93"/>
      <c r="Q170" s="93"/>
      <c r="R170" s="93"/>
    </row>
    <row r="171" spans="1:18" x14ac:dyDescent="0.25">
      <c r="A171" s="95"/>
      <c r="B171" s="93"/>
      <c r="C171" s="93"/>
      <c r="D171" s="93"/>
      <c r="E171" s="93"/>
      <c r="F171" s="93"/>
      <c r="G171" s="93"/>
      <c r="H171" s="93"/>
      <c r="I171" s="93"/>
      <c r="J171" s="93"/>
      <c r="K171" s="93"/>
      <c r="L171" s="93"/>
      <c r="M171" s="93"/>
      <c r="N171" s="93"/>
      <c r="O171" s="93"/>
      <c r="P171" s="93"/>
      <c r="Q171" s="93"/>
      <c r="R171" s="93"/>
    </row>
    <row r="172" spans="1:18" x14ac:dyDescent="0.25">
      <c r="A172" s="95"/>
      <c r="B172" s="93"/>
      <c r="C172" s="93"/>
      <c r="D172" s="93"/>
      <c r="E172" s="93"/>
      <c r="F172" s="93"/>
      <c r="G172" s="93"/>
      <c r="H172" s="93"/>
      <c r="I172" s="93"/>
      <c r="J172" s="93"/>
      <c r="K172" s="93"/>
      <c r="L172" s="93"/>
      <c r="M172" s="93"/>
      <c r="N172" s="93"/>
      <c r="O172" s="93"/>
      <c r="P172" s="93"/>
      <c r="Q172" s="93"/>
      <c r="R172" s="93"/>
    </row>
    <row r="173" spans="1:18" x14ac:dyDescent="0.25">
      <c r="A173" s="95"/>
      <c r="B173" s="93"/>
      <c r="C173" s="93"/>
      <c r="D173" s="93"/>
      <c r="E173" s="93"/>
      <c r="F173" s="93"/>
      <c r="G173" s="93"/>
      <c r="H173" s="93"/>
      <c r="I173" s="93"/>
      <c r="J173" s="93"/>
      <c r="K173" s="93"/>
      <c r="L173" s="93"/>
      <c r="M173" s="93"/>
      <c r="N173" s="93"/>
      <c r="O173" s="93"/>
      <c r="P173" s="93"/>
      <c r="Q173" s="93"/>
      <c r="R173" s="93"/>
    </row>
    <row r="174" spans="1:18" x14ac:dyDescent="0.25">
      <c r="A174" s="95"/>
      <c r="B174" s="93"/>
      <c r="C174" s="93"/>
      <c r="D174" s="93"/>
      <c r="E174" s="93"/>
      <c r="F174" s="93"/>
      <c r="G174" s="93"/>
      <c r="H174" s="93"/>
      <c r="I174" s="93"/>
      <c r="J174" s="93"/>
      <c r="K174" s="93"/>
      <c r="L174" s="93"/>
      <c r="M174" s="93"/>
      <c r="N174" s="93"/>
      <c r="O174" s="93"/>
      <c r="P174" s="93"/>
      <c r="Q174" s="93"/>
      <c r="R174" s="93"/>
    </row>
    <row r="175" spans="1:18" x14ac:dyDescent="0.25">
      <c r="A175" s="95"/>
      <c r="B175" s="93"/>
      <c r="C175" s="93"/>
      <c r="D175" s="93"/>
      <c r="E175" s="93"/>
      <c r="F175" s="93"/>
      <c r="G175" s="93"/>
      <c r="H175" s="93"/>
      <c r="I175" s="93"/>
      <c r="J175" s="93"/>
      <c r="K175" s="93"/>
      <c r="L175" s="93"/>
      <c r="M175" s="93"/>
      <c r="N175" s="93"/>
      <c r="O175" s="93"/>
      <c r="P175" s="93"/>
      <c r="Q175" s="93"/>
      <c r="R175" s="93"/>
    </row>
    <row r="176" spans="1:18" x14ac:dyDescent="0.25">
      <c r="A176" s="95"/>
      <c r="B176" s="93"/>
      <c r="C176" s="93"/>
      <c r="D176" s="93"/>
      <c r="E176" s="93"/>
      <c r="F176" s="93"/>
      <c r="G176" s="93"/>
      <c r="H176" s="93"/>
      <c r="I176" s="93"/>
      <c r="J176" s="93"/>
      <c r="K176" s="93"/>
      <c r="L176" s="93"/>
      <c r="M176" s="93"/>
      <c r="N176" s="93"/>
      <c r="O176" s="93"/>
      <c r="P176" s="93"/>
      <c r="Q176" s="93"/>
      <c r="R176" s="93"/>
    </row>
    <row r="177" spans="1:18" x14ac:dyDescent="0.25">
      <c r="A177" s="95"/>
      <c r="B177" s="93"/>
      <c r="C177" s="93"/>
      <c r="D177" s="93"/>
      <c r="E177" s="93"/>
      <c r="F177" s="93"/>
      <c r="G177" s="93"/>
      <c r="H177" s="93"/>
      <c r="I177" s="93"/>
      <c r="J177" s="93"/>
      <c r="K177" s="93"/>
      <c r="L177" s="93"/>
      <c r="M177" s="93"/>
      <c r="N177" s="93"/>
      <c r="O177" s="93"/>
      <c r="P177" s="93"/>
      <c r="Q177" s="93"/>
      <c r="R177" s="93"/>
    </row>
    <row r="178" spans="1:18" x14ac:dyDescent="0.25">
      <c r="A178" s="95"/>
      <c r="B178" s="93"/>
      <c r="C178" s="93"/>
      <c r="D178" s="93"/>
      <c r="E178" s="93"/>
      <c r="F178" s="93"/>
      <c r="G178" s="93"/>
      <c r="H178" s="93"/>
      <c r="I178" s="93"/>
      <c r="J178" s="93"/>
      <c r="K178" s="93"/>
      <c r="L178" s="93"/>
      <c r="M178" s="93"/>
      <c r="N178" s="93"/>
      <c r="O178" s="93"/>
      <c r="P178" s="93"/>
      <c r="Q178" s="93"/>
      <c r="R178" s="93"/>
    </row>
    <row r="179" spans="1:18" x14ac:dyDescent="0.25">
      <c r="A179" s="95"/>
      <c r="B179" s="93"/>
      <c r="C179" s="93"/>
      <c r="D179" s="93"/>
      <c r="E179" s="93"/>
      <c r="F179" s="93"/>
      <c r="G179" s="93"/>
      <c r="H179" s="93"/>
      <c r="I179" s="93"/>
      <c r="J179" s="93"/>
      <c r="K179" s="93"/>
      <c r="L179" s="93"/>
      <c r="M179" s="93"/>
      <c r="N179" s="93"/>
      <c r="O179" s="93"/>
      <c r="P179" s="93"/>
      <c r="Q179" s="93"/>
      <c r="R179" s="93"/>
    </row>
    <row r="180" spans="1:18" x14ac:dyDescent="0.25">
      <c r="A180" s="95"/>
      <c r="B180" s="93"/>
      <c r="C180" s="93"/>
      <c r="D180" s="93"/>
      <c r="E180" s="93"/>
      <c r="F180" s="93"/>
      <c r="G180" s="93"/>
      <c r="H180" s="93"/>
      <c r="I180" s="93"/>
      <c r="J180" s="93"/>
      <c r="K180" s="93"/>
      <c r="L180" s="93"/>
      <c r="M180" s="93"/>
      <c r="N180" s="93"/>
      <c r="O180" s="93"/>
      <c r="P180" s="93"/>
      <c r="Q180" s="93"/>
      <c r="R180" s="93"/>
    </row>
    <row r="181" spans="1:18" x14ac:dyDescent="0.25">
      <c r="A181" s="95"/>
      <c r="B181" s="93"/>
      <c r="C181" s="93"/>
      <c r="D181" s="93"/>
      <c r="E181" s="93"/>
      <c r="F181" s="93"/>
      <c r="G181" s="93"/>
      <c r="H181" s="93"/>
      <c r="I181" s="93"/>
      <c r="J181" s="93"/>
      <c r="K181" s="93"/>
      <c r="L181" s="93"/>
      <c r="M181" s="93"/>
      <c r="N181" s="93"/>
      <c r="O181" s="93"/>
      <c r="P181" s="93"/>
      <c r="Q181" s="93"/>
      <c r="R181" s="93"/>
    </row>
    <row r="182" spans="1:18" x14ac:dyDescent="0.25">
      <c r="A182" s="95"/>
      <c r="B182" s="93"/>
      <c r="C182" s="93"/>
      <c r="D182" s="93"/>
      <c r="E182" s="93"/>
      <c r="F182" s="93"/>
      <c r="G182" s="93"/>
      <c r="H182" s="93"/>
      <c r="I182" s="93"/>
      <c r="J182" s="93"/>
      <c r="K182" s="93"/>
      <c r="L182" s="93"/>
      <c r="M182" s="93"/>
      <c r="N182" s="93"/>
      <c r="O182" s="93"/>
      <c r="P182" s="93"/>
      <c r="Q182" s="93"/>
      <c r="R182" s="93"/>
    </row>
    <row r="183" spans="1:18" x14ac:dyDescent="0.25">
      <c r="A183" s="95"/>
      <c r="B183" s="93"/>
      <c r="C183" s="93"/>
      <c r="D183" s="93"/>
      <c r="E183" s="93"/>
      <c r="F183" s="93"/>
      <c r="G183" s="93"/>
      <c r="H183" s="93"/>
      <c r="I183" s="93"/>
      <c r="J183" s="93"/>
      <c r="K183" s="93"/>
      <c r="L183" s="93"/>
      <c r="M183" s="93"/>
      <c r="N183" s="93"/>
      <c r="O183" s="93"/>
      <c r="P183" s="93"/>
      <c r="Q183" s="93"/>
      <c r="R183" s="93"/>
    </row>
    <row r="184" spans="1:18" x14ac:dyDescent="0.25">
      <c r="A184" s="95"/>
      <c r="B184" s="93"/>
      <c r="C184" s="93"/>
      <c r="D184" s="93"/>
      <c r="E184" s="93"/>
      <c r="F184" s="93"/>
      <c r="G184" s="93"/>
      <c r="H184" s="93"/>
      <c r="I184" s="93"/>
      <c r="J184" s="93"/>
      <c r="K184" s="93"/>
      <c r="L184" s="93"/>
      <c r="M184" s="93"/>
      <c r="N184" s="93"/>
      <c r="O184" s="93"/>
      <c r="P184" s="93"/>
      <c r="Q184" s="93"/>
      <c r="R184" s="93"/>
    </row>
    <row r="185" spans="1:18" x14ac:dyDescent="0.25">
      <c r="A185" s="95"/>
      <c r="B185" s="93"/>
      <c r="C185" s="93"/>
      <c r="D185" s="93"/>
      <c r="E185" s="93"/>
      <c r="F185" s="93"/>
      <c r="G185" s="93"/>
      <c r="H185" s="93"/>
      <c r="I185" s="93"/>
      <c r="J185" s="93"/>
      <c r="K185" s="93"/>
      <c r="L185" s="93"/>
      <c r="M185" s="93"/>
      <c r="N185" s="93"/>
      <c r="O185" s="93"/>
      <c r="P185" s="93"/>
      <c r="Q185" s="93"/>
      <c r="R185" s="93"/>
    </row>
    <row r="186" spans="1:18" x14ac:dyDescent="0.25">
      <c r="A186" s="95"/>
      <c r="B186" s="93"/>
      <c r="C186" s="93"/>
      <c r="D186" s="93"/>
      <c r="E186" s="93"/>
      <c r="F186" s="93"/>
      <c r="G186" s="93"/>
      <c r="H186" s="93"/>
      <c r="I186" s="93"/>
      <c r="J186" s="93"/>
      <c r="K186" s="93"/>
      <c r="L186" s="93"/>
      <c r="M186" s="93"/>
      <c r="N186" s="93"/>
      <c r="O186" s="93"/>
      <c r="P186" s="93"/>
      <c r="Q186" s="93"/>
      <c r="R186" s="93"/>
    </row>
    <row r="187" spans="1:18" x14ac:dyDescent="0.25">
      <c r="A187" s="95"/>
      <c r="B187" s="93"/>
      <c r="C187" s="93"/>
      <c r="D187" s="93"/>
      <c r="E187" s="93"/>
      <c r="F187" s="93"/>
      <c r="G187" s="93"/>
      <c r="H187" s="93"/>
      <c r="I187" s="93"/>
      <c r="J187" s="93"/>
      <c r="K187" s="93"/>
      <c r="L187" s="93"/>
      <c r="M187" s="93"/>
      <c r="N187" s="93"/>
      <c r="O187" s="93"/>
      <c r="P187" s="93"/>
      <c r="Q187" s="93"/>
      <c r="R187" s="93"/>
    </row>
    <row r="188" spans="1:18" x14ac:dyDescent="0.25">
      <c r="A188" s="95"/>
      <c r="B188" s="93"/>
      <c r="C188" s="93"/>
      <c r="D188" s="93"/>
      <c r="E188" s="93"/>
      <c r="F188" s="93"/>
      <c r="G188" s="93"/>
      <c r="H188" s="93"/>
      <c r="I188" s="93"/>
      <c r="J188" s="93"/>
      <c r="K188" s="93"/>
      <c r="L188" s="93"/>
      <c r="M188" s="93"/>
      <c r="N188" s="93"/>
      <c r="O188" s="93"/>
      <c r="P188" s="93"/>
      <c r="Q188" s="93"/>
      <c r="R188" s="93"/>
    </row>
    <row r="189" spans="1:18" x14ac:dyDescent="0.25">
      <c r="A189" s="95"/>
      <c r="B189" s="93"/>
      <c r="C189" s="93"/>
      <c r="D189" s="93"/>
      <c r="E189" s="93"/>
      <c r="F189" s="93"/>
      <c r="G189" s="93"/>
      <c r="H189" s="93"/>
      <c r="I189" s="93"/>
      <c r="J189" s="93"/>
      <c r="K189" s="93"/>
      <c r="L189" s="93"/>
      <c r="M189" s="93"/>
      <c r="N189" s="93"/>
      <c r="O189" s="93"/>
      <c r="P189" s="93"/>
      <c r="Q189" s="93"/>
      <c r="R189" s="93"/>
    </row>
    <row r="190" spans="1:18" x14ac:dyDescent="0.25">
      <c r="A190" s="95"/>
      <c r="B190" s="93"/>
      <c r="C190" s="93"/>
      <c r="D190" s="93"/>
      <c r="E190" s="93"/>
      <c r="F190" s="93"/>
      <c r="G190" s="93"/>
      <c r="H190" s="93"/>
      <c r="I190" s="93"/>
      <c r="J190" s="93"/>
      <c r="K190" s="93"/>
      <c r="L190" s="93"/>
      <c r="M190" s="93"/>
      <c r="N190" s="93"/>
      <c r="O190" s="93"/>
      <c r="P190" s="93"/>
      <c r="Q190" s="93"/>
      <c r="R190" s="93"/>
    </row>
    <row r="191" spans="1:18" x14ac:dyDescent="0.25">
      <c r="A191" s="95"/>
      <c r="B191" s="93"/>
      <c r="C191" s="93"/>
      <c r="D191" s="93"/>
      <c r="E191" s="93"/>
      <c r="F191" s="93"/>
      <c r="G191" s="93"/>
      <c r="H191" s="93"/>
      <c r="I191" s="93"/>
      <c r="J191" s="93"/>
      <c r="K191" s="93"/>
      <c r="L191" s="93"/>
      <c r="M191" s="93"/>
      <c r="N191" s="93"/>
      <c r="O191" s="93"/>
      <c r="P191" s="93"/>
      <c r="Q191" s="93"/>
      <c r="R191" s="93"/>
    </row>
    <row r="192" spans="1:18" x14ac:dyDescent="0.25">
      <c r="A192" s="95"/>
      <c r="B192" s="93"/>
      <c r="C192" s="93"/>
      <c r="D192" s="93"/>
      <c r="E192" s="93"/>
      <c r="F192" s="93"/>
      <c r="G192" s="93"/>
      <c r="H192" s="93"/>
      <c r="I192" s="93"/>
      <c r="J192" s="93"/>
      <c r="K192" s="93"/>
      <c r="L192" s="93"/>
      <c r="M192" s="93"/>
      <c r="N192" s="93"/>
      <c r="O192" s="93"/>
      <c r="P192" s="93"/>
      <c r="Q192" s="93"/>
      <c r="R192" s="93"/>
    </row>
    <row r="193" spans="1:18" x14ac:dyDescent="0.25">
      <c r="A193" s="95"/>
      <c r="B193" s="93"/>
      <c r="C193" s="93"/>
      <c r="D193" s="93"/>
      <c r="E193" s="93"/>
      <c r="F193" s="93"/>
      <c r="G193" s="93"/>
      <c r="H193" s="93"/>
      <c r="I193" s="93"/>
      <c r="J193" s="93"/>
      <c r="K193" s="93"/>
      <c r="L193" s="93"/>
      <c r="M193" s="93"/>
      <c r="N193" s="93"/>
      <c r="O193" s="93"/>
      <c r="P193" s="93"/>
      <c r="Q193" s="93"/>
      <c r="R193" s="93"/>
    </row>
    <row r="194" spans="1:18" x14ac:dyDescent="0.25">
      <c r="A194" s="95"/>
      <c r="B194" s="93"/>
      <c r="C194" s="93"/>
      <c r="D194" s="93"/>
      <c r="E194" s="93"/>
      <c r="F194" s="93"/>
      <c r="G194" s="93"/>
      <c r="H194" s="93"/>
      <c r="I194" s="93"/>
      <c r="J194" s="93"/>
      <c r="K194" s="93"/>
      <c r="L194" s="93"/>
      <c r="M194" s="93"/>
      <c r="N194" s="93"/>
      <c r="O194" s="93"/>
      <c r="P194" s="93"/>
      <c r="Q194" s="93"/>
      <c r="R194" s="93"/>
    </row>
    <row r="195" spans="1:18" x14ac:dyDescent="0.25">
      <c r="A195" s="95"/>
      <c r="B195" s="93"/>
      <c r="C195" s="93"/>
      <c r="D195" s="93"/>
      <c r="E195" s="93"/>
      <c r="F195" s="93"/>
      <c r="G195" s="93"/>
      <c r="H195" s="93"/>
      <c r="I195" s="93"/>
      <c r="J195" s="93"/>
      <c r="K195" s="93"/>
      <c r="L195" s="93"/>
      <c r="M195" s="93"/>
      <c r="N195" s="93"/>
      <c r="O195" s="93"/>
      <c r="P195" s="93"/>
      <c r="Q195" s="93"/>
      <c r="R195" s="93"/>
    </row>
    <row r="196" spans="1:18" x14ac:dyDescent="0.25">
      <c r="A196" s="95"/>
      <c r="B196" s="93"/>
      <c r="C196" s="93"/>
      <c r="D196" s="93"/>
      <c r="E196" s="93"/>
      <c r="F196" s="93"/>
      <c r="G196" s="93"/>
      <c r="H196" s="93"/>
      <c r="I196" s="93"/>
      <c r="J196" s="93"/>
      <c r="K196" s="93"/>
      <c r="L196" s="93"/>
      <c r="M196" s="93"/>
      <c r="N196" s="93"/>
      <c r="O196" s="93"/>
      <c r="P196" s="93"/>
      <c r="Q196" s="93"/>
      <c r="R196" s="93"/>
    </row>
    <row r="197" spans="1:18" x14ac:dyDescent="0.25">
      <c r="A197" s="95"/>
      <c r="B197" s="93"/>
      <c r="C197" s="93"/>
      <c r="D197" s="93"/>
      <c r="E197" s="93"/>
      <c r="F197" s="93"/>
      <c r="G197" s="93"/>
      <c r="H197" s="93"/>
      <c r="I197" s="93"/>
      <c r="J197" s="93"/>
      <c r="K197" s="93"/>
      <c r="L197" s="93"/>
      <c r="M197" s="93"/>
      <c r="N197" s="93"/>
      <c r="O197" s="93"/>
      <c r="P197" s="93"/>
      <c r="Q197" s="93"/>
      <c r="R197" s="93"/>
    </row>
    <row r="198" spans="1:18" x14ac:dyDescent="0.25">
      <c r="A198" s="95"/>
      <c r="B198" s="93"/>
      <c r="C198" s="93"/>
      <c r="D198" s="93"/>
      <c r="E198" s="93"/>
      <c r="F198" s="93"/>
      <c r="G198" s="93"/>
      <c r="H198" s="93"/>
      <c r="I198" s="93"/>
      <c r="J198" s="93"/>
      <c r="K198" s="93"/>
      <c r="L198" s="93"/>
      <c r="M198" s="93"/>
      <c r="N198" s="93"/>
      <c r="O198" s="93"/>
      <c r="P198" s="93"/>
      <c r="Q198" s="93"/>
      <c r="R198" s="93"/>
    </row>
    <row r="199" spans="1:18" x14ac:dyDescent="0.25">
      <c r="A199" s="95"/>
      <c r="B199" s="93"/>
      <c r="C199" s="93"/>
      <c r="D199" s="93"/>
      <c r="E199" s="93"/>
      <c r="F199" s="93"/>
      <c r="G199" s="93"/>
      <c r="H199" s="93"/>
      <c r="I199" s="93"/>
      <c r="J199" s="93"/>
      <c r="K199" s="93"/>
      <c r="L199" s="93"/>
      <c r="M199" s="93"/>
      <c r="N199" s="93"/>
      <c r="O199" s="93"/>
      <c r="P199" s="93"/>
      <c r="Q199" s="93"/>
      <c r="R199" s="93"/>
    </row>
    <row r="200" spans="1:18" x14ac:dyDescent="0.25">
      <c r="A200" s="95"/>
      <c r="B200" s="93"/>
      <c r="C200" s="93"/>
      <c r="D200" s="93"/>
      <c r="E200" s="93"/>
      <c r="F200" s="93"/>
      <c r="G200" s="93"/>
      <c r="H200" s="93"/>
      <c r="I200" s="93"/>
      <c r="J200" s="93"/>
      <c r="K200" s="93"/>
      <c r="L200" s="93"/>
      <c r="M200" s="93"/>
      <c r="N200" s="93"/>
      <c r="O200" s="93"/>
      <c r="P200" s="93"/>
      <c r="Q200" s="93"/>
      <c r="R200" s="93"/>
    </row>
    <row r="201" spans="1:18" x14ac:dyDescent="0.25">
      <c r="A201" s="95"/>
      <c r="B201" s="93"/>
      <c r="C201" s="93"/>
      <c r="D201" s="93"/>
      <c r="E201" s="93"/>
      <c r="F201" s="93"/>
      <c r="G201" s="93"/>
      <c r="H201" s="93"/>
      <c r="I201" s="93"/>
      <c r="J201" s="93"/>
      <c r="K201" s="93"/>
      <c r="L201" s="93"/>
      <c r="M201" s="93"/>
      <c r="N201" s="93"/>
      <c r="O201" s="93"/>
      <c r="P201" s="93"/>
      <c r="Q201" s="93"/>
      <c r="R201" s="93"/>
    </row>
    <row r="202" spans="1:18" x14ac:dyDescent="0.25">
      <c r="A202" s="95"/>
      <c r="B202" s="93"/>
      <c r="C202" s="93"/>
      <c r="D202" s="93"/>
      <c r="E202" s="93"/>
      <c r="F202" s="93"/>
      <c r="G202" s="93"/>
      <c r="H202" s="93"/>
      <c r="I202" s="93"/>
      <c r="J202" s="93"/>
      <c r="K202" s="93"/>
      <c r="L202" s="93"/>
      <c r="M202" s="93"/>
      <c r="N202" s="93"/>
      <c r="O202" s="93"/>
      <c r="P202" s="93"/>
      <c r="Q202" s="93"/>
      <c r="R202" s="93"/>
    </row>
    <row r="203" spans="1:18" x14ac:dyDescent="0.25">
      <c r="A203" s="95"/>
      <c r="B203" s="93"/>
      <c r="C203" s="93"/>
      <c r="D203" s="93"/>
      <c r="E203" s="93"/>
      <c r="F203" s="93"/>
      <c r="G203" s="93"/>
      <c r="H203" s="93"/>
      <c r="I203" s="93"/>
      <c r="J203" s="93"/>
      <c r="K203" s="93"/>
      <c r="L203" s="93"/>
      <c r="M203" s="93"/>
      <c r="N203" s="93"/>
      <c r="O203" s="93"/>
      <c r="P203" s="93"/>
      <c r="Q203" s="93"/>
      <c r="R203" s="93"/>
    </row>
    <row r="204" spans="1:18" x14ac:dyDescent="0.25">
      <c r="A204" s="95"/>
      <c r="B204" s="93"/>
      <c r="C204" s="93"/>
      <c r="D204" s="93"/>
      <c r="E204" s="93"/>
      <c r="F204" s="93"/>
      <c r="G204" s="93"/>
      <c r="H204" s="93"/>
      <c r="I204" s="93"/>
      <c r="J204" s="93"/>
      <c r="K204" s="93"/>
      <c r="L204" s="93"/>
      <c r="M204" s="93"/>
      <c r="N204" s="93"/>
      <c r="O204" s="93"/>
      <c r="P204" s="93"/>
      <c r="Q204" s="93"/>
      <c r="R204" s="93"/>
    </row>
    <row r="205" spans="1:18" x14ac:dyDescent="0.25">
      <c r="A205" s="95"/>
      <c r="B205" s="93"/>
      <c r="C205" s="93"/>
      <c r="D205" s="93"/>
      <c r="E205" s="93"/>
      <c r="F205" s="93"/>
      <c r="G205" s="93"/>
      <c r="H205" s="93"/>
      <c r="I205" s="93"/>
      <c r="J205" s="93"/>
      <c r="K205" s="93"/>
      <c r="L205" s="93"/>
      <c r="M205" s="93"/>
      <c r="N205" s="93"/>
      <c r="O205" s="93"/>
      <c r="P205" s="93"/>
      <c r="Q205" s="93"/>
      <c r="R205" s="93"/>
    </row>
    <row r="206" spans="1:18" x14ac:dyDescent="0.25">
      <c r="A206" s="95"/>
      <c r="B206" s="93"/>
      <c r="C206" s="93"/>
      <c r="D206" s="93"/>
      <c r="E206" s="93"/>
      <c r="F206" s="93"/>
      <c r="G206" s="93"/>
      <c r="H206" s="93"/>
      <c r="I206" s="93"/>
      <c r="J206" s="93"/>
      <c r="K206" s="93"/>
      <c r="L206" s="93"/>
      <c r="M206" s="93"/>
      <c r="N206" s="93"/>
      <c r="O206" s="93"/>
      <c r="P206" s="93"/>
      <c r="Q206" s="93"/>
      <c r="R206" s="93"/>
    </row>
    <row r="207" spans="1:18" x14ac:dyDescent="0.25">
      <c r="A207" s="95"/>
      <c r="B207" s="93"/>
      <c r="C207" s="93"/>
      <c r="D207" s="93"/>
      <c r="E207" s="93"/>
      <c r="F207" s="93"/>
      <c r="G207" s="93"/>
      <c r="H207" s="93"/>
      <c r="I207" s="93"/>
      <c r="J207" s="93"/>
      <c r="K207" s="93"/>
      <c r="L207" s="93"/>
      <c r="M207" s="93"/>
      <c r="N207" s="93"/>
      <c r="O207" s="93"/>
      <c r="P207" s="93"/>
      <c r="Q207" s="93"/>
      <c r="R207" s="93"/>
    </row>
    <row r="208" spans="1:18" x14ac:dyDescent="0.25">
      <c r="A208" s="95"/>
      <c r="B208" s="93"/>
      <c r="C208" s="93"/>
      <c r="D208" s="93"/>
      <c r="E208" s="93"/>
      <c r="F208" s="93"/>
      <c r="G208" s="93"/>
      <c r="H208" s="93"/>
      <c r="I208" s="93"/>
      <c r="J208" s="93"/>
      <c r="K208" s="93"/>
      <c r="L208" s="93"/>
      <c r="M208" s="93"/>
      <c r="N208" s="93"/>
      <c r="O208" s="93"/>
      <c r="P208" s="93"/>
      <c r="Q208" s="93"/>
      <c r="R208" s="93"/>
    </row>
    <row r="209" spans="1:18" x14ac:dyDescent="0.25">
      <c r="A209" s="95"/>
      <c r="B209" s="93"/>
      <c r="C209" s="93"/>
      <c r="D209" s="93"/>
      <c r="E209" s="93"/>
      <c r="F209" s="93"/>
      <c r="G209" s="93"/>
      <c r="H209" s="93"/>
      <c r="I209" s="93"/>
      <c r="J209" s="93"/>
      <c r="K209" s="93"/>
      <c r="L209" s="93"/>
      <c r="M209" s="93"/>
      <c r="N209" s="93"/>
      <c r="O209" s="93"/>
      <c r="P209" s="93"/>
      <c r="Q209" s="93"/>
      <c r="R209" s="93"/>
    </row>
    <row r="210" spans="1:18" x14ac:dyDescent="0.25">
      <c r="A210" s="95"/>
      <c r="B210" s="93"/>
      <c r="C210" s="93"/>
      <c r="D210" s="93"/>
      <c r="E210" s="93"/>
      <c r="F210" s="93"/>
      <c r="G210" s="93"/>
      <c r="H210" s="93"/>
      <c r="I210" s="93"/>
      <c r="J210" s="93"/>
      <c r="K210" s="93"/>
      <c r="L210" s="93"/>
      <c r="M210" s="93"/>
      <c r="N210" s="93"/>
      <c r="O210" s="93"/>
      <c r="P210" s="93"/>
      <c r="Q210" s="93"/>
      <c r="R210" s="93"/>
    </row>
    <row r="211" spans="1:18" x14ac:dyDescent="0.25">
      <c r="A211" s="95"/>
      <c r="B211" s="93"/>
      <c r="C211" s="93"/>
      <c r="D211" s="93"/>
      <c r="E211" s="93"/>
      <c r="F211" s="93"/>
      <c r="G211" s="93"/>
      <c r="H211" s="93"/>
      <c r="I211" s="93"/>
      <c r="J211" s="93"/>
      <c r="K211" s="93"/>
      <c r="L211" s="93"/>
      <c r="M211" s="93"/>
      <c r="N211" s="93"/>
      <c r="O211" s="93"/>
      <c r="P211" s="93"/>
      <c r="Q211" s="93"/>
      <c r="R211" s="93"/>
    </row>
    <row r="212" spans="1:18" x14ac:dyDescent="0.25">
      <c r="A212" s="95"/>
      <c r="B212" s="93"/>
      <c r="C212" s="93"/>
      <c r="D212" s="93"/>
      <c r="E212" s="93"/>
      <c r="F212" s="93"/>
      <c r="G212" s="93"/>
      <c r="H212" s="93"/>
      <c r="I212" s="93"/>
      <c r="J212" s="93"/>
      <c r="K212" s="93"/>
      <c r="L212" s="93"/>
      <c r="M212" s="93"/>
      <c r="N212" s="93"/>
      <c r="O212" s="93"/>
      <c r="P212" s="93"/>
      <c r="Q212" s="93"/>
      <c r="R212" s="93"/>
    </row>
    <row r="213" spans="1:18" x14ac:dyDescent="0.25">
      <c r="A213" s="95"/>
      <c r="B213" s="93"/>
      <c r="C213" s="93"/>
      <c r="D213" s="93"/>
      <c r="E213" s="93"/>
      <c r="F213" s="93"/>
      <c r="G213" s="93"/>
      <c r="H213" s="93"/>
      <c r="I213" s="93"/>
      <c r="J213" s="93"/>
      <c r="K213" s="93"/>
      <c r="L213" s="93"/>
      <c r="M213" s="93"/>
      <c r="N213" s="93"/>
      <c r="O213" s="93"/>
      <c r="P213" s="93"/>
      <c r="Q213" s="93"/>
      <c r="R213" s="93"/>
    </row>
    <row r="214" spans="1:18" x14ac:dyDescent="0.25">
      <c r="A214" s="95"/>
      <c r="B214" s="93"/>
      <c r="C214" s="93"/>
      <c r="D214" s="93"/>
      <c r="E214" s="93"/>
      <c r="F214" s="93"/>
      <c r="G214" s="93"/>
      <c r="H214" s="93"/>
      <c r="I214" s="93"/>
      <c r="J214" s="93"/>
      <c r="K214" s="93"/>
      <c r="L214" s="93"/>
      <c r="M214" s="93"/>
      <c r="N214" s="93"/>
      <c r="O214" s="93"/>
      <c r="P214" s="93"/>
      <c r="Q214" s="93"/>
      <c r="R214" s="93"/>
    </row>
    <row r="215" spans="1:18" x14ac:dyDescent="0.25">
      <c r="A215" s="95"/>
      <c r="B215" s="93"/>
      <c r="C215" s="93"/>
      <c r="D215" s="93"/>
      <c r="E215" s="93"/>
      <c r="F215" s="93"/>
      <c r="G215" s="93"/>
      <c r="H215" s="93"/>
      <c r="I215" s="93"/>
      <c r="J215" s="93"/>
      <c r="K215" s="93"/>
      <c r="L215" s="93"/>
      <c r="M215" s="93"/>
      <c r="N215" s="93"/>
      <c r="O215" s="93"/>
      <c r="P215" s="93"/>
      <c r="Q215" s="93"/>
      <c r="R215" s="93"/>
    </row>
    <row r="216" spans="1:18" x14ac:dyDescent="0.25">
      <c r="A216" s="95"/>
      <c r="B216" s="93"/>
      <c r="C216" s="93"/>
      <c r="D216" s="93"/>
      <c r="E216" s="93"/>
      <c r="F216" s="93"/>
      <c r="G216" s="93"/>
      <c r="H216" s="93"/>
      <c r="I216" s="93"/>
      <c r="J216" s="93"/>
      <c r="K216" s="93"/>
      <c r="L216" s="93"/>
      <c r="M216" s="93"/>
      <c r="N216" s="93"/>
      <c r="O216" s="93"/>
      <c r="P216" s="93"/>
      <c r="Q216" s="93"/>
      <c r="R216" s="93"/>
    </row>
    <row r="217" spans="1:18" x14ac:dyDescent="0.25">
      <c r="A217" s="95"/>
      <c r="B217" s="93"/>
      <c r="C217" s="93"/>
      <c r="D217" s="93"/>
      <c r="E217" s="93"/>
      <c r="F217" s="93"/>
      <c r="G217" s="93"/>
      <c r="H217" s="93"/>
      <c r="I217" s="93"/>
      <c r="J217" s="93"/>
      <c r="K217" s="93"/>
      <c r="L217" s="93"/>
      <c r="M217" s="93"/>
      <c r="N217" s="93"/>
      <c r="O217" s="93"/>
      <c r="P217" s="93"/>
      <c r="Q217" s="93"/>
      <c r="R217" s="93"/>
    </row>
    <row r="218" spans="1:18" x14ac:dyDescent="0.25">
      <c r="A218" s="95"/>
      <c r="B218" s="93"/>
      <c r="C218" s="93"/>
      <c r="D218" s="93"/>
      <c r="E218" s="93"/>
      <c r="F218" s="93"/>
      <c r="G218" s="93"/>
      <c r="H218" s="93"/>
      <c r="I218" s="93"/>
      <c r="J218" s="93"/>
      <c r="K218" s="93"/>
      <c r="L218" s="93"/>
      <c r="M218" s="93"/>
      <c r="N218" s="93"/>
      <c r="O218" s="93"/>
      <c r="P218" s="93"/>
      <c r="Q218" s="93"/>
      <c r="R218" s="93"/>
    </row>
    <row r="219" spans="1:18" x14ac:dyDescent="0.25">
      <c r="A219" s="95"/>
      <c r="B219" s="93"/>
      <c r="C219" s="93"/>
      <c r="D219" s="93"/>
      <c r="E219" s="93"/>
      <c r="F219" s="93"/>
      <c r="G219" s="93"/>
      <c r="H219" s="93"/>
      <c r="I219" s="93"/>
      <c r="J219" s="93"/>
      <c r="K219" s="93"/>
      <c r="L219" s="93"/>
      <c r="M219" s="93"/>
      <c r="N219" s="93"/>
      <c r="O219" s="93"/>
      <c r="P219" s="93"/>
      <c r="Q219" s="93"/>
      <c r="R219" s="93"/>
    </row>
    <row r="220" spans="1:18" x14ac:dyDescent="0.25">
      <c r="A220" s="95"/>
      <c r="B220" s="93"/>
      <c r="C220" s="93"/>
      <c r="D220" s="93"/>
      <c r="E220" s="93"/>
      <c r="F220" s="93"/>
      <c r="G220" s="93"/>
      <c r="H220" s="93"/>
      <c r="I220" s="93"/>
      <c r="J220" s="93"/>
      <c r="K220" s="93"/>
      <c r="L220" s="93"/>
      <c r="M220" s="93"/>
      <c r="N220" s="93"/>
      <c r="O220" s="93"/>
      <c r="P220" s="93"/>
      <c r="Q220" s="93"/>
      <c r="R220" s="93"/>
    </row>
    <row r="221" spans="1:18" ht="13.8" thickBot="1" x14ac:dyDescent="0.3">
      <c r="A221" s="94"/>
      <c r="B221" s="93"/>
      <c r="C221" s="93"/>
      <c r="D221" s="93"/>
      <c r="E221" s="93"/>
      <c r="F221" s="93"/>
      <c r="G221" s="93"/>
      <c r="H221" s="93"/>
      <c r="I221" s="93"/>
      <c r="J221" s="93"/>
      <c r="K221" s="93"/>
      <c r="L221" s="93"/>
      <c r="M221" s="93"/>
      <c r="N221" s="93"/>
      <c r="O221" s="93"/>
      <c r="P221" s="93"/>
      <c r="Q221" s="93"/>
      <c r="R221" s="93"/>
    </row>
  </sheetData>
  <hyperlinks>
    <hyperlink ref="A4" location="TOC!A1" display="Return to Table of Contents"/>
  </hyperlinks>
  <printOptions horizontalCentered="1"/>
  <pageMargins left="0.25" right="0.25" top="0.25" bottom="0.25" header="0.25" footer="0.5"/>
  <pageSetup scale="6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39"/>
  <sheetViews>
    <sheetView zoomScale="80" zoomScaleNormal="80" zoomScaleSheetLayoutView="98" workbookViewId="0"/>
  </sheetViews>
  <sheetFormatPr baseColWidth="10" defaultColWidth="9.109375" defaultRowHeight="13.2" x14ac:dyDescent="0.25"/>
  <cols>
    <col min="1" max="1" width="20.109375" style="123" customWidth="1"/>
    <col min="2" max="7" width="15.6640625" style="123" customWidth="1"/>
    <col min="8" max="8" width="6.88671875" style="123" customWidth="1"/>
    <col min="9" max="9" width="15.6640625" style="123" customWidth="1"/>
    <col min="10" max="14" width="12.6640625" style="123" customWidth="1"/>
    <col min="15" max="16384" width="9.109375" style="123"/>
  </cols>
  <sheetData>
    <row r="1" spans="1:14" s="146" customFormat="1" ht="18" x14ac:dyDescent="0.35">
      <c r="A1" s="149" t="s">
        <v>115</v>
      </c>
      <c r="B1" s="148" t="s">
        <v>114</v>
      </c>
      <c r="C1" s="148"/>
      <c r="D1" s="148"/>
      <c r="E1" s="148"/>
      <c r="F1" s="148"/>
      <c r="G1" s="148"/>
      <c r="H1" s="148"/>
      <c r="I1" s="148"/>
      <c r="J1" s="147"/>
      <c r="K1" s="147"/>
      <c r="L1" s="147"/>
      <c r="M1" s="147"/>
      <c r="N1" s="147"/>
    </row>
    <row r="2" spans="1:14" s="142" customFormat="1" ht="15.6" x14ac:dyDescent="0.3">
      <c r="A2" s="145"/>
      <c r="B2" s="144" t="s">
        <v>106</v>
      </c>
      <c r="C2" s="143"/>
      <c r="D2" s="143"/>
      <c r="E2" s="143"/>
      <c r="F2" s="143"/>
      <c r="H2" s="165"/>
      <c r="I2" s="165"/>
    </row>
    <row r="3" spans="1:14" s="136" customFormat="1" ht="14.4" x14ac:dyDescent="0.3">
      <c r="B3" s="141"/>
      <c r="C3" s="141"/>
      <c r="D3" s="141"/>
      <c r="E3" s="141"/>
      <c r="F3" s="141"/>
      <c r="G3" s="141"/>
      <c r="H3" s="141"/>
      <c r="I3" s="141"/>
      <c r="J3" s="139"/>
      <c r="K3" s="139"/>
      <c r="L3" s="139"/>
      <c r="M3" s="139"/>
      <c r="N3" s="139"/>
    </row>
    <row r="4" spans="1:14" s="136" customFormat="1" ht="27" x14ac:dyDescent="0.3">
      <c r="A4" s="164" t="s">
        <v>99</v>
      </c>
      <c r="B4" s="140"/>
      <c r="C4" s="140"/>
      <c r="D4" s="140"/>
      <c r="E4" s="140"/>
      <c r="F4" s="140"/>
      <c r="G4" s="140"/>
      <c r="H4" s="140"/>
      <c r="I4" s="140"/>
      <c r="J4" s="139"/>
      <c r="K4" s="139"/>
      <c r="L4" s="139"/>
      <c r="M4" s="139"/>
      <c r="N4" s="139"/>
    </row>
    <row r="5" spans="1:14" s="136" customFormat="1" ht="14.4" x14ac:dyDescent="0.3">
      <c r="A5" s="138"/>
      <c r="B5" s="137"/>
      <c r="C5" s="137"/>
      <c r="D5" s="137"/>
      <c r="E5" s="137"/>
      <c r="F5" s="137"/>
      <c r="G5" s="137"/>
      <c r="H5" s="126"/>
    </row>
    <row r="6" spans="1:14" s="130" customFormat="1" ht="15.75" customHeight="1" x14ac:dyDescent="0.3">
      <c r="A6" s="135" t="s">
        <v>10</v>
      </c>
      <c r="B6" s="227" t="s">
        <v>138</v>
      </c>
      <c r="C6" s="228" t="s">
        <v>105</v>
      </c>
      <c r="D6" s="229" t="s">
        <v>139</v>
      </c>
      <c r="E6" s="227" t="s">
        <v>140</v>
      </c>
      <c r="F6" s="227" t="s">
        <v>141</v>
      </c>
      <c r="G6" s="230" t="s">
        <v>104</v>
      </c>
      <c r="H6" s="218"/>
      <c r="I6" s="231" t="s">
        <v>142</v>
      </c>
    </row>
    <row r="7" spans="1:14" s="130" customFormat="1" ht="18" customHeight="1" x14ac:dyDescent="0.3">
      <c r="A7" s="134" t="s">
        <v>11</v>
      </c>
      <c r="B7" s="215">
        <v>2.5995822671815105</v>
      </c>
      <c r="C7" s="216">
        <v>2.9177989037324048</v>
      </c>
      <c r="D7" s="216">
        <v>3.4021291841152879</v>
      </c>
      <c r="E7" s="216">
        <v>2.3606403436034817</v>
      </c>
      <c r="F7" s="216">
        <v>0.17502306661172362</v>
      </c>
      <c r="G7" s="217">
        <v>2.3914594094639252</v>
      </c>
      <c r="H7" s="218"/>
      <c r="I7" s="219">
        <v>1.8073949322513938</v>
      </c>
      <c r="J7" s="131"/>
      <c r="K7" s="131"/>
      <c r="L7" s="131"/>
      <c r="M7" s="131"/>
    </row>
    <row r="8" spans="1:14" s="130" customFormat="1" ht="18" customHeight="1" x14ac:dyDescent="0.3">
      <c r="A8" s="133" t="s">
        <v>0</v>
      </c>
      <c r="B8" s="220">
        <v>2.5184255583584836</v>
      </c>
      <c r="C8" s="218">
        <v>2.753131456636071</v>
      </c>
      <c r="D8" s="218">
        <v>2.9194519542663944</v>
      </c>
      <c r="E8" s="218">
        <v>2.5345917784071803</v>
      </c>
      <c r="F8" s="218">
        <v>0.85840985580538653</v>
      </c>
      <c r="G8" s="221">
        <v>3.2149484078328294</v>
      </c>
      <c r="H8" s="218"/>
      <c r="I8" s="222">
        <v>2.4055976144779612</v>
      </c>
      <c r="J8" s="131"/>
      <c r="K8" s="131"/>
      <c r="L8" s="131"/>
      <c r="M8" s="131"/>
    </row>
    <row r="9" spans="1:14" s="130" customFormat="1" ht="18" customHeight="1" x14ac:dyDescent="0.3">
      <c r="A9" s="133" t="s">
        <v>15</v>
      </c>
      <c r="B9" s="220">
        <v>3.2164280857337912</v>
      </c>
      <c r="C9" s="218">
        <v>3.2670640345297652</v>
      </c>
      <c r="D9" s="218">
        <v>3.4292702282739063</v>
      </c>
      <c r="E9" s="218">
        <v>3.4555733916760145</v>
      </c>
      <c r="F9" s="218">
        <v>2.1333581757136066</v>
      </c>
      <c r="G9" s="221">
        <v>2.4749354766884668</v>
      </c>
      <c r="H9" s="218"/>
      <c r="I9" s="222">
        <v>2.2362127374383922</v>
      </c>
      <c r="J9" s="131"/>
      <c r="K9" s="131"/>
      <c r="L9" s="131"/>
      <c r="M9" s="131"/>
    </row>
    <row r="10" spans="1:14" s="130" customFormat="1" ht="18" customHeight="1" x14ac:dyDescent="0.3">
      <c r="A10" s="133" t="s">
        <v>1</v>
      </c>
      <c r="B10" s="220">
        <v>2.0829573266458068</v>
      </c>
      <c r="C10" s="218">
        <v>4.4685835967836374</v>
      </c>
      <c r="D10" s="218">
        <v>1.1272520995382562</v>
      </c>
      <c r="E10" s="218">
        <v>1.4083800698109661</v>
      </c>
      <c r="F10" s="218">
        <v>-0.77627983677068801</v>
      </c>
      <c r="G10" s="221">
        <v>4.4466934987239304</v>
      </c>
      <c r="H10" s="218"/>
      <c r="I10" s="222">
        <v>-0.73253819723521074</v>
      </c>
      <c r="J10" s="131"/>
      <c r="K10" s="131"/>
      <c r="L10" s="131"/>
      <c r="M10" s="131"/>
    </row>
    <row r="11" spans="1:14" s="130" customFormat="1" ht="18" customHeight="1" x14ac:dyDescent="0.3">
      <c r="A11" s="133" t="s">
        <v>103</v>
      </c>
      <c r="B11" s="220">
        <v>6.3967620346228937</v>
      </c>
      <c r="C11" s="218">
        <v>8.6119723314419296</v>
      </c>
      <c r="D11" s="218">
        <v>6.5305717070438529</v>
      </c>
      <c r="E11" s="218">
        <v>4.6763229859843713</v>
      </c>
      <c r="F11" s="218">
        <v>3.1200625605431798</v>
      </c>
      <c r="G11" s="221">
        <v>6.3202540358839654</v>
      </c>
      <c r="H11" s="218"/>
      <c r="I11" s="222">
        <v>3.6340734581541856</v>
      </c>
      <c r="J11" s="131"/>
      <c r="K11" s="131"/>
      <c r="L11" s="131"/>
      <c r="M11" s="131"/>
    </row>
    <row r="12" spans="1:14" s="130" customFormat="1" ht="18" customHeight="1" x14ac:dyDescent="0.3">
      <c r="A12" s="133" t="s">
        <v>18</v>
      </c>
      <c r="B12" s="220">
        <v>6.868099927931981</v>
      </c>
      <c r="C12" s="218">
        <v>7.9458281086211446</v>
      </c>
      <c r="D12" s="218">
        <v>7.1451282036971486</v>
      </c>
      <c r="E12" s="218">
        <v>5.9102971055552178</v>
      </c>
      <c r="F12" s="218">
        <v>4.9290360828527113</v>
      </c>
      <c r="G12" s="221">
        <v>14.763216761640297</v>
      </c>
      <c r="H12" s="218"/>
      <c r="I12" s="222">
        <v>4.8891246015784429</v>
      </c>
      <c r="J12" s="131"/>
      <c r="K12" s="131"/>
      <c r="L12" s="131"/>
      <c r="M12" s="131"/>
    </row>
    <row r="13" spans="1:14" s="130" customFormat="1" ht="18" customHeight="1" x14ac:dyDescent="0.3">
      <c r="A13" s="133" t="s">
        <v>2</v>
      </c>
      <c r="B13" s="220">
        <v>2.1556781955774929</v>
      </c>
      <c r="C13" s="218">
        <v>2.1567832008842824</v>
      </c>
      <c r="D13" s="218">
        <v>2.6857129125580137</v>
      </c>
      <c r="E13" s="218">
        <v>2.2487994633031194</v>
      </c>
      <c r="F13" s="218">
        <v>0.67886914801629228</v>
      </c>
      <c r="G13" s="221">
        <v>2.3145033655958658</v>
      </c>
      <c r="H13" s="218"/>
      <c r="I13" s="222">
        <v>2.9588047720941368</v>
      </c>
      <c r="J13" s="131"/>
      <c r="K13" s="131"/>
      <c r="L13" s="131"/>
      <c r="M13" s="131"/>
    </row>
    <row r="14" spans="1:14" s="130" customFormat="1" ht="18" customHeight="1" x14ac:dyDescent="0.3">
      <c r="A14" s="133" t="s">
        <v>3</v>
      </c>
      <c r="B14" s="220">
        <v>1.9472980177742238</v>
      </c>
      <c r="C14" s="218">
        <v>2.2172898994652801</v>
      </c>
      <c r="D14" s="218">
        <v>2.2115346892613186</v>
      </c>
      <c r="E14" s="218">
        <v>1.9440720140280421</v>
      </c>
      <c r="F14" s="218">
        <v>0.5612191868209937</v>
      </c>
      <c r="G14" s="221">
        <v>2.2377548505229106</v>
      </c>
      <c r="H14" s="218"/>
      <c r="I14" s="222">
        <v>1.9195554713645091</v>
      </c>
      <c r="J14" s="131"/>
      <c r="K14" s="131"/>
      <c r="L14" s="131"/>
      <c r="M14" s="131"/>
    </row>
    <row r="15" spans="1:14" s="130" customFormat="1" ht="18" customHeight="1" x14ac:dyDescent="0.3">
      <c r="A15" s="133" t="s">
        <v>51</v>
      </c>
      <c r="B15" s="220" t="s">
        <v>97</v>
      </c>
      <c r="C15" s="218" t="s">
        <v>97</v>
      </c>
      <c r="D15" s="218" t="s">
        <v>97</v>
      </c>
      <c r="E15" s="218">
        <v>4.7378528992896962</v>
      </c>
      <c r="F15" s="218">
        <v>0.64870949973765413</v>
      </c>
      <c r="G15" s="221">
        <v>2.7390012921914231</v>
      </c>
      <c r="H15" s="218"/>
      <c r="I15" s="222">
        <v>1.6548983383873228</v>
      </c>
      <c r="J15" s="131"/>
      <c r="K15" s="131"/>
      <c r="L15" s="131"/>
      <c r="M15" s="131"/>
    </row>
    <row r="16" spans="1:14" s="130" customFormat="1" ht="18" customHeight="1" x14ac:dyDescent="0.3">
      <c r="A16" s="133" t="s">
        <v>4</v>
      </c>
      <c r="B16" s="220">
        <v>1.6450082123284693</v>
      </c>
      <c r="C16" s="218">
        <v>1.8512336344638447</v>
      </c>
      <c r="D16" s="218">
        <v>2.5964211218666211</v>
      </c>
      <c r="E16" s="218">
        <v>1.6049855966528082</v>
      </c>
      <c r="F16" s="218">
        <v>-1.1789819714747352</v>
      </c>
      <c r="G16" s="221">
        <v>1.2956128804205935</v>
      </c>
      <c r="H16" s="218"/>
      <c r="I16" s="222">
        <v>0.76946915157221074</v>
      </c>
      <c r="J16" s="131"/>
      <c r="K16" s="131"/>
      <c r="L16" s="131"/>
      <c r="M16" s="131"/>
    </row>
    <row r="17" spans="1:13" s="130" customFormat="1" ht="18" customHeight="1" x14ac:dyDescent="0.3">
      <c r="A17" s="133" t="s">
        <v>49</v>
      </c>
      <c r="B17" s="220">
        <v>2.3915096781661482</v>
      </c>
      <c r="C17" s="218">
        <v>3.2709339419543904</v>
      </c>
      <c r="D17" s="218">
        <v>2.0591569965326961</v>
      </c>
      <c r="E17" s="218">
        <v>3.2663363906674459</v>
      </c>
      <c r="F17" s="218">
        <v>-0.66232427986750997</v>
      </c>
      <c r="G17" s="221">
        <v>3.3240868640655119</v>
      </c>
      <c r="H17" s="218"/>
      <c r="I17" s="222">
        <v>2.7411127771478361</v>
      </c>
      <c r="J17" s="131"/>
      <c r="K17" s="131"/>
      <c r="L17" s="131"/>
      <c r="M17" s="131"/>
    </row>
    <row r="18" spans="1:13" s="130" customFormat="1" ht="18" customHeight="1" x14ac:dyDescent="0.3">
      <c r="A18" s="133" t="s">
        <v>5</v>
      </c>
      <c r="B18" s="220">
        <v>1.8075571984796479</v>
      </c>
      <c r="C18" s="218">
        <v>2.3112220238017622</v>
      </c>
      <c r="D18" s="218">
        <v>1.9669339520884455</v>
      </c>
      <c r="E18" s="218">
        <v>1.8247831391289937</v>
      </c>
      <c r="F18" s="218">
        <v>1.3614260086791674E-2</v>
      </c>
      <c r="G18" s="221">
        <v>1.6630223416198131</v>
      </c>
      <c r="H18" s="218"/>
      <c r="I18" s="222">
        <v>1.6977123887798262</v>
      </c>
      <c r="J18" s="131"/>
      <c r="K18" s="131"/>
      <c r="L18" s="131"/>
      <c r="M18" s="131"/>
    </row>
    <row r="19" spans="1:13" s="130" customFormat="1" ht="18" customHeight="1" x14ac:dyDescent="0.3">
      <c r="A19" s="133" t="s">
        <v>6</v>
      </c>
      <c r="B19" s="220" t="s">
        <v>97</v>
      </c>
      <c r="C19" s="218">
        <v>2.2443398181567487</v>
      </c>
      <c r="D19" s="218" t="s">
        <v>97</v>
      </c>
      <c r="E19" s="218">
        <v>1.413282799690796</v>
      </c>
      <c r="F19" s="218">
        <v>0.59922402818952669</v>
      </c>
      <c r="G19" s="221">
        <v>3.6903602726387597</v>
      </c>
      <c r="H19" s="218"/>
      <c r="I19" s="222">
        <v>2.9955864400412979</v>
      </c>
      <c r="J19" s="131"/>
      <c r="K19" s="131"/>
      <c r="L19" s="131"/>
      <c r="M19" s="131"/>
    </row>
    <row r="20" spans="1:13" s="130" customFormat="1" ht="18" customHeight="1" x14ac:dyDescent="0.3">
      <c r="A20" s="133" t="s">
        <v>50</v>
      </c>
      <c r="B20" s="220">
        <v>3.8595750160317133</v>
      </c>
      <c r="C20" s="218">
        <v>2.8597169248411713</v>
      </c>
      <c r="D20" s="218">
        <v>6.8077481121393557</v>
      </c>
      <c r="E20" s="218">
        <v>5.0224416388697124</v>
      </c>
      <c r="F20" s="218">
        <v>-2.4680077553365654</v>
      </c>
      <c r="G20" s="221">
        <v>-0.42935238691143018</v>
      </c>
      <c r="H20" s="218"/>
      <c r="I20" s="222">
        <v>0.70517920473907036</v>
      </c>
      <c r="J20" s="131"/>
      <c r="K20" s="131"/>
      <c r="L20" s="131"/>
      <c r="M20" s="131"/>
    </row>
    <row r="21" spans="1:13" s="130" customFormat="1" ht="18" customHeight="1" x14ac:dyDescent="0.3">
      <c r="A21" s="133" t="s">
        <v>7</v>
      </c>
      <c r="B21" s="220">
        <v>1.5065724256967616</v>
      </c>
      <c r="C21" s="218">
        <v>2.4996077536583616</v>
      </c>
      <c r="D21" s="218">
        <v>1.6080613429843904</v>
      </c>
      <c r="E21" s="218">
        <v>1.2893798716393734</v>
      </c>
      <c r="F21" s="218">
        <v>-1.0513241763760672</v>
      </c>
      <c r="G21" s="221">
        <v>2.0958392193121345</v>
      </c>
      <c r="H21" s="218"/>
      <c r="I21" s="222">
        <v>0.59733082040207552</v>
      </c>
      <c r="J21" s="131"/>
      <c r="K21" s="131"/>
      <c r="L21" s="131"/>
      <c r="M21" s="131"/>
    </row>
    <row r="22" spans="1:13" s="130" customFormat="1" ht="18" customHeight="1" x14ac:dyDescent="0.3">
      <c r="A22" s="133" t="s">
        <v>12</v>
      </c>
      <c r="B22" s="220">
        <v>2.1778185742677314</v>
      </c>
      <c r="C22" s="218">
        <v>2.1480291689355724</v>
      </c>
      <c r="D22" s="218">
        <v>3.1659588035498398</v>
      </c>
      <c r="E22" s="218">
        <v>1.9822674402730334</v>
      </c>
      <c r="F22" s="218">
        <v>0.16392319275808642</v>
      </c>
      <c r="G22" s="221">
        <v>1.6292051756007453</v>
      </c>
      <c r="H22" s="218"/>
      <c r="I22" s="222">
        <v>0.99251746954422959</v>
      </c>
      <c r="J22" s="131"/>
      <c r="K22" s="131"/>
      <c r="L22" s="131"/>
      <c r="M22" s="131"/>
    </row>
    <row r="23" spans="1:13" s="130" customFormat="1" ht="18" customHeight="1" x14ac:dyDescent="0.3">
      <c r="A23" s="133" t="s">
        <v>8</v>
      </c>
      <c r="B23" s="220">
        <v>2.5962180692693737</v>
      </c>
      <c r="C23" s="218">
        <v>2.6950852895324839</v>
      </c>
      <c r="D23" s="218">
        <v>3.7049003025513505</v>
      </c>
      <c r="E23" s="218">
        <v>2.3005579291795586</v>
      </c>
      <c r="F23" s="218">
        <v>0.11624473812468228</v>
      </c>
      <c r="G23" s="221">
        <v>0.676525789920146</v>
      </c>
      <c r="H23" s="218"/>
      <c r="I23" s="222">
        <v>1.4469712232702436</v>
      </c>
      <c r="J23" s="131"/>
      <c r="K23" s="131"/>
      <c r="L23" s="131"/>
      <c r="M23" s="131"/>
    </row>
    <row r="24" spans="1:13" s="130" customFormat="1" ht="18" customHeight="1" x14ac:dyDescent="0.3">
      <c r="A24" s="133" t="s">
        <v>16</v>
      </c>
      <c r="B24" s="220">
        <v>2.5021039196856387</v>
      </c>
      <c r="C24" s="218">
        <v>2.7942454717387433</v>
      </c>
      <c r="D24" s="218">
        <v>2.7978809028395002</v>
      </c>
      <c r="E24" s="218">
        <v>3.4088272726011226</v>
      </c>
      <c r="F24" s="218">
        <v>-0.57129094223653532</v>
      </c>
      <c r="G24" s="221">
        <v>-6.9476852660388388E-2</v>
      </c>
      <c r="H24" s="218"/>
      <c r="I24" s="222">
        <v>0.70806120765627423</v>
      </c>
      <c r="J24" s="131"/>
      <c r="K24" s="131"/>
      <c r="L24" s="131"/>
      <c r="M24" s="131"/>
    </row>
    <row r="25" spans="1:13" s="130" customFormat="1" ht="18" customHeight="1" x14ac:dyDescent="0.3">
      <c r="A25" s="133" t="s">
        <v>9</v>
      </c>
      <c r="B25" s="220">
        <v>2.1771736642042905</v>
      </c>
      <c r="C25" s="218">
        <v>2.1509039663755836</v>
      </c>
      <c r="D25" s="218">
        <v>2.097973656197949</v>
      </c>
      <c r="E25" s="218">
        <v>3.0086088767076635</v>
      </c>
      <c r="F25" s="218">
        <v>1.005151414193084</v>
      </c>
      <c r="G25" s="221">
        <v>6.1946902654867131</v>
      </c>
      <c r="H25" s="218"/>
      <c r="I25" s="222">
        <v>3.8888888888888973</v>
      </c>
      <c r="J25" s="131"/>
      <c r="K25" s="131"/>
      <c r="L25" s="131"/>
      <c r="M25" s="131"/>
    </row>
    <row r="26" spans="1:13" s="130" customFormat="1" ht="18" customHeight="1" x14ac:dyDescent="0.3">
      <c r="A26" s="132" t="s">
        <v>13</v>
      </c>
      <c r="B26" s="226">
        <v>2.3375413888432339</v>
      </c>
      <c r="C26" s="223">
        <v>2.616965786143588</v>
      </c>
      <c r="D26" s="223">
        <v>2.7658173829042232</v>
      </c>
      <c r="E26" s="223">
        <v>3.0058359956063985</v>
      </c>
      <c r="F26" s="223">
        <v>-0.62040778886245374</v>
      </c>
      <c r="G26" s="224">
        <v>1.79931990501212</v>
      </c>
      <c r="H26" s="218"/>
      <c r="I26" s="225">
        <v>0.75832797860255763</v>
      </c>
      <c r="J26" s="131"/>
      <c r="K26" s="131"/>
      <c r="L26" s="131"/>
      <c r="M26" s="131"/>
    </row>
    <row r="27" spans="1:13" s="127" customFormat="1" ht="13.8" x14ac:dyDescent="0.3">
      <c r="A27" s="127" t="s">
        <v>96</v>
      </c>
      <c r="H27" s="128"/>
    </row>
    <row r="28" spans="1:13" s="127" customFormat="1" ht="13.8" x14ac:dyDescent="0.3">
      <c r="A28" s="105" t="s">
        <v>102</v>
      </c>
      <c r="H28" s="128"/>
    </row>
    <row r="29" spans="1:13" s="127" customFormat="1" ht="13.8" x14ac:dyDescent="0.3">
      <c r="A29" s="129" t="s">
        <v>101</v>
      </c>
      <c r="H29" s="128"/>
    </row>
    <row r="30" spans="1:13" s="125" customFormat="1" ht="14.4" x14ac:dyDescent="0.3">
      <c r="H30" s="126"/>
    </row>
    <row r="31" spans="1:13" s="125" customFormat="1" ht="14.4" x14ac:dyDescent="0.3"/>
    <row r="32" spans="1:13" s="125" customFormat="1" ht="14.4" x14ac:dyDescent="0.3">
      <c r="A32" s="102" t="s">
        <v>156</v>
      </c>
    </row>
    <row r="38" spans="7:8" ht="24.6" x14ac:dyDescent="0.4">
      <c r="G38" s="124"/>
      <c r="H38" s="124"/>
    </row>
    <row r="39" spans="7:8" ht="24.6" x14ac:dyDescent="0.4">
      <c r="G39" s="124"/>
      <c r="H39" s="124"/>
    </row>
  </sheetData>
  <hyperlinks>
    <hyperlink ref="A4" location="TOC!A1" display="Return to Table of Contents"/>
  </hyperlinks>
  <printOptions horizontalCentered="1"/>
  <pageMargins left="0.7" right="0.7" top="0.75" bottom="0.75" header="0.3" footer="0.3"/>
  <pageSetup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O221"/>
  <sheetViews>
    <sheetView showZeros="0" zoomScale="80" zoomScaleNormal="80" workbookViewId="0">
      <pane xSplit="1" ySplit="6" topLeftCell="B7" activePane="bottomRight" state="frozen"/>
      <selection pane="topRight"/>
      <selection pane="bottomLeft"/>
      <selection pane="bottomRight"/>
    </sheetView>
  </sheetViews>
  <sheetFormatPr baseColWidth="10" defaultColWidth="9.109375" defaultRowHeight="13.2" x14ac:dyDescent="0.25"/>
  <cols>
    <col min="1" max="1" width="10.109375" style="92" customWidth="1"/>
    <col min="2" max="21" width="10.33203125" style="92" customWidth="1"/>
    <col min="22" max="16384" width="9.109375" style="92"/>
  </cols>
  <sheetData>
    <row r="1" spans="1:21" s="161" customFormat="1" ht="18" x14ac:dyDescent="0.35">
      <c r="A1" s="163" t="s">
        <v>118</v>
      </c>
      <c r="B1" s="121" t="s">
        <v>117</v>
      </c>
      <c r="C1" s="121"/>
      <c r="D1" s="121"/>
      <c r="E1" s="121"/>
      <c r="F1" s="121"/>
      <c r="G1" s="121"/>
      <c r="H1" s="121"/>
      <c r="I1" s="121"/>
      <c r="J1" s="121"/>
      <c r="K1" s="121"/>
      <c r="L1" s="121"/>
      <c r="M1" s="121"/>
      <c r="N1" s="121"/>
      <c r="O1" s="121"/>
      <c r="P1" s="121"/>
      <c r="Q1" s="121"/>
      <c r="R1" s="121"/>
      <c r="S1" s="121"/>
      <c r="T1" s="121"/>
      <c r="U1" s="121"/>
    </row>
    <row r="2" spans="1:21" s="119" customFormat="1" ht="15.6" x14ac:dyDescent="0.3">
      <c r="B2" s="160" t="s">
        <v>116</v>
      </c>
    </row>
    <row r="3" spans="1:21" s="99" customFormat="1" ht="14.4" x14ac:dyDescent="0.3">
      <c r="B3" s="159"/>
      <c r="C3" s="159"/>
      <c r="D3" s="159"/>
      <c r="E3" s="159"/>
      <c r="F3" s="159"/>
      <c r="G3" s="159"/>
      <c r="H3" s="159"/>
      <c r="I3" s="159"/>
      <c r="J3" s="159"/>
      <c r="K3" s="159"/>
      <c r="L3" s="159"/>
      <c r="M3" s="159"/>
      <c r="N3" s="159"/>
      <c r="O3" s="159"/>
      <c r="P3" s="159"/>
      <c r="Q3" s="159"/>
      <c r="R3" s="159"/>
      <c r="S3" s="159"/>
      <c r="T3" s="159"/>
      <c r="U3" s="159"/>
    </row>
    <row r="4" spans="1:21" s="99" customFormat="1" ht="40.200000000000003" x14ac:dyDescent="0.3">
      <c r="A4" s="117" t="s">
        <v>99</v>
      </c>
      <c r="B4" s="159"/>
      <c r="C4" s="159"/>
      <c r="D4" s="159"/>
      <c r="E4" s="159"/>
      <c r="F4" s="159"/>
      <c r="G4" s="159"/>
      <c r="H4" s="159"/>
      <c r="I4" s="159"/>
      <c r="J4" s="159"/>
      <c r="K4" s="159"/>
      <c r="L4" s="159"/>
      <c r="M4" s="159"/>
      <c r="N4" s="159"/>
      <c r="O4" s="159"/>
      <c r="P4" s="159"/>
      <c r="Q4" s="159"/>
      <c r="R4" s="159"/>
      <c r="S4" s="159"/>
      <c r="T4" s="159"/>
      <c r="U4" s="159"/>
    </row>
    <row r="5" spans="1:21" s="99" customFormat="1" ht="12.75" customHeight="1" x14ac:dyDescent="0.3">
      <c r="A5" s="115"/>
      <c r="B5" s="115"/>
      <c r="C5" s="115"/>
      <c r="D5" s="115"/>
      <c r="E5" s="115"/>
      <c r="F5" s="115"/>
      <c r="G5" s="115"/>
      <c r="H5" s="115"/>
      <c r="I5" s="115"/>
      <c r="J5" s="115"/>
      <c r="K5" s="115"/>
      <c r="L5" s="115"/>
      <c r="M5" s="115"/>
      <c r="N5" s="115"/>
      <c r="O5" s="115"/>
      <c r="P5" s="115"/>
      <c r="Q5" s="115"/>
      <c r="R5" s="115"/>
    </row>
    <row r="6" spans="1:21" s="99" customFormat="1" ht="27" x14ac:dyDescent="0.3">
      <c r="A6" s="233" t="s">
        <v>98</v>
      </c>
      <c r="B6" s="234" t="s">
        <v>11</v>
      </c>
      <c r="C6" s="233" t="s">
        <v>0</v>
      </c>
      <c r="D6" s="233" t="s">
        <v>15</v>
      </c>
      <c r="E6" s="233" t="s">
        <v>1</v>
      </c>
      <c r="F6" s="234" t="s">
        <v>22</v>
      </c>
      <c r="G6" s="233" t="s">
        <v>18</v>
      </c>
      <c r="H6" s="233" t="s">
        <v>2</v>
      </c>
      <c r="I6" s="233" t="s">
        <v>3</v>
      </c>
      <c r="J6" s="234" t="s">
        <v>51</v>
      </c>
      <c r="K6" s="233" t="s">
        <v>4</v>
      </c>
      <c r="L6" s="233" t="s">
        <v>49</v>
      </c>
      <c r="M6" s="233" t="s">
        <v>5</v>
      </c>
      <c r="N6" s="233" t="s">
        <v>6</v>
      </c>
      <c r="O6" s="233" t="s">
        <v>50</v>
      </c>
      <c r="P6" s="233" t="s">
        <v>7</v>
      </c>
      <c r="Q6" s="233" t="s">
        <v>12</v>
      </c>
      <c r="R6" s="233" t="s">
        <v>8</v>
      </c>
      <c r="S6" s="233" t="s">
        <v>16</v>
      </c>
      <c r="T6" s="233" t="s">
        <v>9</v>
      </c>
      <c r="U6" s="234" t="s">
        <v>13</v>
      </c>
    </row>
    <row r="8" spans="1:21" s="99" customFormat="1" ht="14.4" hidden="1" x14ac:dyDescent="0.3">
      <c r="A8" s="103"/>
      <c r="B8" s="103"/>
      <c r="C8" s="103"/>
      <c r="D8" s="103"/>
      <c r="E8" s="103"/>
      <c r="F8" s="103"/>
      <c r="G8" s="103"/>
      <c r="H8" s="103"/>
      <c r="I8" s="103"/>
      <c r="J8" s="103"/>
      <c r="K8" s="103"/>
      <c r="L8" s="103"/>
      <c r="M8" s="103"/>
      <c r="N8" s="103"/>
      <c r="O8" s="103"/>
      <c r="P8" s="103"/>
      <c r="Q8" s="103"/>
      <c r="R8" s="103"/>
      <c r="S8" s="103"/>
      <c r="T8" s="103"/>
      <c r="U8" s="103"/>
    </row>
    <row r="9" spans="1:21" hidden="1" x14ac:dyDescent="0.25">
      <c r="B9" s="67"/>
      <c r="C9" s="67"/>
      <c r="D9" s="67"/>
      <c r="E9" s="67"/>
      <c r="F9" s="67"/>
      <c r="G9" s="67"/>
      <c r="H9" s="67"/>
      <c r="I9" s="67"/>
      <c r="J9" s="67"/>
      <c r="K9" s="67"/>
      <c r="L9" s="67"/>
      <c r="M9" s="67"/>
      <c r="N9" s="67"/>
      <c r="O9" s="67"/>
      <c r="P9" s="67"/>
      <c r="Q9" s="67"/>
      <c r="R9" s="67"/>
      <c r="S9" s="67"/>
      <c r="T9" s="67"/>
      <c r="U9" s="67"/>
    </row>
    <row r="10" spans="1:21" hidden="1" x14ac:dyDescent="0.25">
      <c r="B10" s="67"/>
      <c r="C10" s="67"/>
      <c r="D10" s="67"/>
      <c r="E10" s="67"/>
      <c r="F10" s="67"/>
      <c r="G10" s="67"/>
      <c r="H10" s="67"/>
      <c r="I10" s="67"/>
      <c r="J10" s="67"/>
      <c r="K10" s="67"/>
      <c r="L10" s="67"/>
      <c r="M10" s="67"/>
      <c r="N10" s="67"/>
      <c r="O10" s="67"/>
      <c r="P10" s="67"/>
      <c r="Q10" s="67"/>
      <c r="R10" s="67"/>
      <c r="S10" s="67"/>
      <c r="T10" s="67"/>
      <c r="U10" s="67"/>
    </row>
    <row r="11" spans="1:21" hidden="1" x14ac:dyDescent="0.25">
      <c r="B11" s="67"/>
      <c r="C11" s="67"/>
      <c r="D11" s="67"/>
      <c r="E11" s="67"/>
      <c r="F11" s="67"/>
      <c r="G11" s="67"/>
      <c r="H11" s="67"/>
      <c r="I11" s="67"/>
      <c r="J11" s="67"/>
      <c r="K11" s="67"/>
      <c r="L11" s="67"/>
      <c r="M11" s="67"/>
      <c r="N11" s="67"/>
      <c r="O11" s="67"/>
      <c r="P11" s="67"/>
      <c r="Q11" s="67"/>
      <c r="R11" s="67"/>
      <c r="S11" s="67"/>
      <c r="T11" s="67"/>
      <c r="U11" s="67"/>
    </row>
    <row r="12" spans="1:21" hidden="1" x14ac:dyDescent="0.25">
      <c r="B12" s="67"/>
      <c r="C12" s="67"/>
      <c r="D12" s="67"/>
      <c r="E12" s="67"/>
      <c r="F12" s="67"/>
      <c r="G12" s="67"/>
      <c r="H12" s="67"/>
      <c r="I12" s="67"/>
      <c r="J12" s="67"/>
      <c r="K12" s="67"/>
      <c r="L12" s="67"/>
      <c r="M12" s="67"/>
      <c r="N12" s="67"/>
      <c r="O12" s="67"/>
      <c r="P12" s="67"/>
      <c r="Q12" s="67"/>
      <c r="R12" s="67"/>
      <c r="S12" s="67"/>
      <c r="T12" s="67"/>
      <c r="U12" s="67"/>
    </row>
    <row r="13" spans="1:21" hidden="1" x14ac:dyDescent="0.25">
      <c r="B13" s="67"/>
      <c r="C13" s="67"/>
      <c r="D13" s="67"/>
      <c r="E13" s="67"/>
      <c r="F13" s="67"/>
      <c r="G13" s="67"/>
      <c r="H13" s="67"/>
      <c r="I13" s="67"/>
      <c r="J13" s="67"/>
      <c r="K13" s="67"/>
      <c r="L13" s="67"/>
      <c r="M13" s="67"/>
      <c r="N13" s="67"/>
      <c r="O13" s="67"/>
      <c r="P13" s="67"/>
      <c r="Q13" s="67"/>
      <c r="R13" s="67"/>
      <c r="S13" s="67"/>
      <c r="T13" s="67"/>
      <c r="U13" s="67"/>
    </row>
    <row r="14" spans="1:21" hidden="1" x14ac:dyDescent="0.25">
      <c r="B14" s="67"/>
      <c r="C14" s="67"/>
      <c r="D14" s="67"/>
      <c r="E14" s="67"/>
      <c r="F14" s="67"/>
      <c r="G14" s="67"/>
      <c r="H14" s="67"/>
      <c r="I14" s="67"/>
      <c r="J14" s="67"/>
      <c r="K14" s="67"/>
      <c r="L14" s="67"/>
      <c r="M14" s="67"/>
      <c r="N14" s="67"/>
      <c r="O14" s="67"/>
      <c r="P14" s="67"/>
      <c r="Q14" s="67"/>
      <c r="R14" s="67"/>
      <c r="S14" s="67"/>
      <c r="T14" s="67"/>
      <c r="U14" s="67"/>
    </row>
    <row r="15" spans="1:21" hidden="1" x14ac:dyDescent="0.25">
      <c r="B15" s="67"/>
      <c r="C15" s="67"/>
      <c r="D15" s="67"/>
      <c r="E15" s="67"/>
      <c r="F15" s="67"/>
      <c r="G15" s="67"/>
      <c r="H15" s="67"/>
      <c r="I15" s="67"/>
      <c r="J15" s="67"/>
      <c r="K15" s="67"/>
      <c r="L15" s="67"/>
      <c r="M15" s="67"/>
      <c r="N15" s="67"/>
      <c r="O15" s="67"/>
      <c r="P15" s="67"/>
      <c r="Q15" s="67"/>
      <c r="R15" s="67"/>
      <c r="S15" s="67"/>
      <c r="T15" s="67"/>
      <c r="U15" s="67"/>
    </row>
    <row r="16" spans="1:21" hidden="1" x14ac:dyDescent="0.25">
      <c r="B16" s="67"/>
      <c r="C16" s="67"/>
      <c r="D16" s="67"/>
      <c r="E16" s="67"/>
      <c r="F16" s="67"/>
      <c r="G16" s="67"/>
      <c r="H16" s="67"/>
      <c r="I16" s="67"/>
      <c r="J16" s="67"/>
      <c r="K16" s="67"/>
      <c r="L16" s="67"/>
      <c r="M16" s="67"/>
      <c r="N16" s="67"/>
      <c r="O16" s="67"/>
      <c r="P16" s="67"/>
      <c r="Q16" s="67"/>
      <c r="R16" s="67"/>
      <c r="S16" s="67"/>
      <c r="T16" s="67"/>
      <c r="U16" s="67"/>
    </row>
    <row r="17" spans="2:21" hidden="1" x14ac:dyDescent="0.25">
      <c r="B17" s="67"/>
      <c r="C17" s="67"/>
      <c r="D17" s="67"/>
      <c r="E17" s="67"/>
      <c r="F17" s="67"/>
      <c r="G17" s="67"/>
      <c r="H17" s="67"/>
      <c r="I17" s="67"/>
      <c r="J17" s="67"/>
      <c r="K17" s="67"/>
      <c r="L17" s="67"/>
      <c r="M17" s="67"/>
      <c r="N17" s="67"/>
      <c r="O17" s="67"/>
      <c r="P17" s="67"/>
      <c r="Q17" s="67"/>
      <c r="R17" s="67"/>
      <c r="S17" s="67"/>
      <c r="T17" s="67"/>
      <c r="U17" s="67"/>
    </row>
    <row r="18" spans="2:21" hidden="1" x14ac:dyDescent="0.25">
      <c r="B18" s="67"/>
      <c r="C18" s="67"/>
      <c r="D18" s="67"/>
      <c r="E18" s="67"/>
      <c r="F18" s="67"/>
      <c r="G18" s="67"/>
      <c r="H18" s="67"/>
      <c r="I18" s="67"/>
      <c r="J18" s="67"/>
      <c r="K18" s="67"/>
      <c r="L18" s="67"/>
      <c r="M18" s="67"/>
      <c r="N18" s="67"/>
      <c r="O18" s="67"/>
      <c r="P18" s="67"/>
      <c r="Q18" s="67"/>
      <c r="R18" s="67"/>
      <c r="S18" s="67"/>
      <c r="T18" s="67"/>
      <c r="U18" s="67"/>
    </row>
    <row r="19" spans="2:21" hidden="1" x14ac:dyDescent="0.25">
      <c r="B19" s="67"/>
      <c r="C19" s="67"/>
      <c r="D19" s="67"/>
      <c r="E19" s="67"/>
      <c r="F19" s="67"/>
      <c r="G19" s="67"/>
      <c r="H19" s="67"/>
      <c r="I19" s="67"/>
      <c r="J19" s="67"/>
      <c r="K19" s="67"/>
      <c r="L19" s="67"/>
      <c r="M19" s="67"/>
      <c r="N19" s="67"/>
      <c r="O19" s="67"/>
      <c r="P19" s="67"/>
      <c r="Q19" s="67"/>
      <c r="R19" s="67"/>
      <c r="S19" s="67"/>
      <c r="T19" s="67"/>
      <c r="U19" s="67"/>
    </row>
    <row r="20" spans="2:21" hidden="1" x14ac:dyDescent="0.25">
      <c r="B20" s="67"/>
      <c r="C20" s="67"/>
      <c r="D20" s="67"/>
      <c r="E20" s="67"/>
      <c r="F20" s="67"/>
      <c r="G20" s="67"/>
      <c r="H20" s="67"/>
      <c r="I20" s="67"/>
      <c r="J20" s="67"/>
      <c r="K20" s="67"/>
      <c r="L20" s="67"/>
      <c r="M20" s="67"/>
      <c r="N20" s="67"/>
      <c r="O20" s="67"/>
      <c r="P20" s="67"/>
      <c r="Q20" s="67"/>
      <c r="R20" s="67"/>
      <c r="S20" s="67"/>
      <c r="T20" s="67"/>
      <c r="U20" s="67"/>
    </row>
    <row r="21" spans="2:21" hidden="1" x14ac:dyDescent="0.25">
      <c r="B21" s="67"/>
      <c r="C21" s="67"/>
      <c r="D21" s="67"/>
      <c r="E21" s="67"/>
      <c r="F21" s="67"/>
      <c r="G21" s="67"/>
      <c r="H21" s="67"/>
      <c r="I21" s="67"/>
      <c r="J21" s="67"/>
      <c r="K21" s="67"/>
      <c r="L21" s="67"/>
      <c r="M21" s="67"/>
      <c r="N21" s="67"/>
      <c r="O21" s="67"/>
      <c r="P21" s="67"/>
      <c r="Q21" s="67"/>
      <c r="R21" s="67"/>
      <c r="S21" s="67"/>
      <c r="T21" s="67"/>
      <c r="U21" s="67"/>
    </row>
    <row r="22" spans="2:21" hidden="1" x14ac:dyDescent="0.25">
      <c r="B22" s="67"/>
      <c r="C22" s="67"/>
      <c r="D22" s="67"/>
      <c r="E22" s="67"/>
      <c r="F22" s="67"/>
      <c r="G22" s="67"/>
      <c r="H22" s="67"/>
      <c r="I22" s="67"/>
      <c r="J22" s="67"/>
      <c r="K22" s="67"/>
      <c r="L22" s="67"/>
      <c r="M22" s="67"/>
      <c r="N22" s="67"/>
      <c r="O22" s="67"/>
      <c r="P22" s="67"/>
      <c r="Q22" s="67"/>
      <c r="R22" s="67"/>
      <c r="S22" s="67"/>
      <c r="T22" s="67"/>
      <c r="U22" s="67"/>
    </row>
    <row r="23" spans="2:21" hidden="1" x14ac:dyDescent="0.25">
      <c r="B23" s="67"/>
      <c r="C23" s="67"/>
      <c r="D23" s="67"/>
      <c r="E23" s="67"/>
      <c r="F23" s="67"/>
      <c r="G23" s="67"/>
      <c r="H23" s="67"/>
      <c r="I23" s="67"/>
      <c r="J23" s="67"/>
      <c r="K23" s="67"/>
      <c r="L23" s="67"/>
      <c r="M23" s="67"/>
      <c r="N23" s="67"/>
      <c r="O23" s="67"/>
      <c r="P23" s="67"/>
      <c r="Q23" s="67"/>
      <c r="R23" s="67"/>
      <c r="S23" s="67"/>
      <c r="T23" s="67"/>
      <c r="U23" s="67"/>
    </row>
    <row r="24" spans="2:21" hidden="1" x14ac:dyDescent="0.25">
      <c r="B24" s="67"/>
      <c r="C24" s="67"/>
      <c r="D24" s="67"/>
      <c r="E24" s="67"/>
      <c r="F24" s="67"/>
      <c r="G24" s="67"/>
      <c r="H24" s="67"/>
      <c r="I24" s="67"/>
      <c r="J24" s="67"/>
      <c r="K24" s="67"/>
      <c r="L24" s="67"/>
      <c r="M24" s="67"/>
      <c r="N24" s="67"/>
      <c r="O24" s="67"/>
      <c r="P24" s="67"/>
      <c r="Q24" s="67"/>
      <c r="R24" s="67"/>
      <c r="S24" s="67"/>
      <c r="T24" s="67"/>
      <c r="U24" s="67"/>
    </row>
    <row r="25" spans="2:21" hidden="1" x14ac:dyDescent="0.25">
      <c r="B25" s="67"/>
      <c r="C25" s="67"/>
      <c r="D25" s="67"/>
      <c r="E25" s="67"/>
      <c r="F25" s="67"/>
      <c r="G25" s="67"/>
      <c r="H25" s="67"/>
      <c r="I25" s="67"/>
      <c r="J25" s="67"/>
      <c r="K25" s="67"/>
      <c r="L25" s="67"/>
      <c r="M25" s="67"/>
      <c r="N25" s="67"/>
      <c r="O25" s="67"/>
      <c r="P25" s="67"/>
      <c r="Q25" s="67"/>
      <c r="R25" s="67"/>
      <c r="S25" s="67"/>
      <c r="T25" s="67"/>
      <c r="U25" s="67"/>
    </row>
    <row r="26" spans="2:21" hidden="1" x14ac:dyDescent="0.25">
      <c r="B26" s="67"/>
      <c r="C26" s="67"/>
      <c r="D26" s="67"/>
      <c r="E26" s="67"/>
      <c r="F26" s="67"/>
      <c r="G26" s="67"/>
      <c r="H26" s="67"/>
      <c r="I26" s="67"/>
      <c r="J26" s="67"/>
      <c r="K26" s="67"/>
      <c r="L26" s="67"/>
      <c r="M26" s="67"/>
      <c r="N26" s="67"/>
      <c r="O26" s="67"/>
      <c r="P26" s="67"/>
      <c r="Q26" s="67"/>
      <c r="R26" s="67"/>
      <c r="S26" s="67"/>
      <c r="T26" s="67"/>
      <c r="U26" s="67"/>
    </row>
    <row r="27" spans="2:21" hidden="1" x14ac:dyDescent="0.25">
      <c r="B27" s="67"/>
      <c r="C27" s="67"/>
      <c r="D27" s="67"/>
      <c r="E27" s="67"/>
      <c r="F27" s="67"/>
      <c r="G27" s="67"/>
      <c r="H27" s="67"/>
      <c r="I27" s="67"/>
      <c r="J27" s="67"/>
      <c r="K27" s="67"/>
      <c r="L27" s="67"/>
      <c r="M27" s="67"/>
      <c r="N27" s="67"/>
      <c r="O27" s="67"/>
      <c r="P27" s="67"/>
      <c r="Q27" s="67"/>
      <c r="R27" s="67"/>
      <c r="S27" s="67"/>
      <c r="T27" s="67"/>
      <c r="U27" s="67"/>
    </row>
    <row r="28" spans="2:21" hidden="1" x14ac:dyDescent="0.25">
      <c r="B28" s="67"/>
      <c r="C28" s="67"/>
      <c r="D28" s="67"/>
      <c r="E28" s="67"/>
      <c r="F28" s="67"/>
      <c r="G28" s="67"/>
      <c r="H28" s="67"/>
      <c r="I28" s="67"/>
      <c r="J28" s="67"/>
      <c r="K28" s="67"/>
      <c r="L28" s="67"/>
      <c r="M28" s="67"/>
      <c r="N28" s="67"/>
      <c r="O28" s="67"/>
      <c r="P28" s="67"/>
      <c r="Q28" s="67"/>
      <c r="R28" s="67"/>
      <c r="S28" s="67"/>
      <c r="T28" s="67"/>
      <c r="U28" s="67"/>
    </row>
    <row r="29" spans="2:21" hidden="1" x14ac:dyDescent="0.25">
      <c r="B29" s="67"/>
      <c r="C29" s="67"/>
      <c r="D29" s="67"/>
      <c r="E29" s="67"/>
      <c r="F29" s="67"/>
      <c r="G29" s="67"/>
      <c r="H29" s="67"/>
      <c r="I29" s="67"/>
      <c r="J29" s="67"/>
      <c r="K29" s="67"/>
      <c r="L29" s="67"/>
      <c r="M29" s="67"/>
      <c r="N29" s="67"/>
      <c r="O29" s="67"/>
      <c r="P29" s="67"/>
      <c r="Q29" s="67"/>
      <c r="R29" s="67"/>
      <c r="S29" s="67"/>
      <c r="T29" s="67"/>
      <c r="U29" s="67"/>
    </row>
    <row r="30" spans="2:21" hidden="1" x14ac:dyDescent="0.25">
      <c r="B30" s="67"/>
      <c r="C30" s="67"/>
      <c r="D30" s="67"/>
      <c r="E30" s="67"/>
      <c r="F30" s="67"/>
      <c r="G30" s="67"/>
      <c r="H30" s="67"/>
      <c r="I30" s="67"/>
      <c r="J30" s="67"/>
      <c r="K30" s="67"/>
      <c r="L30" s="67"/>
      <c r="M30" s="67"/>
      <c r="N30" s="67"/>
      <c r="O30" s="67"/>
      <c r="P30" s="67"/>
      <c r="Q30" s="67"/>
      <c r="R30" s="67"/>
      <c r="S30" s="67"/>
      <c r="T30" s="67"/>
      <c r="U30" s="67"/>
    </row>
    <row r="31" spans="2:21" hidden="1" x14ac:dyDescent="0.25">
      <c r="B31" s="67"/>
      <c r="C31" s="67"/>
      <c r="D31" s="67"/>
      <c r="E31" s="67"/>
      <c r="F31" s="67"/>
      <c r="G31" s="67"/>
      <c r="H31" s="67"/>
      <c r="I31" s="67"/>
      <c r="J31" s="67"/>
      <c r="K31" s="67"/>
      <c r="L31" s="67"/>
      <c r="M31" s="67"/>
      <c r="N31" s="67"/>
      <c r="O31" s="67"/>
      <c r="P31" s="67"/>
      <c r="Q31" s="67"/>
      <c r="R31" s="67"/>
      <c r="S31" s="67"/>
      <c r="T31" s="67"/>
      <c r="U31" s="67"/>
    </row>
    <row r="32" spans="2:21" hidden="1" x14ac:dyDescent="0.25">
      <c r="B32" s="67"/>
      <c r="C32" s="67"/>
      <c r="D32" s="67"/>
      <c r="E32" s="67"/>
      <c r="F32" s="67"/>
      <c r="G32" s="67"/>
      <c r="H32" s="67"/>
      <c r="I32" s="67"/>
      <c r="J32" s="67"/>
      <c r="K32" s="67"/>
      <c r="L32" s="67"/>
      <c r="M32" s="67"/>
      <c r="N32" s="67"/>
      <c r="O32" s="67"/>
      <c r="P32" s="67"/>
      <c r="Q32" s="67"/>
      <c r="R32" s="67"/>
      <c r="S32" s="67"/>
      <c r="T32" s="67"/>
      <c r="U32" s="67"/>
    </row>
    <row r="33" spans="2:21" hidden="1" x14ac:dyDescent="0.25">
      <c r="B33" s="67"/>
      <c r="C33" s="67"/>
      <c r="D33" s="67"/>
      <c r="E33" s="67"/>
      <c r="F33" s="67"/>
      <c r="G33" s="67"/>
      <c r="H33" s="67"/>
      <c r="I33" s="67"/>
      <c r="J33" s="67"/>
      <c r="K33" s="67"/>
      <c r="L33" s="67"/>
      <c r="M33" s="67"/>
      <c r="N33" s="67"/>
      <c r="O33" s="67"/>
      <c r="P33" s="67"/>
      <c r="Q33" s="67"/>
      <c r="R33" s="67"/>
      <c r="S33" s="67"/>
      <c r="T33" s="67"/>
      <c r="U33" s="67"/>
    </row>
    <row r="34" spans="2:21" hidden="1" x14ac:dyDescent="0.25">
      <c r="B34" s="67"/>
      <c r="C34" s="67"/>
      <c r="D34" s="67"/>
      <c r="E34" s="67"/>
      <c r="F34" s="67"/>
      <c r="G34" s="67"/>
      <c r="H34" s="67"/>
      <c r="I34" s="67"/>
      <c r="J34" s="67"/>
      <c r="K34" s="67"/>
      <c r="L34" s="67"/>
      <c r="M34" s="67"/>
      <c r="N34" s="67"/>
      <c r="O34" s="67"/>
      <c r="P34" s="67"/>
      <c r="Q34" s="67"/>
      <c r="R34" s="67"/>
      <c r="S34" s="67"/>
      <c r="T34" s="67"/>
      <c r="U34" s="67"/>
    </row>
    <row r="35" spans="2:21" hidden="1" x14ac:dyDescent="0.25">
      <c r="B35" s="67"/>
      <c r="C35" s="67"/>
      <c r="D35" s="67"/>
      <c r="E35" s="67"/>
      <c r="F35" s="67"/>
      <c r="G35" s="67"/>
      <c r="H35" s="67"/>
      <c r="I35" s="67"/>
      <c r="J35" s="67"/>
      <c r="K35" s="67"/>
      <c r="L35" s="67"/>
      <c r="M35" s="67"/>
      <c r="N35" s="67"/>
      <c r="O35" s="67"/>
      <c r="P35" s="67"/>
      <c r="Q35" s="67"/>
      <c r="R35" s="67"/>
      <c r="S35" s="67"/>
      <c r="T35" s="67"/>
      <c r="U35" s="67"/>
    </row>
    <row r="36" spans="2:21" hidden="1" x14ac:dyDescent="0.25">
      <c r="B36" s="67"/>
      <c r="C36" s="67"/>
      <c r="D36" s="67"/>
      <c r="E36" s="67"/>
      <c r="F36" s="67"/>
      <c r="G36" s="67"/>
      <c r="H36" s="67"/>
      <c r="I36" s="67"/>
      <c r="J36" s="67"/>
      <c r="K36" s="67"/>
      <c r="L36" s="67"/>
      <c r="M36" s="67"/>
      <c r="N36" s="67"/>
      <c r="O36" s="67"/>
      <c r="P36" s="67"/>
      <c r="Q36" s="67"/>
      <c r="R36" s="67"/>
      <c r="S36" s="67"/>
      <c r="T36" s="67"/>
      <c r="U36" s="67"/>
    </row>
    <row r="37" spans="2:21" hidden="1" x14ac:dyDescent="0.25">
      <c r="B37" s="67"/>
      <c r="C37" s="67"/>
      <c r="D37" s="67"/>
      <c r="E37" s="67"/>
      <c r="F37" s="67"/>
      <c r="G37" s="67"/>
      <c r="H37" s="67"/>
      <c r="I37" s="67"/>
      <c r="J37" s="67"/>
      <c r="K37" s="67"/>
      <c r="L37" s="67"/>
      <c r="M37" s="67"/>
      <c r="N37" s="67"/>
      <c r="O37" s="67"/>
      <c r="P37" s="67"/>
      <c r="Q37" s="67"/>
      <c r="R37" s="67"/>
      <c r="S37" s="67"/>
      <c r="T37" s="67"/>
      <c r="U37" s="67"/>
    </row>
    <row r="38" spans="2:21" hidden="1" x14ac:dyDescent="0.25">
      <c r="B38" s="67"/>
      <c r="C38" s="67"/>
      <c r="D38" s="67"/>
      <c r="E38" s="67"/>
      <c r="F38" s="67"/>
      <c r="G38" s="67"/>
      <c r="H38" s="67"/>
      <c r="I38" s="67"/>
      <c r="J38" s="67"/>
      <c r="K38" s="67"/>
      <c r="L38" s="67"/>
      <c r="M38" s="67"/>
      <c r="N38" s="67"/>
      <c r="O38" s="67"/>
      <c r="P38" s="67"/>
      <c r="Q38" s="67"/>
      <c r="R38" s="67"/>
      <c r="S38" s="67"/>
      <c r="T38" s="67"/>
      <c r="U38" s="67"/>
    </row>
    <row r="39" spans="2:21" hidden="1" x14ac:dyDescent="0.25">
      <c r="B39" s="67"/>
      <c r="C39" s="67"/>
      <c r="D39" s="67"/>
      <c r="E39" s="67"/>
      <c r="F39" s="67"/>
      <c r="G39" s="67"/>
      <c r="H39" s="67"/>
      <c r="I39" s="67"/>
      <c r="J39" s="67"/>
      <c r="K39" s="67"/>
      <c r="L39" s="67"/>
      <c r="M39" s="67"/>
      <c r="N39" s="67"/>
      <c r="O39" s="67"/>
      <c r="P39" s="67"/>
      <c r="Q39" s="67"/>
      <c r="R39" s="67"/>
      <c r="S39" s="67"/>
      <c r="T39" s="67"/>
      <c r="U39" s="67"/>
    </row>
    <row r="40" spans="2:21" hidden="1" x14ac:dyDescent="0.25">
      <c r="B40" s="67"/>
      <c r="C40" s="67"/>
      <c r="D40" s="67"/>
      <c r="E40" s="67"/>
      <c r="F40" s="67"/>
      <c r="G40" s="67"/>
      <c r="H40" s="67"/>
      <c r="I40" s="67"/>
      <c r="J40" s="67"/>
      <c r="K40" s="67"/>
      <c r="L40" s="67"/>
      <c r="M40" s="67"/>
      <c r="N40" s="67"/>
      <c r="O40" s="67"/>
      <c r="P40" s="67"/>
      <c r="Q40" s="67"/>
      <c r="R40" s="67"/>
      <c r="S40" s="67"/>
      <c r="T40" s="67"/>
      <c r="U40" s="67"/>
    </row>
    <row r="41" spans="2:21" hidden="1" x14ac:dyDescent="0.25">
      <c r="B41" s="67"/>
      <c r="C41" s="67"/>
      <c r="D41" s="67"/>
      <c r="E41" s="67"/>
      <c r="F41" s="67"/>
      <c r="G41" s="67"/>
      <c r="H41" s="67"/>
      <c r="I41" s="67"/>
      <c r="J41" s="67"/>
      <c r="K41" s="67"/>
      <c r="L41" s="67"/>
      <c r="M41" s="67"/>
      <c r="N41" s="67"/>
      <c r="O41" s="67"/>
      <c r="P41" s="67"/>
      <c r="Q41" s="67"/>
      <c r="R41" s="67"/>
      <c r="S41" s="67"/>
      <c r="T41" s="67"/>
      <c r="U41" s="67"/>
    </row>
    <row r="42" spans="2:21" hidden="1" x14ac:dyDescent="0.25">
      <c r="B42" s="67"/>
      <c r="C42" s="67"/>
      <c r="D42" s="67"/>
      <c r="E42" s="67"/>
      <c r="F42" s="67"/>
      <c r="G42" s="67"/>
      <c r="H42" s="67"/>
      <c r="I42" s="67"/>
      <c r="J42" s="67"/>
      <c r="K42" s="67"/>
      <c r="L42" s="67"/>
      <c r="M42" s="67"/>
      <c r="N42" s="67"/>
      <c r="O42" s="67"/>
      <c r="P42" s="67"/>
      <c r="Q42" s="67"/>
      <c r="R42" s="67"/>
      <c r="S42" s="67"/>
      <c r="T42" s="67"/>
      <c r="U42" s="67"/>
    </row>
    <row r="43" spans="2:21" hidden="1" x14ac:dyDescent="0.25">
      <c r="B43" s="67"/>
      <c r="C43" s="67"/>
      <c r="D43" s="67"/>
      <c r="E43" s="67"/>
      <c r="F43" s="67"/>
      <c r="G43" s="67"/>
      <c r="H43" s="67"/>
      <c r="I43" s="67"/>
      <c r="J43" s="67"/>
      <c r="K43" s="67"/>
      <c r="L43" s="67"/>
      <c r="M43" s="67"/>
      <c r="N43" s="67"/>
      <c r="O43" s="67"/>
      <c r="P43" s="67"/>
      <c r="Q43" s="67"/>
      <c r="R43" s="67"/>
      <c r="S43" s="67"/>
      <c r="T43" s="67"/>
      <c r="U43" s="67"/>
    </row>
    <row r="44" spans="2:21" hidden="1" x14ac:dyDescent="0.25">
      <c r="B44" s="67"/>
      <c r="C44" s="67"/>
      <c r="D44" s="67"/>
      <c r="E44" s="67"/>
      <c r="F44" s="67"/>
      <c r="G44" s="67"/>
      <c r="H44" s="67"/>
      <c r="I44" s="67"/>
      <c r="J44" s="67"/>
      <c r="K44" s="67"/>
      <c r="L44" s="67"/>
      <c r="M44" s="67"/>
      <c r="N44" s="67"/>
      <c r="O44" s="67"/>
      <c r="P44" s="67"/>
      <c r="Q44" s="67"/>
      <c r="R44" s="67"/>
      <c r="S44" s="67"/>
      <c r="T44" s="67"/>
      <c r="U44" s="67"/>
    </row>
    <row r="45" spans="2:21" hidden="1" x14ac:dyDescent="0.25">
      <c r="B45" s="67"/>
      <c r="C45" s="67"/>
      <c r="D45" s="67"/>
      <c r="E45" s="67"/>
      <c r="F45" s="67"/>
      <c r="G45" s="67"/>
      <c r="H45" s="67"/>
      <c r="I45" s="67"/>
      <c r="J45" s="67"/>
      <c r="K45" s="67"/>
      <c r="L45" s="67"/>
      <c r="M45" s="67"/>
      <c r="N45" s="67"/>
      <c r="O45" s="67"/>
      <c r="P45" s="67"/>
      <c r="Q45" s="67"/>
      <c r="R45" s="67"/>
      <c r="S45" s="67"/>
      <c r="T45" s="67"/>
      <c r="U45" s="67"/>
    </row>
    <row r="46" spans="2:21" hidden="1" x14ac:dyDescent="0.25">
      <c r="B46" s="67"/>
      <c r="C46" s="67"/>
      <c r="D46" s="67"/>
      <c r="E46" s="67"/>
      <c r="F46" s="67"/>
      <c r="G46" s="67"/>
      <c r="H46" s="67"/>
      <c r="I46" s="67"/>
      <c r="J46" s="67"/>
      <c r="K46" s="67"/>
      <c r="L46" s="67"/>
      <c r="M46" s="67"/>
      <c r="N46" s="67"/>
      <c r="O46" s="67"/>
      <c r="P46" s="67"/>
      <c r="Q46" s="67"/>
      <c r="R46" s="67"/>
      <c r="S46" s="67"/>
      <c r="T46" s="67"/>
      <c r="U46" s="67"/>
    </row>
    <row r="47" spans="2:21" hidden="1" x14ac:dyDescent="0.25">
      <c r="B47" s="67"/>
      <c r="C47" s="67"/>
      <c r="D47" s="67"/>
      <c r="E47" s="67"/>
      <c r="F47" s="67"/>
      <c r="G47" s="67"/>
      <c r="H47" s="67"/>
      <c r="I47" s="67"/>
      <c r="J47" s="67"/>
      <c r="K47" s="67"/>
      <c r="L47" s="67"/>
      <c r="M47" s="67"/>
      <c r="N47" s="67"/>
      <c r="O47" s="67"/>
      <c r="P47" s="67"/>
      <c r="Q47" s="67"/>
      <c r="R47" s="67"/>
      <c r="S47" s="67"/>
      <c r="T47" s="67"/>
      <c r="U47" s="67"/>
    </row>
    <row r="48" spans="2:21" hidden="1" x14ac:dyDescent="0.25">
      <c r="B48" s="67"/>
      <c r="C48" s="67"/>
      <c r="D48" s="67"/>
      <c r="E48" s="67"/>
      <c r="F48" s="67"/>
      <c r="G48" s="67"/>
      <c r="H48" s="67"/>
      <c r="I48" s="67"/>
      <c r="J48" s="67"/>
      <c r="K48" s="67"/>
      <c r="L48" s="67"/>
      <c r="M48" s="67"/>
      <c r="N48" s="67"/>
      <c r="O48" s="67"/>
      <c r="P48" s="67"/>
      <c r="Q48" s="67"/>
      <c r="R48" s="67"/>
      <c r="S48" s="67"/>
      <c r="T48" s="67"/>
      <c r="U48" s="67"/>
    </row>
    <row r="49" spans="1:41" hidden="1" x14ac:dyDescent="0.25">
      <c r="B49" s="67"/>
      <c r="C49" s="67"/>
      <c r="D49" s="67"/>
      <c r="E49" s="67"/>
      <c r="F49" s="67"/>
      <c r="G49" s="67"/>
      <c r="H49" s="67"/>
      <c r="I49" s="67"/>
      <c r="J49" s="67"/>
      <c r="K49" s="67"/>
      <c r="L49" s="67"/>
      <c r="M49" s="67"/>
      <c r="N49" s="67"/>
      <c r="O49" s="67"/>
      <c r="P49" s="67"/>
      <c r="Q49" s="67"/>
      <c r="R49" s="67"/>
      <c r="S49" s="67"/>
      <c r="T49" s="67"/>
      <c r="U49" s="67"/>
    </row>
    <row r="50" spans="1:41" hidden="1" x14ac:dyDescent="0.25">
      <c r="B50" s="67"/>
      <c r="C50" s="67"/>
      <c r="D50" s="67"/>
      <c r="E50" s="67"/>
      <c r="F50" s="67"/>
      <c r="G50" s="67"/>
      <c r="H50" s="67"/>
      <c r="I50" s="67"/>
      <c r="J50" s="67"/>
      <c r="K50" s="67"/>
      <c r="L50" s="67"/>
      <c r="M50" s="67"/>
      <c r="N50" s="67"/>
      <c r="O50" s="67"/>
      <c r="P50" s="67"/>
      <c r="Q50" s="67"/>
      <c r="R50" s="67"/>
      <c r="S50" s="67"/>
      <c r="T50" s="67"/>
      <c r="U50" s="67"/>
    </row>
    <row r="51" spans="1:41" hidden="1" x14ac:dyDescent="0.25">
      <c r="B51" s="67"/>
      <c r="C51" s="67"/>
      <c r="D51" s="67"/>
      <c r="E51" s="67"/>
      <c r="F51" s="67"/>
      <c r="G51" s="67"/>
      <c r="H51" s="67"/>
      <c r="I51" s="67"/>
      <c r="J51" s="67"/>
      <c r="K51" s="67"/>
      <c r="L51" s="67"/>
      <c r="M51" s="67"/>
      <c r="N51" s="67"/>
      <c r="O51" s="67"/>
      <c r="P51" s="67"/>
      <c r="Q51" s="67"/>
      <c r="R51" s="67"/>
      <c r="S51" s="67"/>
      <c r="T51" s="67"/>
      <c r="U51" s="67"/>
    </row>
    <row r="52" spans="1:41" hidden="1" x14ac:dyDescent="0.25">
      <c r="B52" s="67"/>
      <c r="C52" s="67"/>
      <c r="D52" s="67"/>
      <c r="E52" s="67"/>
      <c r="F52" s="67"/>
      <c r="G52" s="67"/>
      <c r="H52" s="67"/>
      <c r="I52" s="67"/>
      <c r="J52" s="67"/>
      <c r="K52" s="67"/>
      <c r="L52" s="67"/>
      <c r="M52" s="67"/>
      <c r="N52" s="67"/>
      <c r="O52" s="67"/>
      <c r="P52" s="67"/>
      <c r="Q52" s="67"/>
      <c r="R52" s="67"/>
      <c r="S52" s="67"/>
      <c r="T52" s="67"/>
      <c r="U52" s="67"/>
    </row>
    <row r="53" spans="1:41" hidden="1" x14ac:dyDescent="0.25">
      <c r="B53" s="67"/>
      <c r="C53" s="67"/>
      <c r="D53" s="67"/>
      <c r="E53" s="67"/>
      <c r="F53" s="67"/>
      <c r="G53" s="67"/>
      <c r="H53" s="67"/>
      <c r="I53" s="67"/>
      <c r="J53" s="67"/>
      <c r="K53" s="67"/>
      <c r="L53" s="67"/>
      <c r="M53" s="67"/>
      <c r="N53" s="67"/>
      <c r="O53" s="67"/>
      <c r="P53" s="67"/>
      <c r="Q53" s="67"/>
      <c r="R53" s="67"/>
      <c r="S53" s="67"/>
      <c r="T53" s="67"/>
      <c r="U53" s="67"/>
    </row>
    <row r="54" spans="1:41" hidden="1" x14ac:dyDescent="0.25">
      <c r="B54" s="67"/>
      <c r="C54" s="67"/>
      <c r="D54" s="67"/>
      <c r="E54" s="67"/>
      <c r="F54" s="67"/>
      <c r="G54" s="67"/>
      <c r="H54" s="67"/>
      <c r="I54" s="67"/>
      <c r="J54" s="67"/>
      <c r="K54" s="67"/>
      <c r="L54" s="67"/>
      <c r="M54" s="67"/>
      <c r="N54" s="67"/>
      <c r="O54" s="67"/>
      <c r="P54" s="67"/>
      <c r="Q54" s="67"/>
      <c r="R54" s="67"/>
      <c r="S54" s="67"/>
      <c r="T54" s="67"/>
      <c r="U54" s="67"/>
    </row>
    <row r="55" spans="1:41" hidden="1" x14ac:dyDescent="0.25">
      <c r="B55" s="67"/>
      <c r="C55" s="67"/>
      <c r="D55" s="67"/>
      <c r="E55" s="67"/>
      <c r="F55" s="67"/>
      <c r="G55" s="67"/>
      <c r="H55" s="67"/>
      <c r="I55" s="67"/>
      <c r="J55" s="67"/>
      <c r="K55" s="67"/>
      <c r="L55" s="67"/>
      <c r="M55" s="67"/>
      <c r="N55" s="67"/>
      <c r="O55" s="67"/>
      <c r="P55" s="67"/>
      <c r="Q55" s="67"/>
      <c r="R55" s="67"/>
      <c r="S55" s="67"/>
      <c r="T55" s="67"/>
      <c r="U55" s="67"/>
    </row>
    <row r="56" spans="1:41" hidden="1" x14ac:dyDescent="0.25">
      <c r="B56" s="67"/>
      <c r="C56" s="67"/>
      <c r="D56" s="67"/>
      <c r="E56" s="67"/>
      <c r="F56" s="67"/>
      <c r="G56" s="67"/>
      <c r="H56" s="67"/>
      <c r="I56" s="67"/>
      <c r="J56" s="67"/>
      <c r="K56" s="67"/>
      <c r="L56" s="67"/>
      <c r="M56" s="67"/>
      <c r="N56" s="67"/>
      <c r="O56" s="67"/>
      <c r="P56" s="67"/>
      <c r="Q56" s="67"/>
      <c r="R56" s="67"/>
      <c r="S56" s="67"/>
      <c r="T56" s="67"/>
      <c r="U56" s="67"/>
    </row>
    <row r="57" spans="1:41" hidden="1" x14ac:dyDescent="0.25">
      <c r="B57" s="67"/>
      <c r="C57" s="67"/>
      <c r="D57" s="67"/>
      <c r="E57" s="67"/>
      <c r="F57" s="67"/>
      <c r="G57" s="67"/>
      <c r="H57" s="67"/>
      <c r="I57" s="67"/>
      <c r="J57" s="67"/>
      <c r="K57" s="67"/>
      <c r="L57" s="67"/>
      <c r="M57" s="67"/>
      <c r="N57" s="67"/>
      <c r="O57" s="67"/>
      <c r="P57" s="67"/>
      <c r="Q57" s="67"/>
      <c r="R57" s="67"/>
      <c r="S57" s="67"/>
      <c r="T57" s="67"/>
      <c r="U57" s="67"/>
    </row>
    <row r="58" spans="1:41" hidden="1" x14ac:dyDescent="0.25">
      <c r="B58" s="67"/>
      <c r="C58" s="67"/>
      <c r="D58" s="67"/>
      <c r="E58" s="67"/>
      <c r="F58" s="67"/>
      <c r="G58" s="67"/>
      <c r="H58" s="67"/>
      <c r="I58" s="67"/>
      <c r="J58" s="67"/>
      <c r="K58" s="67"/>
      <c r="L58" s="67"/>
      <c r="M58" s="67"/>
      <c r="N58" s="67"/>
      <c r="O58" s="67"/>
      <c r="P58" s="67"/>
      <c r="Q58" s="67"/>
      <c r="R58" s="67"/>
      <c r="S58" s="67"/>
      <c r="T58" s="67"/>
      <c r="U58" s="67"/>
    </row>
    <row r="59" spans="1:41" hidden="1" x14ac:dyDescent="0.25">
      <c r="B59" s="67"/>
      <c r="C59" s="67"/>
      <c r="D59" s="67"/>
      <c r="E59" s="67"/>
      <c r="F59" s="67"/>
      <c r="G59" s="67"/>
      <c r="H59" s="67"/>
      <c r="I59" s="67"/>
      <c r="J59" s="67"/>
      <c r="K59" s="67"/>
      <c r="L59" s="67"/>
      <c r="M59" s="67"/>
      <c r="N59" s="67"/>
      <c r="O59" s="67"/>
      <c r="P59" s="67"/>
      <c r="Q59" s="67"/>
      <c r="R59" s="67"/>
      <c r="S59" s="67"/>
      <c r="T59" s="67"/>
      <c r="U59" s="67"/>
    </row>
    <row r="60" spans="1:41" ht="14.4" x14ac:dyDescent="0.3">
      <c r="A60" s="103">
        <v>1960</v>
      </c>
      <c r="B60" s="214">
        <v>180.67099999999999</v>
      </c>
      <c r="C60" s="214">
        <v>17.909026094526912</v>
      </c>
      <c r="D60" s="214">
        <v>10.27502</v>
      </c>
      <c r="E60" s="214">
        <v>94.101429438608932</v>
      </c>
      <c r="F60" s="214">
        <v>25.012374000000001</v>
      </c>
      <c r="G60" s="214">
        <v>1.6464000000000001</v>
      </c>
      <c r="H60" s="214">
        <v>7.0475389999999996</v>
      </c>
      <c r="I60" s="214">
        <v>9.1535000000000011</v>
      </c>
      <c r="J60" s="214" t="s">
        <v>97</v>
      </c>
      <c r="K60" s="214">
        <v>4.5638105065666039</v>
      </c>
      <c r="L60" s="214">
        <v>4.4296340000000001</v>
      </c>
      <c r="M60" s="214">
        <v>46.611260000000001</v>
      </c>
      <c r="N60" s="214">
        <v>55.433</v>
      </c>
      <c r="O60" s="214">
        <v>2.8286500000000001</v>
      </c>
      <c r="P60" s="214">
        <v>50.199655609702603</v>
      </c>
      <c r="Q60" s="214">
        <v>11.483000000000001</v>
      </c>
      <c r="R60" s="214">
        <v>3.5826625000000001</v>
      </c>
      <c r="S60" s="214">
        <v>30.256</v>
      </c>
      <c r="T60" s="214">
        <v>7.4850000000000003</v>
      </c>
      <c r="U60" s="214">
        <v>52.372</v>
      </c>
      <c r="V60" s="113"/>
      <c r="X60" s="113"/>
      <c r="Y60" s="113"/>
      <c r="Z60" s="113"/>
      <c r="AA60" s="113"/>
      <c r="AB60" s="113"/>
      <c r="AC60" s="113"/>
      <c r="AD60" s="113"/>
      <c r="AE60" s="113"/>
      <c r="AF60" s="113"/>
      <c r="AG60" s="113"/>
      <c r="AH60" s="113"/>
      <c r="AI60" s="113"/>
      <c r="AJ60" s="113"/>
      <c r="AK60" s="113"/>
      <c r="AL60" s="113"/>
      <c r="AM60" s="113"/>
      <c r="AN60" s="113"/>
      <c r="AO60" s="113"/>
    </row>
    <row r="61" spans="1:41" ht="14.4" x14ac:dyDescent="0.3">
      <c r="A61" s="103">
        <v>1961</v>
      </c>
      <c r="B61" s="214">
        <v>183.691</v>
      </c>
      <c r="C61" s="214">
        <v>18.271026621983427</v>
      </c>
      <c r="D61" s="214">
        <v>10.548266999999999</v>
      </c>
      <c r="E61" s="214">
        <v>94.953615026139161</v>
      </c>
      <c r="F61" s="214">
        <v>25.765673</v>
      </c>
      <c r="G61" s="214">
        <v>1.7024000000000001</v>
      </c>
      <c r="H61" s="214">
        <v>7.0862990000000003</v>
      </c>
      <c r="I61" s="214">
        <v>9.1840000000000011</v>
      </c>
      <c r="J61" s="214" t="s">
        <v>97</v>
      </c>
      <c r="K61" s="214">
        <v>4.5946941838649149</v>
      </c>
      <c r="L61" s="214">
        <v>4.4610044999999996</v>
      </c>
      <c r="M61" s="214">
        <v>47.111059999999995</v>
      </c>
      <c r="N61" s="214">
        <v>56.175000000000004</v>
      </c>
      <c r="O61" s="214">
        <v>2.82125</v>
      </c>
      <c r="P61" s="214">
        <v>50.536305312011713</v>
      </c>
      <c r="Q61" s="214">
        <v>11.637</v>
      </c>
      <c r="R61" s="214">
        <v>3.6097999999999999</v>
      </c>
      <c r="S61" s="214">
        <v>30.558</v>
      </c>
      <c r="T61" s="214">
        <v>7.52</v>
      </c>
      <c r="U61" s="214">
        <v>52.807000000000002</v>
      </c>
    </row>
    <row r="62" spans="1:41" ht="14.4" x14ac:dyDescent="0.3">
      <c r="A62" s="103">
        <v>1962</v>
      </c>
      <c r="B62" s="214">
        <v>186.53800000000001</v>
      </c>
      <c r="C62" s="214">
        <v>18.614027121755765</v>
      </c>
      <c r="D62" s="214">
        <v>10.742291</v>
      </c>
      <c r="E62" s="214">
        <v>95.848332310987516</v>
      </c>
      <c r="F62" s="214">
        <v>26.513030000000001</v>
      </c>
      <c r="G62" s="214">
        <v>1.7502</v>
      </c>
      <c r="H62" s="214">
        <v>7.1298639999999995</v>
      </c>
      <c r="I62" s="214">
        <v>9.2204999999999995</v>
      </c>
      <c r="J62" s="214" t="s">
        <v>97</v>
      </c>
      <c r="K62" s="214">
        <v>4.6295628517823637</v>
      </c>
      <c r="L62" s="214">
        <v>4.4914424999999998</v>
      </c>
      <c r="M62" s="214">
        <v>47.96725</v>
      </c>
      <c r="N62" s="214">
        <v>56.837000000000003</v>
      </c>
      <c r="O62" s="214">
        <v>2.8350749999999998</v>
      </c>
      <c r="P62" s="214">
        <v>50.87940500861724</v>
      </c>
      <c r="Q62" s="214">
        <v>11.801</v>
      </c>
      <c r="R62" s="214">
        <v>3.638919</v>
      </c>
      <c r="S62" s="214">
        <v>30.925999999999998</v>
      </c>
      <c r="T62" s="214">
        <v>7.5620000000000003</v>
      </c>
      <c r="U62" s="214">
        <v>53.292000000000002</v>
      </c>
    </row>
    <row r="63" spans="1:41" ht="14.4" x14ac:dyDescent="0.3">
      <c r="A63" s="103">
        <v>1963</v>
      </c>
      <c r="B63" s="214">
        <v>189.24199999999999</v>
      </c>
      <c r="C63" s="214">
        <v>18.964027631727532</v>
      </c>
      <c r="D63" s="214">
        <v>10.950379</v>
      </c>
      <c r="E63" s="214">
        <v>96.813016364327268</v>
      </c>
      <c r="F63" s="214">
        <v>27.261747</v>
      </c>
      <c r="G63" s="214">
        <v>1.7949999999999999</v>
      </c>
      <c r="H63" s="214">
        <v>7.1758109999999995</v>
      </c>
      <c r="I63" s="214">
        <v>9.2895000000000003</v>
      </c>
      <c r="J63" s="214" t="s">
        <v>97</v>
      </c>
      <c r="K63" s="214">
        <v>4.6664240150093805</v>
      </c>
      <c r="L63" s="214">
        <v>4.5233084999999997</v>
      </c>
      <c r="M63" s="214">
        <v>48.806919999999998</v>
      </c>
      <c r="N63" s="214">
        <v>57.389000000000003</v>
      </c>
      <c r="O63" s="214">
        <v>2.8534500000000005</v>
      </c>
      <c r="P63" s="214">
        <v>51.251954679180912</v>
      </c>
      <c r="Q63" s="214">
        <v>11.964</v>
      </c>
      <c r="R63" s="214">
        <v>3.6665385000000001</v>
      </c>
      <c r="S63" s="214">
        <v>31.292000000000002</v>
      </c>
      <c r="T63" s="214">
        <v>7.6040000000000001</v>
      </c>
      <c r="U63" s="214">
        <v>53.625</v>
      </c>
    </row>
    <row r="64" spans="1:41" ht="14.4" x14ac:dyDescent="0.3">
      <c r="A64" s="103">
        <v>1964</v>
      </c>
      <c r="B64" s="214">
        <v>191.88900000000001</v>
      </c>
      <c r="C64" s="214">
        <v>19.325028157726987</v>
      </c>
      <c r="D64" s="214">
        <v>11.166702000000001</v>
      </c>
      <c r="E64" s="214">
        <v>97.836769813653277</v>
      </c>
      <c r="F64" s="214">
        <v>27.984155000000001</v>
      </c>
      <c r="G64" s="214">
        <v>1.8415999999999999</v>
      </c>
      <c r="H64" s="214">
        <v>7.2238010000000008</v>
      </c>
      <c r="I64" s="214">
        <v>9.3780000000000001</v>
      </c>
      <c r="J64" s="214" t="s">
        <v>97</v>
      </c>
      <c r="K64" s="214">
        <v>4.7022889305816129</v>
      </c>
      <c r="L64" s="214">
        <v>4.5485429999999996</v>
      </c>
      <c r="M64" s="214">
        <v>49.323146999999999</v>
      </c>
      <c r="N64" s="214">
        <v>57.971000000000004</v>
      </c>
      <c r="O64" s="214">
        <v>2.8668</v>
      </c>
      <c r="P64" s="214">
        <v>51.675304304823449</v>
      </c>
      <c r="Q64" s="214">
        <v>12.125</v>
      </c>
      <c r="R64" s="214">
        <v>3.6943385000000002</v>
      </c>
      <c r="S64" s="214">
        <v>31.658999999999999</v>
      </c>
      <c r="T64" s="214">
        <v>7.6609999999999996</v>
      </c>
      <c r="U64" s="214">
        <v>53.991</v>
      </c>
    </row>
    <row r="65" spans="1:21" ht="25.5" customHeight="1" x14ac:dyDescent="0.3">
      <c r="A65" s="103">
        <v>1965</v>
      </c>
      <c r="B65" s="214">
        <v>194.303</v>
      </c>
      <c r="C65" s="214">
        <v>19.678028672069939</v>
      </c>
      <c r="D65" s="214">
        <v>11.387665</v>
      </c>
      <c r="E65" s="214">
        <v>98.930731723413786</v>
      </c>
      <c r="F65" s="214">
        <v>28.704674000000001</v>
      </c>
      <c r="G65" s="214">
        <v>1.8869</v>
      </c>
      <c r="H65" s="214">
        <v>7.2708890000000004</v>
      </c>
      <c r="I65" s="214">
        <v>9.4634999999999998</v>
      </c>
      <c r="J65" s="214" t="s">
        <v>97</v>
      </c>
      <c r="K65" s="214">
        <v>4.7391500938086297</v>
      </c>
      <c r="L65" s="214">
        <v>4.5637315000000003</v>
      </c>
      <c r="M65" s="214">
        <v>49.793880999999999</v>
      </c>
      <c r="N65" s="214">
        <v>58.619</v>
      </c>
      <c r="O65" s="214">
        <v>2.8778500000000005</v>
      </c>
      <c r="P65" s="214">
        <v>52.112303918395646</v>
      </c>
      <c r="Q65" s="214">
        <v>12.292999999999999</v>
      </c>
      <c r="R65" s="214">
        <v>3.7231524999999999</v>
      </c>
      <c r="S65" s="214">
        <v>32.024999999999999</v>
      </c>
      <c r="T65" s="214">
        <v>7.734</v>
      </c>
      <c r="U65" s="214">
        <v>54.35</v>
      </c>
    </row>
    <row r="66" spans="1:21" ht="14.4" x14ac:dyDescent="0.3">
      <c r="A66" s="103">
        <v>1966</v>
      </c>
      <c r="B66" s="214">
        <v>196.56</v>
      </c>
      <c r="C66" s="214">
        <v>20.048029211182953</v>
      </c>
      <c r="D66" s="214">
        <v>11.599498000000001</v>
      </c>
      <c r="E66" s="214">
        <v>99.772799305667846</v>
      </c>
      <c r="F66" s="214">
        <v>29.435570999999999</v>
      </c>
      <c r="G66" s="214">
        <v>1.9344000000000001</v>
      </c>
      <c r="H66" s="214">
        <v>7.3220659999999995</v>
      </c>
      <c r="I66" s="214">
        <v>9.5274999999999999</v>
      </c>
      <c r="J66" s="214" t="s">
        <v>97</v>
      </c>
      <c r="K66" s="214">
        <v>4.7789999999999999</v>
      </c>
      <c r="L66" s="214">
        <v>4.5808689999999999</v>
      </c>
      <c r="M66" s="214">
        <v>50.223133000000004</v>
      </c>
      <c r="N66" s="214">
        <v>59.148000000000003</v>
      </c>
      <c r="O66" s="214">
        <v>2.8879249999999996</v>
      </c>
      <c r="P66" s="214">
        <v>52.518953558805556</v>
      </c>
      <c r="Q66" s="214">
        <v>12.455</v>
      </c>
      <c r="R66" s="214">
        <v>3.7536274999999999</v>
      </c>
      <c r="S66" s="214">
        <v>32.392000000000003</v>
      </c>
      <c r="T66" s="214">
        <v>7.8079999999999998</v>
      </c>
      <c r="U66" s="214">
        <v>54.643000000000001</v>
      </c>
    </row>
    <row r="67" spans="1:21" ht="14.4" x14ac:dyDescent="0.3">
      <c r="A67" s="103">
        <v>1967</v>
      </c>
      <c r="B67" s="214">
        <v>198.71199999999999</v>
      </c>
      <c r="C67" s="214">
        <v>20.412029741553592</v>
      </c>
      <c r="D67" s="214">
        <v>11.799078</v>
      </c>
      <c r="E67" s="214">
        <v>100.8330596175888</v>
      </c>
      <c r="F67" s="214">
        <v>30.130983000000001</v>
      </c>
      <c r="G67" s="214">
        <v>1.9775999999999998</v>
      </c>
      <c r="H67" s="214">
        <v>7.3769979999999995</v>
      </c>
      <c r="I67" s="214">
        <v>9.5809999999999995</v>
      </c>
      <c r="J67" s="214" t="s">
        <v>97</v>
      </c>
      <c r="K67" s="214">
        <v>4.82</v>
      </c>
      <c r="L67" s="214">
        <v>4.6057435000000009</v>
      </c>
      <c r="M67" s="214">
        <v>50.630910999999998</v>
      </c>
      <c r="N67" s="214">
        <v>59.286000000000001</v>
      </c>
      <c r="O67" s="214">
        <v>2.902825</v>
      </c>
      <c r="P67" s="214">
        <v>52.90045322145496</v>
      </c>
      <c r="Q67" s="214">
        <v>12.597</v>
      </c>
      <c r="R67" s="214">
        <v>3.786019</v>
      </c>
      <c r="S67" s="214">
        <v>32.758000000000003</v>
      </c>
      <c r="T67" s="214">
        <v>7.8680000000000003</v>
      </c>
      <c r="U67" s="214">
        <v>54.959000000000003</v>
      </c>
    </row>
    <row r="68" spans="1:21" ht="14.4" x14ac:dyDescent="0.3">
      <c r="A68" s="103">
        <v>1968</v>
      </c>
      <c r="B68" s="214">
        <v>200.70599999999999</v>
      </c>
      <c r="C68" s="214">
        <v>20.72903020344231</v>
      </c>
      <c r="D68" s="214">
        <v>12.008635</v>
      </c>
      <c r="E68" s="214">
        <v>101.97710617125023</v>
      </c>
      <c r="F68" s="214">
        <v>30.838301999999999</v>
      </c>
      <c r="G68" s="214">
        <v>2.012</v>
      </c>
      <c r="H68" s="214">
        <v>7.4154030000000004</v>
      </c>
      <c r="I68" s="214">
        <v>9.6189999999999998</v>
      </c>
      <c r="J68" s="214" t="s">
        <v>97</v>
      </c>
      <c r="K68" s="214">
        <v>4.8550000000000004</v>
      </c>
      <c r="L68" s="214">
        <v>4.6264685000000005</v>
      </c>
      <c r="M68" s="214">
        <v>51.013317999999998</v>
      </c>
      <c r="N68" s="214">
        <v>59.5</v>
      </c>
      <c r="O68" s="214">
        <v>2.9154499999999999</v>
      </c>
      <c r="P68" s="214">
        <v>53.235702925002052</v>
      </c>
      <c r="Q68" s="214">
        <v>12.726000000000001</v>
      </c>
      <c r="R68" s="214">
        <v>3.8189825000000002</v>
      </c>
      <c r="S68" s="214">
        <v>33.125</v>
      </c>
      <c r="T68" s="214">
        <v>7.9139999999999997</v>
      </c>
      <c r="U68" s="214">
        <v>55.213999999999999</v>
      </c>
    </row>
    <row r="69" spans="1:21" ht="14.4" x14ac:dyDescent="0.3">
      <c r="A69" s="103">
        <v>1969</v>
      </c>
      <c r="B69" s="214">
        <v>202.67699999999999</v>
      </c>
      <c r="C69" s="214">
        <v>21.02803063910391</v>
      </c>
      <c r="D69" s="214">
        <v>12.263014</v>
      </c>
      <c r="E69" s="214">
        <v>103.16764733767697</v>
      </c>
      <c r="F69" s="214">
        <v>31.544266</v>
      </c>
      <c r="G69" s="214">
        <v>2.0425</v>
      </c>
      <c r="H69" s="214">
        <v>7.4410550000000004</v>
      </c>
      <c r="I69" s="214">
        <v>9.6460000000000008</v>
      </c>
      <c r="J69" s="214" t="s">
        <v>97</v>
      </c>
      <c r="K69" s="214">
        <v>4.8789999999999996</v>
      </c>
      <c r="L69" s="214">
        <v>4.6237845000000002</v>
      </c>
      <c r="M69" s="214">
        <v>51.431938000000002</v>
      </c>
      <c r="N69" s="214">
        <v>60.067</v>
      </c>
      <c r="O69" s="214">
        <v>2.9313749999999996</v>
      </c>
      <c r="P69" s="214">
        <v>53.537902657774396</v>
      </c>
      <c r="Q69" s="214">
        <v>12.872999999999999</v>
      </c>
      <c r="R69" s="214">
        <v>3.8509769999999999</v>
      </c>
      <c r="S69" s="214">
        <v>33.491</v>
      </c>
      <c r="T69" s="214">
        <v>7.97</v>
      </c>
      <c r="U69" s="214">
        <v>55.460999999999999</v>
      </c>
    </row>
    <row r="70" spans="1:21" ht="25.5" customHeight="1" x14ac:dyDescent="0.3">
      <c r="A70" s="103">
        <v>1970</v>
      </c>
      <c r="B70" s="214">
        <v>205.05199999999999</v>
      </c>
      <c r="C70" s="214">
        <v>21.324031070394319</v>
      </c>
      <c r="D70" s="214">
        <v>12.507349</v>
      </c>
      <c r="E70" s="214">
        <v>104.36617163114968</v>
      </c>
      <c r="F70" s="214">
        <v>32.240827000000003</v>
      </c>
      <c r="G70" s="214">
        <v>2.0745</v>
      </c>
      <c r="H70" s="214">
        <v>7.4670860000000001</v>
      </c>
      <c r="I70" s="214">
        <v>9.6555</v>
      </c>
      <c r="J70" s="214" t="s">
        <v>97</v>
      </c>
      <c r="K70" s="214">
        <v>4.9375790000000004</v>
      </c>
      <c r="L70" s="214">
        <v>4.6063065000000005</v>
      </c>
      <c r="M70" s="214">
        <v>51.901968999999994</v>
      </c>
      <c r="N70" s="214">
        <v>60.651000000000003</v>
      </c>
      <c r="O70" s="214">
        <v>2.9569749999999999</v>
      </c>
      <c r="P70" s="214">
        <v>53.82180240672897</v>
      </c>
      <c r="Q70" s="214">
        <v>13.032</v>
      </c>
      <c r="R70" s="214">
        <v>3.8773865000000001</v>
      </c>
      <c r="S70" s="214">
        <v>33.859000000000002</v>
      </c>
      <c r="T70" s="214">
        <v>8.0429999999999993</v>
      </c>
      <c r="U70" s="214">
        <v>55.631999999999998</v>
      </c>
    </row>
    <row r="71" spans="1:21" ht="14.4" x14ac:dyDescent="0.3">
      <c r="A71" s="103">
        <v>1971</v>
      </c>
      <c r="B71" s="214">
        <v>207.661</v>
      </c>
      <c r="C71" s="214">
        <v>21.962032000000001</v>
      </c>
      <c r="D71" s="214">
        <v>13.067265000000001</v>
      </c>
      <c r="E71" s="214">
        <v>105.74124999999999</v>
      </c>
      <c r="F71" s="214">
        <v>32.882703999999997</v>
      </c>
      <c r="G71" s="214">
        <v>2.1129000000000002</v>
      </c>
      <c r="H71" s="214">
        <v>7.5004819999999999</v>
      </c>
      <c r="I71" s="214">
        <v>9.673</v>
      </c>
      <c r="J71" s="214" t="s">
        <v>97</v>
      </c>
      <c r="K71" s="214">
        <v>4.9631259999999999</v>
      </c>
      <c r="L71" s="214">
        <v>4.6121239999999997</v>
      </c>
      <c r="M71" s="214">
        <v>52.395865000000001</v>
      </c>
      <c r="N71" s="214">
        <v>61.302</v>
      </c>
      <c r="O71" s="214">
        <v>2.9897499999999999</v>
      </c>
      <c r="P71" s="214">
        <v>54.073452184201379</v>
      </c>
      <c r="Q71" s="214">
        <v>13.194000000000001</v>
      </c>
      <c r="R71" s="214">
        <v>3.9030390000000001</v>
      </c>
      <c r="S71" s="214">
        <v>34.216000000000001</v>
      </c>
      <c r="T71" s="214">
        <v>8.0980000000000008</v>
      </c>
      <c r="U71" s="214">
        <v>55.927999999999997</v>
      </c>
    </row>
    <row r="72" spans="1:21" ht="14.4" x14ac:dyDescent="0.3">
      <c r="A72" s="103">
        <v>1972</v>
      </c>
      <c r="B72" s="214">
        <v>209.89599999999999</v>
      </c>
      <c r="C72" s="214">
        <v>22.218463</v>
      </c>
      <c r="D72" s="214">
        <v>13.303663999999999</v>
      </c>
      <c r="E72" s="214">
        <v>107.22125</v>
      </c>
      <c r="F72" s="214">
        <v>33.505406000000001</v>
      </c>
      <c r="G72" s="214">
        <v>2.1524000000000001</v>
      </c>
      <c r="H72" s="214">
        <v>7.5442010000000002</v>
      </c>
      <c r="I72" s="214">
        <v>9.7110000000000003</v>
      </c>
      <c r="J72" s="214" t="s">
        <v>97</v>
      </c>
      <c r="K72" s="214">
        <v>4.9915960000000004</v>
      </c>
      <c r="L72" s="214">
        <v>4.6396565000000001</v>
      </c>
      <c r="M72" s="214">
        <v>52.862565000000004</v>
      </c>
      <c r="N72" s="214">
        <v>61.671999999999997</v>
      </c>
      <c r="O72" s="214">
        <v>3.0365500000000001</v>
      </c>
      <c r="P72" s="214">
        <v>54.381301911977573</v>
      </c>
      <c r="Q72" s="214">
        <v>13.33</v>
      </c>
      <c r="R72" s="214">
        <v>3.9330039999999999</v>
      </c>
      <c r="S72" s="214">
        <v>34.572000000000003</v>
      </c>
      <c r="T72" s="214">
        <v>8.1219999999999999</v>
      </c>
      <c r="U72" s="214">
        <v>56.097000000000001</v>
      </c>
    </row>
    <row r="73" spans="1:21" ht="14.4" x14ac:dyDescent="0.3">
      <c r="A73" s="103">
        <v>1973</v>
      </c>
      <c r="B73" s="214">
        <v>211.90899999999999</v>
      </c>
      <c r="C73" s="214">
        <v>22.491776999999999</v>
      </c>
      <c r="D73" s="214">
        <v>13.504538</v>
      </c>
      <c r="E73" s="214">
        <v>108.72675</v>
      </c>
      <c r="F73" s="214">
        <v>34.103149000000002</v>
      </c>
      <c r="G73" s="214">
        <v>2.1930000000000001</v>
      </c>
      <c r="H73" s="214">
        <v>7.5861149999999995</v>
      </c>
      <c r="I73" s="214">
        <v>9.7420000000000009</v>
      </c>
      <c r="J73" s="214" t="s">
        <v>97</v>
      </c>
      <c r="K73" s="214">
        <v>5.0218610000000004</v>
      </c>
      <c r="L73" s="214">
        <v>4.6660810000000001</v>
      </c>
      <c r="M73" s="214">
        <v>53.286375</v>
      </c>
      <c r="N73" s="214">
        <v>61.975999999999999</v>
      </c>
      <c r="O73" s="214">
        <v>3.0857250000000001</v>
      </c>
      <c r="P73" s="214">
        <v>54.751351584751916</v>
      </c>
      <c r="Q73" s="214">
        <v>13.438000000000001</v>
      </c>
      <c r="R73" s="214">
        <v>3.9606124999999999</v>
      </c>
      <c r="S73" s="214">
        <v>34.920999999999999</v>
      </c>
      <c r="T73" s="214">
        <v>8.1370000000000005</v>
      </c>
      <c r="U73" s="214">
        <v>56.222999999999999</v>
      </c>
    </row>
    <row r="74" spans="1:21" ht="14.4" x14ac:dyDescent="0.3">
      <c r="A74" s="103">
        <v>1974</v>
      </c>
      <c r="B74" s="214">
        <v>213.85400000000001</v>
      </c>
      <c r="C74" s="214">
        <v>22.807969</v>
      </c>
      <c r="D74" s="214">
        <v>13.722571</v>
      </c>
      <c r="E74" s="214">
        <v>110.20574999999999</v>
      </c>
      <c r="F74" s="214">
        <v>34.692265999999996</v>
      </c>
      <c r="G74" s="214">
        <v>2.2298</v>
      </c>
      <c r="H74" s="214">
        <v>7.5990379999999993</v>
      </c>
      <c r="I74" s="214">
        <v>9.7725000000000009</v>
      </c>
      <c r="J74" s="214" t="s">
        <v>97</v>
      </c>
      <c r="K74" s="214">
        <v>5.0452969999999997</v>
      </c>
      <c r="L74" s="214">
        <v>4.6905740000000007</v>
      </c>
      <c r="M74" s="214">
        <v>53.634601000000004</v>
      </c>
      <c r="N74" s="214">
        <v>62.054000000000002</v>
      </c>
      <c r="O74" s="214">
        <v>3.1372249999999999</v>
      </c>
      <c r="P74" s="214">
        <v>55.110801266899578</v>
      </c>
      <c r="Q74" s="214">
        <v>13.542999999999999</v>
      </c>
      <c r="R74" s="214">
        <v>3.9852574999999999</v>
      </c>
      <c r="S74" s="214">
        <v>35.287999999999997</v>
      </c>
      <c r="T74" s="214">
        <v>8.1609999999999996</v>
      </c>
      <c r="U74" s="214">
        <v>56.235999999999997</v>
      </c>
    </row>
    <row r="75" spans="1:21" ht="25.5" customHeight="1" x14ac:dyDescent="0.3">
      <c r="A75" s="103">
        <v>1975</v>
      </c>
      <c r="B75" s="214">
        <v>215.97300000000001</v>
      </c>
      <c r="C75" s="214">
        <v>23.143274999999999</v>
      </c>
      <c r="D75" s="214">
        <v>13.892995000000001</v>
      </c>
      <c r="E75" s="214">
        <v>111.59824999999999</v>
      </c>
      <c r="F75" s="214">
        <v>35.280724999999997</v>
      </c>
      <c r="G75" s="214">
        <v>2.2625999999999999</v>
      </c>
      <c r="H75" s="214">
        <v>7.5789030000000004</v>
      </c>
      <c r="I75" s="214">
        <v>9.8004999999999995</v>
      </c>
      <c r="J75" s="214" t="s">
        <v>97</v>
      </c>
      <c r="K75" s="214">
        <v>5.0598619999999999</v>
      </c>
      <c r="L75" s="214">
        <v>4.7114395</v>
      </c>
      <c r="M75" s="214">
        <v>53.882847999999996</v>
      </c>
      <c r="N75" s="214">
        <v>61.829000000000001</v>
      </c>
      <c r="O75" s="214">
        <v>3.1898500000000003</v>
      </c>
      <c r="P75" s="214">
        <v>55.440950974956465</v>
      </c>
      <c r="Q75" s="214">
        <v>13.66</v>
      </c>
      <c r="R75" s="214">
        <v>4.0073129999999999</v>
      </c>
      <c r="S75" s="214">
        <v>35.688000000000002</v>
      </c>
      <c r="T75" s="214">
        <v>8.1929999999999996</v>
      </c>
      <c r="U75" s="214">
        <v>56.225999999999999</v>
      </c>
    </row>
    <row r="76" spans="1:21" ht="14.4" x14ac:dyDescent="0.3">
      <c r="A76" s="103">
        <v>1976</v>
      </c>
      <c r="B76" s="214">
        <v>218.035</v>
      </c>
      <c r="C76" s="214">
        <v>23.449808000000001</v>
      </c>
      <c r="D76" s="214">
        <v>14.033083</v>
      </c>
      <c r="E76" s="214">
        <v>112.80549999999999</v>
      </c>
      <c r="F76" s="214">
        <v>35.848523</v>
      </c>
      <c r="G76" s="214">
        <v>2.2933000000000003</v>
      </c>
      <c r="H76" s="214">
        <v>7.5655000000000001</v>
      </c>
      <c r="I76" s="214">
        <v>9.8180000000000014</v>
      </c>
      <c r="J76" s="214" t="s">
        <v>97</v>
      </c>
      <c r="K76" s="214">
        <v>5.0725959999999999</v>
      </c>
      <c r="L76" s="214">
        <v>4.725664000000001</v>
      </c>
      <c r="M76" s="214">
        <v>54.098402999999998</v>
      </c>
      <c r="N76" s="214">
        <v>61.530999999999999</v>
      </c>
      <c r="O76" s="214">
        <v>3.2388250000000003</v>
      </c>
      <c r="P76" s="214">
        <v>55.718250729747247</v>
      </c>
      <c r="Q76" s="214">
        <v>13.773</v>
      </c>
      <c r="R76" s="214">
        <v>4.0261515000000001</v>
      </c>
      <c r="S76" s="214">
        <v>36.118000000000002</v>
      </c>
      <c r="T76" s="214">
        <v>8.2219999999999995</v>
      </c>
      <c r="U76" s="214">
        <v>56.216000000000001</v>
      </c>
    </row>
    <row r="77" spans="1:21" ht="14.4" x14ac:dyDescent="0.3">
      <c r="A77" s="103">
        <v>1977</v>
      </c>
      <c r="B77" s="214">
        <v>220.239</v>
      </c>
      <c r="C77" s="214">
        <v>23.725843000000001</v>
      </c>
      <c r="D77" s="214">
        <v>14.192233999999999</v>
      </c>
      <c r="E77" s="214">
        <v>113.89725</v>
      </c>
      <c r="F77" s="214">
        <v>36.411794999999998</v>
      </c>
      <c r="G77" s="214">
        <v>2.3253000000000004</v>
      </c>
      <c r="H77" s="214">
        <v>7.5683999999999996</v>
      </c>
      <c r="I77" s="214">
        <v>9.83</v>
      </c>
      <c r="J77" s="214" t="s">
        <v>97</v>
      </c>
      <c r="K77" s="214">
        <v>5.089143</v>
      </c>
      <c r="L77" s="214">
        <v>4.7389014999999999</v>
      </c>
      <c r="M77" s="214">
        <v>54.342851000000003</v>
      </c>
      <c r="N77" s="214">
        <v>61.4</v>
      </c>
      <c r="O77" s="214">
        <v>3.2824249999999999</v>
      </c>
      <c r="P77" s="214">
        <v>55.955400520041621</v>
      </c>
      <c r="Q77" s="214">
        <v>13.856</v>
      </c>
      <c r="R77" s="214">
        <v>4.0432050000000004</v>
      </c>
      <c r="S77" s="214">
        <v>36.564</v>
      </c>
      <c r="T77" s="214">
        <v>8.2520000000000007</v>
      </c>
      <c r="U77" s="214">
        <v>56.19</v>
      </c>
    </row>
    <row r="78" spans="1:21" ht="14.4" x14ac:dyDescent="0.3">
      <c r="A78" s="103">
        <v>1978</v>
      </c>
      <c r="B78" s="214">
        <v>222.58500000000001</v>
      </c>
      <c r="C78" s="214">
        <v>23.963203</v>
      </c>
      <c r="D78" s="214">
        <v>14.359254999999999</v>
      </c>
      <c r="E78" s="214">
        <v>114.93375</v>
      </c>
      <c r="F78" s="214">
        <v>36.969185000000003</v>
      </c>
      <c r="G78" s="214">
        <v>2.3535999999999997</v>
      </c>
      <c r="H78" s="214">
        <v>7.5623000000000005</v>
      </c>
      <c r="I78" s="214">
        <v>9.839500000000001</v>
      </c>
      <c r="J78" s="214" t="s">
        <v>97</v>
      </c>
      <c r="K78" s="214">
        <v>5.1048939999999998</v>
      </c>
      <c r="L78" s="214">
        <v>4.7525275000000002</v>
      </c>
      <c r="M78" s="214">
        <v>54.579699999999995</v>
      </c>
      <c r="N78" s="214">
        <v>61.326999999999998</v>
      </c>
      <c r="O78" s="214">
        <v>3.32755</v>
      </c>
      <c r="P78" s="214">
        <v>56.155100343452077</v>
      </c>
      <c r="Q78" s="214">
        <v>13.939</v>
      </c>
      <c r="R78" s="214">
        <v>4.0586710000000004</v>
      </c>
      <c r="S78" s="214">
        <v>36.970999999999997</v>
      </c>
      <c r="T78" s="214">
        <v>8.2759999999999998</v>
      </c>
      <c r="U78" s="214">
        <v>56.177999999999997</v>
      </c>
    </row>
    <row r="79" spans="1:21" ht="14.4" x14ac:dyDescent="0.3">
      <c r="A79" s="103">
        <v>1979</v>
      </c>
      <c r="B79" s="214">
        <v>225.05500000000001</v>
      </c>
      <c r="C79" s="214">
        <v>24.201543999999998</v>
      </c>
      <c r="D79" s="214">
        <v>14.515729</v>
      </c>
      <c r="E79" s="214">
        <v>115.91374999999999</v>
      </c>
      <c r="F79" s="214">
        <v>37.534236</v>
      </c>
      <c r="G79" s="214">
        <v>2.3835000000000002</v>
      </c>
      <c r="H79" s="214">
        <v>7.5493999999999994</v>
      </c>
      <c r="I79" s="214">
        <v>9.8485000000000014</v>
      </c>
      <c r="J79" s="214" t="s">
        <v>97</v>
      </c>
      <c r="K79" s="214">
        <v>5.1177239999999999</v>
      </c>
      <c r="L79" s="214">
        <v>4.7646900000000008</v>
      </c>
      <c r="M79" s="214">
        <v>54.81615</v>
      </c>
      <c r="N79" s="214">
        <v>61.359000000000002</v>
      </c>
      <c r="O79" s="214">
        <v>3.3763999999999998</v>
      </c>
      <c r="P79" s="214">
        <v>56.317700199669098</v>
      </c>
      <c r="Q79" s="214">
        <v>14.034000000000001</v>
      </c>
      <c r="R79" s="214">
        <v>4.0725170000000004</v>
      </c>
      <c r="S79" s="214">
        <v>37.289000000000001</v>
      </c>
      <c r="T79" s="214">
        <v>8.2940000000000005</v>
      </c>
      <c r="U79" s="214">
        <v>56.24</v>
      </c>
    </row>
    <row r="80" spans="1:21" ht="25.5" customHeight="1" x14ac:dyDescent="0.3">
      <c r="A80" s="103">
        <v>1980</v>
      </c>
      <c r="B80" s="214">
        <v>227.726</v>
      </c>
      <c r="C80" s="214">
        <v>24.515667000000001</v>
      </c>
      <c r="D80" s="214">
        <v>14.695356</v>
      </c>
      <c r="E80" s="214">
        <v>116.83374999999999</v>
      </c>
      <c r="F80" s="214">
        <v>38.123775000000002</v>
      </c>
      <c r="G80" s="214">
        <v>2.4138999999999999</v>
      </c>
      <c r="H80" s="214">
        <v>7.5493999999999994</v>
      </c>
      <c r="I80" s="214">
        <v>9.859</v>
      </c>
      <c r="J80" s="214" t="s">
        <v>97</v>
      </c>
      <c r="K80" s="214">
        <v>5.1243829999999999</v>
      </c>
      <c r="L80" s="214">
        <v>4.7795350000000001</v>
      </c>
      <c r="M80" s="214">
        <v>55.097490000000001</v>
      </c>
      <c r="N80" s="214">
        <v>61.566000000000003</v>
      </c>
      <c r="O80" s="214">
        <v>3.4116</v>
      </c>
      <c r="P80" s="214">
        <v>56.433850096960654</v>
      </c>
      <c r="Q80" s="214">
        <v>14.148</v>
      </c>
      <c r="R80" s="214">
        <v>4.0856199999999996</v>
      </c>
      <c r="S80" s="214">
        <v>37.527000000000001</v>
      </c>
      <c r="T80" s="214">
        <v>8.31</v>
      </c>
      <c r="U80" s="214">
        <v>56.33</v>
      </c>
    </row>
    <row r="81" spans="1:21" ht="14.4" x14ac:dyDescent="0.3">
      <c r="A81" s="103">
        <v>1981</v>
      </c>
      <c r="B81" s="214">
        <v>229.96600000000001</v>
      </c>
      <c r="C81" s="214">
        <v>24.819915000000002</v>
      </c>
      <c r="D81" s="214">
        <v>14.923260000000001</v>
      </c>
      <c r="E81" s="214">
        <v>117.6915</v>
      </c>
      <c r="F81" s="214">
        <v>38.723247999999998</v>
      </c>
      <c r="G81" s="214">
        <v>2.5328000000000004</v>
      </c>
      <c r="H81" s="214">
        <v>7.5686999999999998</v>
      </c>
      <c r="I81" s="214">
        <v>9.859</v>
      </c>
      <c r="J81" s="214" t="s">
        <v>97</v>
      </c>
      <c r="K81" s="214">
        <v>5.121696</v>
      </c>
      <c r="L81" s="214">
        <v>4.7999640000000001</v>
      </c>
      <c r="M81" s="214">
        <v>55.407324000000003</v>
      </c>
      <c r="N81" s="214">
        <v>61.682000000000002</v>
      </c>
      <c r="O81" s="214">
        <v>3.45255</v>
      </c>
      <c r="P81" s="214">
        <v>56.501650037006868</v>
      </c>
      <c r="Q81" s="214">
        <v>14.247</v>
      </c>
      <c r="R81" s="214">
        <v>4.0997015000000001</v>
      </c>
      <c r="S81" s="214">
        <v>37.741</v>
      </c>
      <c r="T81" s="214">
        <v>8.32</v>
      </c>
      <c r="U81" s="214">
        <v>56.356999999999999</v>
      </c>
    </row>
    <row r="82" spans="1:21" ht="14.4" x14ac:dyDescent="0.3">
      <c r="A82" s="103">
        <v>1982</v>
      </c>
      <c r="B82" s="214">
        <v>232.18799999999999</v>
      </c>
      <c r="C82" s="214">
        <v>25.116942000000002</v>
      </c>
      <c r="D82" s="214">
        <v>15.184246999999999</v>
      </c>
      <c r="E82" s="214">
        <v>118.5215</v>
      </c>
      <c r="F82" s="214">
        <v>39.326352</v>
      </c>
      <c r="G82" s="214">
        <v>2.6465000000000001</v>
      </c>
      <c r="H82" s="214">
        <v>7.5741000000000005</v>
      </c>
      <c r="I82" s="214">
        <v>9.8565000000000005</v>
      </c>
      <c r="J82" s="214" t="s">
        <v>97</v>
      </c>
      <c r="K82" s="214">
        <v>5.1183670000000001</v>
      </c>
      <c r="L82" s="214">
        <v>4.8269324999999998</v>
      </c>
      <c r="M82" s="214">
        <v>55.739041999999998</v>
      </c>
      <c r="N82" s="214">
        <v>61.637999999999998</v>
      </c>
      <c r="O82" s="214">
        <v>3.4859999999999998</v>
      </c>
      <c r="P82" s="214">
        <v>56.543500000000002</v>
      </c>
      <c r="Q82" s="214">
        <v>14.311999999999999</v>
      </c>
      <c r="R82" s="214">
        <v>4.1147869999999998</v>
      </c>
      <c r="S82" s="214">
        <v>37.944000000000003</v>
      </c>
      <c r="T82" s="214">
        <v>8.3249999999999993</v>
      </c>
      <c r="U82" s="214">
        <v>56.290999999999997</v>
      </c>
    </row>
    <row r="83" spans="1:21" ht="14.4" x14ac:dyDescent="0.3">
      <c r="A83" s="103">
        <v>1983</v>
      </c>
      <c r="B83" s="214">
        <v>234.30699999999999</v>
      </c>
      <c r="C83" s="214">
        <v>25.366451000000001</v>
      </c>
      <c r="D83" s="214">
        <v>15.393471999999999</v>
      </c>
      <c r="E83" s="214">
        <v>119.334</v>
      </c>
      <c r="F83" s="214">
        <v>39.910403000000002</v>
      </c>
      <c r="G83" s="214">
        <v>2.6810999999999998</v>
      </c>
      <c r="H83" s="214">
        <v>7.5618999999999996</v>
      </c>
      <c r="I83" s="214">
        <v>9.8554999999999993</v>
      </c>
      <c r="J83" s="214" t="s">
        <v>97</v>
      </c>
      <c r="K83" s="214">
        <v>5.114217</v>
      </c>
      <c r="L83" s="214">
        <v>4.8557864999999998</v>
      </c>
      <c r="M83" s="214">
        <v>56.035817999999999</v>
      </c>
      <c r="N83" s="214">
        <v>61.423000000000002</v>
      </c>
      <c r="O83" s="214">
        <v>3.5102500000000001</v>
      </c>
      <c r="P83" s="214">
        <v>56.564099999999996</v>
      </c>
      <c r="Q83" s="214">
        <v>14.368</v>
      </c>
      <c r="R83" s="214">
        <v>4.1284320000000001</v>
      </c>
      <c r="S83" s="214">
        <v>38.122999999999998</v>
      </c>
      <c r="T83" s="214">
        <v>8.3290000000000006</v>
      </c>
      <c r="U83" s="214">
        <v>56.316000000000003</v>
      </c>
    </row>
    <row r="84" spans="1:21" ht="14.4" x14ac:dyDescent="0.3">
      <c r="A84" s="103">
        <v>1984</v>
      </c>
      <c r="B84" s="214">
        <v>236.34800000000001</v>
      </c>
      <c r="C84" s="214">
        <v>25.607053000000001</v>
      </c>
      <c r="D84" s="214">
        <v>15.579390999999999</v>
      </c>
      <c r="E84" s="214">
        <v>120.11275000000001</v>
      </c>
      <c r="F84" s="214">
        <v>40.405956000000003</v>
      </c>
      <c r="G84" s="214">
        <v>2.7321999999999997</v>
      </c>
      <c r="H84" s="214">
        <v>7.5613999999999999</v>
      </c>
      <c r="I84" s="214">
        <v>9.8554999999999993</v>
      </c>
      <c r="J84" s="214" t="s">
        <v>97</v>
      </c>
      <c r="K84" s="214">
        <v>5.111345</v>
      </c>
      <c r="L84" s="214">
        <v>4.8818029999999997</v>
      </c>
      <c r="M84" s="214">
        <v>56.305461999999999</v>
      </c>
      <c r="N84" s="214">
        <v>61.174999999999997</v>
      </c>
      <c r="O84" s="214">
        <v>3.5317499999999997</v>
      </c>
      <c r="P84" s="214">
        <v>56.576699999999995</v>
      </c>
      <c r="Q84" s="214">
        <v>14.423</v>
      </c>
      <c r="R84" s="214">
        <v>4.1400990000000002</v>
      </c>
      <c r="S84" s="214">
        <v>38.279000000000003</v>
      </c>
      <c r="T84" s="214">
        <v>8.3369999999999997</v>
      </c>
      <c r="U84" s="214">
        <v>56.408999999999999</v>
      </c>
    </row>
    <row r="85" spans="1:21" ht="25.5" customHeight="1" x14ac:dyDescent="0.3">
      <c r="A85" s="103">
        <v>1985</v>
      </c>
      <c r="B85" s="214">
        <v>238.46600000000001</v>
      </c>
      <c r="C85" s="214">
        <v>25.842116000000001</v>
      </c>
      <c r="D85" s="214">
        <v>15.788311999999999</v>
      </c>
      <c r="E85" s="214">
        <v>120.863</v>
      </c>
      <c r="F85" s="214">
        <v>40.805743999999997</v>
      </c>
      <c r="G85" s="214">
        <v>2.7360000000000002</v>
      </c>
      <c r="H85" s="214">
        <v>7.5650000000000004</v>
      </c>
      <c r="I85" s="214">
        <v>9.8584999999999994</v>
      </c>
      <c r="J85" s="214" t="s">
        <v>97</v>
      </c>
      <c r="K85" s="214">
        <v>5.1130300000000002</v>
      </c>
      <c r="L85" s="214">
        <v>4.9022060000000005</v>
      </c>
      <c r="M85" s="214">
        <v>56.582341999999997</v>
      </c>
      <c r="N85" s="214">
        <v>61.024000000000001</v>
      </c>
      <c r="O85" s="214">
        <v>3.5401500000000001</v>
      </c>
      <c r="P85" s="214">
        <v>56.5931</v>
      </c>
      <c r="Q85" s="214">
        <v>14.488</v>
      </c>
      <c r="R85" s="214">
        <v>4.1525160000000003</v>
      </c>
      <c r="S85" s="214">
        <v>38.42</v>
      </c>
      <c r="T85" s="214">
        <v>8.35</v>
      </c>
      <c r="U85" s="214">
        <v>56.554000000000002</v>
      </c>
    </row>
    <row r="86" spans="1:21" ht="14.4" x14ac:dyDescent="0.3">
      <c r="A86" s="103">
        <v>1986</v>
      </c>
      <c r="B86" s="214">
        <v>240.65100000000001</v>
      </c>
      <c r="C86" s="214">
        <v>26.100277999999999</v>
      </c>
      <c r="D86" s="214">
        <v>16.018350000000002</v>
      </c>
      <c r="E86" s="214">
        <v>121.50725</v>
      </c>
      <c r="F86" s="214">
        <v>41.213673999999997</v>
      </c>
      <c r="G86" s="214">
        <v>2.7334000000000001</v>
      </c>
      <c r="H86" s="214">
        <v>7.5697999999999999</v>
      </c>
      <c r="I86" s="214">
        <v>9.8620000000000001</v>
      </c>
      <c r="J86" s="214" t="s">
        <v>97</v>
      </c>
      <c r="K86" s="214">
        <v>5.1195810000000002</v>
      </c>
      <c r="L86" s="214">
        <v>4.9181540000000004</v>
      </c>
      <c r="M86" s="214">
        <v>56.866101999999998</v>
      </c>
      <c r="N86" s="214">
        <v>61.066000000000003</v>
      </c>
      <c r="O86" s="214">
        <v>3.5420750000000001</v>
      </c>
      <c r="P86" s="214">
        <v>56.596199999999996</v>
      </c>
      <c r="Q86" s="214">
        <v>14.567</v>
      </c>
      <c r="R86" s="214">
        <v>4.1673539999999996</v>
      </c>
      <c r="S86" s="214">
        <v>38.536999999999999</v>
      </c>
      <c r="T86" s="214">
        <v>8.3699999999999992</v>
      </c>
      <c r="U86" s="214">
        <v>56.683999999999997</v>
      </c>
    </row>
    <row r="87" spans="1:21" ht="14.4" x14ac:dyDescent="0.3">
      <c r="A87" s="103">
        <v>1987</v>
      </c>
      <c r="B87" s="214">
        <v>242.804</v>
      </c>
      <c r="C87" s="214">
        <v>26.446601000000001</v>
      </c>
      <c r="D87" s="214">
        <v>16.263874000000001</v>
      </c>
      <c r="E87" s="214">
        <v>122.09425</v>
      </c>
      <c r="F87" s="214">
        <v>41.621690000000001</v>
      </c>
      <c r="G87" s="214">
        <v>2.7748000000000004</v>
      </c>
      <c r="H87" s="214">
        <v>7.5746000000000002</v>
      </c>
      <c r="I87" s="214">
        <v>9.8704999999999998</v>
      </c>
      <c r="J87" s="214" t="s">
        <v>97</v>
      </c>
      <c r="K87" s="214">
        <v>5.127472</v>
      </c>
      <c r="L87" s="214">
        <v>4.9321229999999998</v>
      </c>
      <c r="M87" s="214">
        <v>57.168661</v>
      </c>
      <c r="N87" s="214">
        <v>61.076999999999998</v>
      </c>
      <c r="O87" s="214">
        <v>3.5425499999999999</v>
      </c>
      <c r="P87" s="214">
        <v>56.601900000000001</v>
      </c>
      <c r="Q87" s="214">
        <v>14.664</v>
      </c>
      <c r="R87" s="214">
        <v>4.1869050000000003</v>
      </c>
      <c r="S87" s="214">
        <v>38.631999999999998</v>
      </c>
      <c r="T87" s="214">
        <v>8.3979999999999997</v>
      </c>
      <c r="U87" s="214">
        <v>56.804000000000002</v>
      </c>
    </row>
    <row r="88" spans="1:21" ht="14.4" x14ac:dyDescent="0.3">
      <c r="A88" s="103">
        <v>1988</v>
      </c>
      <c r="B88" s="214">
        <v>245.02099999999999</v>
      </c>
      <c r="C88" s="214">
        <v>26.791747000000001</v>
      </c>
      <c r="D88" s="214">
        <v>16.532164000000002</v>
      </c>
      <c r="E88" s="214">
        <v>122.6185</v>
      </c>
      <c r="F88" s="214">
        <v>42.031247</v>
      </c>
      <c r="G88" s="214">
        <v>2.8460999999999999</v>
      </c>
      <c r="H88" s="214">
        <v>7.5853000000000002</v>
      </c>
      <c r="I88" s="214">
        <v>9.902000000000001</v>
      </c>
      <c r="J88" s="214" t="s">
        <v>97</v>
      </c>
      <c r="K88" s="214">
        <v>5.1297750000000004</v>
      </c>
      <c r="L88" s="214">
        <v>4.9464804999999998</v>
      </c>
      <c r="M88" s="214">
        <v>57.492298000000005</v>
      </c>
      <c r="N88" s="214">
        <v>61.45</v>
      </c>
      <c r="O88" s="214">
        <v>3.5254000000000003</v>
      </c>
      <c r="P88" s="214">
        <v>56.629300000000001</v>
      </c>
      <c r="Q88" s="214">
        <v>14.76</v>
      </c>
      <c r="R88" s="214">
        <v>4.2094874999999998</v>
      </c>
      <c r="S88" s="214">
        <v>38.716999999999999</v>
      </c>
      <c r="T88" s="214">
        <v>8.4359999999999999</v>
      </c>
      <c r="U88" s="214">
        <v>56.915999999999997</v>
      </c>
    </row>
    <row r="89" spans="1:21" ht="14.4" x14ac:dyDescent="0.3">
      <c r="A89" s="103">
        <v>1989</v>
      </c>
      <c r="B89" s="214">
        <v>247.34200000000001</v>
      </c>
      <c r="C89" s="214">
        <v>27.276781</v>
      </c>
      <c r="D89" s="214">
        <v>16.814416000000001</v>
      </c>
      <c r="E89" s="214">
        <v>123.09</v>
      </c>
      <c r="F89" s="214">
        <v>42.449038000000002</v>
      </c>
      <c r="G89" s="214">
        <v>2.9309000000000003</v>
      </c>
      <c r="H89" s="214">
        <v>7.6196000000000002</v>
      </c>
      <c r="I89" s="214">
        <v>9.9380000000000006</v>
      </c>
      <c r="J89" s="214" t="s">
        <v>97</v>
      </c>
      <c r="K89" s="214">
        <v>5.1318809999999999</v>
      </c>
      <c r="L89" s="214">
        <v>4.9643709999999999</v>
      </c>
      <c r="M89" s="214">
        <v>57.827972000000003</v>
      </c>
      <c r="N89" s="214">
        <v>62.063000000000002</v>
      </c>
      <c r="O89" s="214">
        <v>3.5085750000000004</v>
      </c>
      <c r="P89" s="214">
        <v>56.671800000000005</v>
      </c>
      <c r="Q89" s="214">
        <v>14.846</v>
      </c>
      <c r="R89" s="214">
        <v>4.2269009999999998</v>
      </c>
      <c r="S89" s="214">
        <v>38.792000000000002</v>
      </c>
      <c r="T89" s="214">
        <v>8.4930000000000003</v>
      </c>
      <c r="U89" s="214">
        <v>57.076000000000001</v>
      </c>
    </row>
    <row r="90" spans="1:21" ht="25.5" customHeight="1" x14ac:dyDescent="0.3">
      <c r="A90" s="103">
        <v>1990</v>
      </c>
      <c r="B90" s="214">
        <v>250.13200000000001</v>
      </c>
      <c r="C90" s="214">
        <v>27.691137999999999</v>
      </c>
      <c r="D90" s="214">
        <v>17.065128000000001</v>
      </c>
      <c r="E90" s="214">
        <v>123.5095</v>
      </c>
      <c r="F90" s="214">
        <v>42.869283000000003</v>
      </c>
      <c r="G90" s="214">
        <v>3.0470999999999999</v>
      </c>
      <c r="H90" s="214">
        <v>7.6778999999999993</v>
      </c>
      <c r="I90" s="214">
        <v>9.9675000000000011</v>
      </c>
      <c r="J90" s="214" t="s">
        <v>97</v>
      </c>
      <c r="K90" s="214">
        <v>5.1402900000000002</v>
      </c>
      <c r="L90" s="214">
        <v>4.9864305</v>
      </c>
      <c r="M90" s="214">
        <v>58.138267999999997</v>
      </c>
      <c r="N90" s="214">
        <v>63.253999999999998</v>
      </c>
      <c r="O90" s="214">
        <v>3.5107749999999998</v>
      </c>
      <c r="P90" s="214">
        <v>56.719199999999994</v>
      </c>
      <c r="Q90" s="214">
        <v>14.946999999999999</v>
      </c>
      <c r="R90" s="214">
        <v>4.241473</v>
      </c>
      <c r="S90" s="214">
        <v>38.850999999999999</v>
      </c>
      <c r="T90" s="214">
        <v>8.5589999999999993</v>
      </c>
      <c r="U90" s="214">
        <v>57.237000000000002</v>
      </c>
    </row>
    <row r="91" spans="1:21" ht="14.4" x14ac:dyDescent="0.3">
      <c r="A91" s="103">
        <v>1991</v>
      </c>
      <c r="B91" s="214">
        <v>253.49299999999999</v>
      </c>
      <c r="C91" s="214">
        <v>28.037420000000001</v>
      </c>
      <c r="D91" s="214">
        <v>17.284036</v>
      </c>
      <c r="E91" s="214">
        <v>123.9785</v>
      </c>
      <c r="F91" s="214">
        <v>43.295704000000001</v>
      </c>
      <c r="G91" s="214">
        <v>3.1351</v>
      </c>
      <c r="H91" s="214">
        <v>7.7548999999999992</v>
      </c>
      <c r="I91" s="214">
        <v>10.0045</v>
      </c>
      <c r="J91" s="214" t="s">
        <v>97</v>
      </c>
      <c r="K91" s="214">
        <v>5.1464689999999997</v>
      </c>
      <c r="L91" s="214">
        <v>5.0137399999999994</v>
      </c>
      <c r="M91" s="214">
        <v>58.425685999999999</v>
      </c>
      <c r="N91" s="214">
        <v>79.983999999999995</v>
      </c>
      <c r="O91" s="214">
        <v>3.5328999999999997</v>
      </c>
      <c r="P91" s="214">
        <v>56.775500000000001</v>
      </c>
      <c r="Q91" s="214">
        <v>15.068</v>
      </c>
      <c r="R91" s="214">
        <v>4.2617320000000003</v>
      </c>
      <c r="S91" s="214">
        <v>38.94</v>
      </c>
      <c r="T91" s="214">
        <v>8.6170000000000009</v>
      </c>
      <c r="U91" s="214">
        <v>57.439</v>
      </c>
    </row>
    <row r="92" spans="1:21" ht="14.4" x14ac:dyDescent="0.3">
      <c r="A92" s="103">
        <v>1992</v>
      </c>
      <c r="B92" s="214">
        <v>256.89400000000001</v>
      </c>
      <c r="C92" s="214">
        <v>28.371264</v>
      </c>
      <c r="D92" s="214">
        <v>17.494664</v>
      </c>
      <c r="E92" s="214">
        <v>124.45050000000001</v>
      </c>
      <c r="F92" s="214">
        <v>43.747962000000001</v>
      </c>
      <c r="G92" s="214">
        <v>3.2306999999999997</v>
      </c>
      <c r="H92" s="214">
        <v>7.8407</v>
      </c>
      <c r="I92" s="214">
        <v>10.045</v>
      </c>
      <c r="J92" s="214">
        <v>10.317807</v>
      </c>
      <c r="K92" s="214">
        <v>5.1710459999999996</v>
      </c>
      <c r="L92" s="214">
        <v>5.0419920000000005</v>
      </c>
      <c r="M92" s="214">
        <v>58.711620000000003</v>
      </c>
      <c r="N92" s="214">
        <v>80.593999999999994</v>
      </c>
      <c r="O92" s="214">
        <v>3.5593999999999997</v>
      </c>
      <c r="P92" s="214">
        <v>56.7971</v>
      </c>
      <c r="Q92" s="214">
        <v>15.182</v>
      </c>
      <c r="R92" s="214">
        <v>4.2864005000000001</v>
      </c>
      <c r="S92" s="214">
        <v>39.069000000000003</v>
      </c>
      <c r="T92" s="214">
        <v>8.6679999999999993</v>
      </c>
      <c r="U92" s="214">
        <v>57.585000000000001</v>
      </c>
    </row>
    <row r="93" spans="1:21" ht="14.4" x14ac:dyDescent="0.3">
      <c r="A93" s="103">
        <v>1993</v>
      </c>
      <c r="B93" s="214">
        <v>260.255</v>
      </c>
      <c r="C93" s="214">
        <v>28.684764000000001</v>
      </c>
      <c r="D93" s="214">
        <v>17.667093000000001</v>
      </c>
      <c r="E93" s="214">
        <v>124.84524999999999</v>
      </c>
      <c r="F93" s="214">
        <v>44.194628000000002</v>
      </c>
      <c r="G93" s="214">
        <v>3.3134999999999999</v>
      </c>
      <c r="H93" s="214">
        <v>7.9056000000000006</v>
      </c>
      <c r="I93" s="214">
        <v>10.0845</v>
      </c>
      <c r="J93" s="214">
        <v>10.330607000000001</v>
      </c>
      <c r="K93" s="214">
        <v>5.1893260000000003</v>
      </c>
      <c r="L93" s="214">
        <v>5.0664470000000001</v>
      </c>
      <c r="M93" s="214">
        <v>58.961040000000004</v>
      </c>
      <c r="N93" s="214">
        <v>81.179000000000002</v>
      </c>
      <c r="O93" s="214">
        <v>3.5770500000000003</v>
      </c>
      <c r="P93" s="214">
        <v>56.831800000000001</v>
      </c>
      <c r="Q93" s="214">
        <v>15.29</v>
      </c>
      <c r="R93" s="214">
        <v>4.3119909999999999</v>
      </c>
      <c r="S93" s="214">
        <v>39.19</v>
      </c>
      <c r="T93" s="214">
        <v>8.7185609999999993</v>
      </c>
      <c r="U93" s="214">
        <v>57.713999999999999</v>
      </c>
    </row>
    <row r="94" spans="1:21" ht="14.4" x14ac:dyDescent="0.3">
      <c r="A94" s="103">
        <v>1994</v>
      </c>
      <c r="B94" s="214">
        <v>263.43599999999998</v>
      </c>
      <c r="C94" s="214">
        <v>29.000662999999999</v>
      </c>
      <c r="D94" s="214">
        <v>17.854738000000001</v>
      </c>
      <c r="E94" s="214">
        <v>125.18325</v>
      </c>
      <c r="F94" s="214">
        <v>44.641539999999999</v>
      </c>
      <c r="G94" s="214">
        <v>3.419</v>
      </c>
      <c r="H94" s="214">
        <v>7.9361000000000006</v>
      </c>
      <c r="I94" s="214">
        <v>10.116</v>
      </c>
      <c r="J94" s="214">
        <v>10.336162</v>
      </c>
      <c r="K94" s="214">
        <v>5.2056129999999996</v>
      </c>
      <c r="L94" s="214">
        <v>5.0883330000000004</v>
      </c>
      <c r="M94" s="214">
        <v>59.175326999999996</v>
      </c>
      <c r="N94" s="214">
        <v>81.421999999999997</v>
      </c>
      <c r="O94" s="214">
        <v>3.58975</v>
      </c>
      <c r="P94" s="214">
        <v>56.843400000000003</v>
      </c>
      <c r="Q94" s="214">
        <v>15.381</v>
      </c>
      <c r="R94" s="214">
        <v>4.3366125000000002</v>
      </c>
      <c r="S94" s="214">
        <v>39.295999999999999</v>
      </c>
      <c r="T94" s="214">
        <v>8.7807450000000014</v>
      </c>
      <c r="U94" s="214">
        <v>57.862000000000002</v>
      </c>
    </row>
    <row r="95" spans="1:21" ht="25.5" customHeight="1" x14ac:dyDescent="0.3">
      <c r="A95" s="103">
        <v>1995</v>
      </c>
      <c r="B95" s="214">
        <v>266.55700000000002</v>
      </c>
      <c r="C95" s="214">
        <v>29.302311</v>
      </c>
      <c r="D95" s="214">
        <v>18.071757999999999</v>
      </c>
      <c r="E95" s="214">
        <v>125.49375000000001</v>
      </c>
      <c r="F95" s="214">
        <v>45.092990999999998</v>
      </c>
      <c r="G95" s="214">
        <v>3.5245000000000002</v>
      </c>
      <c r="H95" s="214">
        <v>7.9483000000000006</v>
      </c>
      <c r="I95" s="214">
        <v>10.137</v>
      </c>
      <c r="J95" s="214">
        <v>10.330759</v>
      </c>
      <c r="K95" s="214">
        <v>5.2303449999999998</v>
      </c>
      <c r="L95" s="214">
        <v>5.1077899999999996</v>
      </c>
      <c r="M95" s="214">
        <v>59.383995000000006</v>
      </c>
      <c r="N95" s="214">
        <v>81.661000000000001</v>
      </c>
      <c r="O95" s="214">
        <v>3.6074999999999999</v>
      </c>
      <c r="P95" s="214">
        <v>56.844300000000004</v>
      </c>
      <c r="Q95" s="214">
        <v>15.46</v>
      </c>
      <c r="R95" s="214">
        <v>4.3591835000000003</v>
      </c>
      <c r="S95" s="214">
        <v>39.387999999999998</v>
      </c>
      <c r="T95" s="214">
        <v>8.8269385000000007</v>
      </c>
      <c r="U95" s="214">
        <v>58.024999999999999</v>
      </c>
    </row>
    <row r="96" spans="1:21" ht="14.4" x14ac:dyDescent="0.3">
      <c r="A96" s="103">
        <v>1996</v>
      </c>
      <c r="B96" s="214">
        <v>269.66699999999997</v>
      </c>
      <c r="C96" s="214">
        <v>29.610218</v>
      </c>
      <c r="D96" s="214">
        <v>18.310714000000001</v>
      </c>
      <c r="E96" s="214">
        <v>125.78675</v>
      </c>
      <c r="F96" s="214">
        <v>45.524681000000001</v>
      </c>
      <c r="G96" s="214">
        <v>3.6706999999999996</v>
      </c>
      <c r="H96" s="214">
        <v>7.9589999999999996</v>
      </c>
      <c r="I96" s="214">
        <v>10.156500000000001</v>
      </c>
      <c r="J96" s="214">
        <v>10.315353</v>
      </c>
      <c r="K96" s="214">
        <v>5.2624560000000002</v>
      </c>
      <c r="L96" s="214">
        <v>5.1245730000000007</v>
      </c>
      <c r="M96" s="214">
        <v>59.589295</v>
      </c>
      <c r="N96" s="214">
        <v>81.896000000000001</v>
      </c>
      <c r="O96" s="214">
        <v>3.63565</v>
      </c>
      <c r="P96" s="214">
        <v>56.860300000000002</v>
      </c>
      <c r="Q96" s="214">
        <v>15.526</v>
      </c>
      <c r="R96" s="214">
        <v>4.3813354999999996</v>
      </c>
      <c r="S96" s="214">
        <v>39.478999999999999</v>
      </c>
      <c r="T96" s="214">
        <v>8.8409975000000003</v>
      </c>
      <c r="U96" s="214">
        <v>58.164000000000001</v>
      </c>
    </row>
    <row r="97" spans="1:21" ht="14.4" x14ac:dyDescent="0.3">
      <c r="A97" s="103">
        <v>1997</v>
      </c>
      <c r="B97" s="214">
        <v>272.91199999999998</v>
      </c>
      <c r="C97" s="214">
        <v>29.905947999999999</v>
      </c>
      <c r="D97" s="214">
        <v>18.517564</v>
      </c>
      <c r="E97" s="214">
        <v>126.0825</v>
      </c>
      <c r="F97" s="214">
        <v>45.953580000000002</v>
      </c>
      <c r="G97" s="214">
        <v>3.7959999999999998</v>
      </c>
      <c r="H97" s="214">
        <v>7.968</v>
      </c>
      <c r="I97" s="214">
        <v>10.181000000000001</v>
      </c>
      <c r="J97" s="214">
        <v>10.303642</v>
      </c>
      <c r="K97" s="214">
        <v>5.2849130000000004</v>
      </c>
      <c r="L97" s="214">
        <v>5.1398345000000001</v>
      </c>
      <c r="M97" s="214">
        <v>59.795262000000001</v>
      </c>
      <c r="N97" s="214">
        <v>82.052000000000007</v>
      </c>
      <c r="O97" s="214">
        <v>3.6740000000000004</v>
      </c>
      <c r="P97" s="214">
        <v>56.8904</v>
      </c>
      <c r="Q97" s="214">
        <v>15.606999999999999</v>
      </c>
      <c r="R97" s="214">
        <v>4.4051565000000004</v>
      </c>
      <c r="S97" s="214">
        <v>39.582999999999998</v>
      </c>
      <c r="T97" s="214">
        <v>8.8460619999999999</v>
      </c>
      <c r="U97" s="214">
        <v>58.314</v>
      </c>
    </row>
    <row r="98" spans="1:21" ht="14.4" x14ac:dyDescent="0.3">
      <c r="A98" s="103">
        <v>1998</v>
      </c>
      <c r="B98" s="214">
        <v>276.11500000000001</v>
      </c>
      <c r="C98" s="214">
        <v>30.155173000000001</v>
      </c>
      <c r="D98" s="214">
        <v>18.711271</v>
      </c>
      <c r="E98" s="214">
        <v>126.39324999999999</v>
      </c>
      <c r="F98" s="214">
        <v>46.286503000000003</v>
      </c>
      <c r="G98" s="214">
        <v>3.9272</v>
      </c>
      <c r="H98" s="214">
        <v>7.9767999999999999</v>
      </c>
      <c r="I98" s="214">
        <v>10.202999999999999</v>
      </c>
      <c r="J98" s="214">
        <v>10.294943</v>
      </c>
      <c r="K98" s="214">
        <v>5.303229</v>
      </c>
      <c r="L98" s="214">
        <v>5.1534974999999994</v>
      </c>
      <c r="M98" s="214">
        <v>60.011006000000002</v>
      </c>
      <c r="N98" s="214">
        <v>82.028999999999996</v>
      </c>
      <c r="O98" s="214">
        <v>3.7127250000000003</v>
      </c>
      <c r="P98" s="214">
        <v>56.906699999999994</v>
      </c>
      <c r="Q98" s="214">
        <v>15.702999999999999</v>
      </c>
      <c r="R98" s="214">
        <v>4.4314640000000001</v>
      </c>
      <c r="S98" s="214">
        <v>39.722000000000001</v>
      </c>
      <c r="T98" s="214">
        <v>8.8509735000000003</v>
      </c>
      <c r="U98" s="214">
        <v>58.475000000000001</v>
      </c>
    </row>
    <row r="99" spans="1:21" ht="14.4" x14ac:dyDescent="0.3">
      <c r="A99" s="103">
        <v>1999</v>
      </c>
      <c r="B99" s="214">
        <v>279.29500000000002</v>
      </c>
      <c r="C99" s="214">
        <v>30.401285999999999</v>
      </c>
      <c r="D99" s="214">
        <v>18.925854999999999</v>
      </c>
      <c r="E99" s="214">
        <v>126.61825</v>
      </c>
      <c r="F99" s="214">
        <v>46.616677000000003</v>
      </c>
      <c r="G99" s="214">
        <v>3.9586999999999999</v>
      </c>
      <c r="H99" s="214">
        <v>7.9923000000000002</v>
      </c>
      <c r="I99" s="214">
        <v>10.226500000000001</v>
      </c>
      <c r="J99" s="214">
        <v>10.282783999999999</v>
      </c>
      <c r="K99" s="214">
        <v>5.3205159999999996</v>
      </c>
      <c r="L99" s="214">
        <v>5.1654740000000006</v>
      </c>
      <c r="M99" s="214">
        <v>60.315408000000005</v>
      </c>
      <c r="N99" s="214">
        <v>82.087000000000003</v>
      </c>
      <c r="O99" s="214">
        <v>3.7535750000000001</v>
      </c>
      <c r="P99" s="214">
        <v>56.9163</v>
      </c>
      <c r="Q99" s="214">
        <v>15.808999999999999</v>
      </c>
      <c r="R99" s="214">
        <v>4.461913</v>
      </c>
      <c r="S99" s="214">
        <v>39.927</v>
      </c>
      <c r="T99" s="214">
        <v>8.8578739999999989</v>
      </c>
      <c r="U99" s="214">
        <v>58.683999999999997</v>
      </c>
    </row>
    <row r="100" spans="1:21" ht="25.5" customHeight="1" x14ac:dyDescent="0.3">
      <c r="A100" s="103">
        <v>2000</v>
      </c>
      <c r="B100" s="214">
        <v>282.38457900000003</v>
      </c>
      <c r="C100" s="214">
        <v>30.68573</v>
      </c>
      <c r="D100" s="214">
        <v>19.153379999999999</v>
      </c>
      <c r="E100" s="214">
        <v>126.86125</v>
      </c>
      <c r="F100" s="214">
        <v>47.008111</v>
      </c>
      <c r="G100" s="214">
        <v>4.0278999999999998</v>
      </c>
      <c r="H100" s="214">
        <v>8.0115999999999996</v>
      </c>
      <c r="I100" s="214">
        <v>10.251000000000001</v>
      </c>
      <c r="J100" s="214">
        <v>10.272503</v>
      </c>
      <c r="K100" s="214">
        <v>5.3384910000000003</v>
      </c>
      <c r="L100" s="214">
        <v>5.1762084999999995</v>
      </c>
      <c r="M100" s="214">
        <v>60.724779999999996</v>
      </c>
      <c r="N100" s="214">
        <v>82.188000000000002</v>
      </c>
      <c r="O100" s="214">
        <v>3.8039249999999996</v>
      </c>
      <c r="P100" s="214">
        <v>56.942099999999996</v>
      </c>
      <c r="Q100" s="214">
        <v>15.922000000000001</v>
      </c>
      <c r="R100" s="214">
        <v>4.4909664999999999</v>
      </c>
      <c r="S100" s="214">
        <v>40.264000000000003</v>
      </c>
      <c r="T100" s="214">
        <v>8.872109</v>
      </c>
      <c r="U100" s="214">
        <v>58.886000000000003</v>
      </c>
    </row>
    <row r="101" spans="1:21" ht="14.4" x14ac:dyDescent="0.3">
      <c r="A101" s="103">
        <v>2001</v>
      </c>
      <c r="B101" s="214">
        <v>285.30901899999998</v>
      </c>
      <c r="C101" s="214">
        <v>31.019020000000001</v>
      </c>
      <c r="D101" s="214">
        <v>19.413239999999998</v>
      </c>
      <c r="E101" s="214">
        <v>127.21850000000001</v>
      </c>
      <c r="F101" s="214">
        <v>47.357362000000002</v>
      </c>
      <c r="G101" s="214">
        <v>4.1379999999999999</v>
      </c>
      <c r="H101" s="214">
        <v>8.0423000000000009</v>
      </c>
      <c r="I101" s="214">
        <v>10.2865</v>
      </c>
      <c r="J101" s="214">
        <v>10.224192</v>
      </c>
      <c r="K101" s="214">
        <v>5.3572850000000001</v>
      </c>
      <c r="L101" s="214">
        <v>5.188008</v>
      </c>
      <c r="M101" s="214">
        <v>61.163239999999995</v>
      </c>
      <c r="N101" s="214">
        <v>82.34</v>
      </c>
      <c r="O101" s="214">
        <v>3.8646999999999996</v>
      </c>
      <c r="P101" s="214">
        <v>56.977199999999996</v>
      </c>
      <c r="Q101" s="214">
        <v>16.042999999999999</v>
      </c>
      <c r="R101" s="214">
        <v>4.5137510000000001</v>
      </c>
      <c r="S101" s="214">
        <v>40.720999999999997</v>
      </c>
      <c r="T101" s="214">
        <v>8.8959599999999988</v>
      </c>
      <c r="U101" s="214">
        <v>59.113</v>
      </c>
    </row>
    <row r="102" spans="1:21" ht="14.4" x14ac:dyDescent="0.3">
      <c r="A102" s="103">
        <v>2002</v>
      </c>
      <c r="B102" s="214">
        <v>288.10481800000002</v>
      </c>
      <c r="C102" s="214">
        <v>31.353656000000001</v>
      </c>
      <c r="D102" s="214">
        <v>19.651437999999999</v>
      </c>
      <c r="E102" s="214">
        <v>127.4435</v>
      </c>
      <c r="F102" s="214">
        <v>47.622179000000003</v>
      </c>
      <c r="G102" s="214">
        <v>4.1760000000000002</v>
      </c>
      <c r="H102" s="214">
        <v>8.0821000000000005</v>
      </c>
      <c r="I102" s="214">
        <v>10.3325</v>
      </c>
      <c r="J102" s="214">
        <v>10.200773999999999</v>
      </c>
      <c r="K102" s="214">
        <v>5.3755750000000004</v>
      </c>
      <c r="L102" s="214">
        <v>5.2005980000000003</v>
      </c>
      <c r="M102" s="214">
        <v>61.604550000000003</v>
      </c>
      <c r="N102" s="214">
        <v>82.481999999999999</v>
      </c>
      <c r="O102" s="214">
        <v>3.9328750000000001</v>
      </c>
      <c r="P102" s="214">
        <v>57.157400000000003</v>
      </c>
      <c r="Q102" s="214">
        <v>16.146999999999998</v>
      </c>
      <c r="R102" s="214">
        <v>4.5381590000000003</v>
      </c>
      <c r="S102" s="214">
        <v>41.314019000000002</v>
      </c>
      <c r="T102" s="214">
        <v>8.9249580000000002</v>
      </c>
      <c r="U102" s="214">
        <v>59.319000000000003</v>
      </c>
    </row>
    <row r="103" spans="1:21" ht="14.4" x14ac:dyDescent="0.3">
      <c r="A103" s="103">
        <v>2003</v>
      </c>
      <c r="B103" s="214">
        <v>290.81963400000001</v>
      </c>
      <c r="C103" s="214">
        <v>31.639669999999999</v>
      </c>
      <c r="D103" s="214">
        <v>19.895434999999999</v>
      </c>
      <c r="E103" s="214">
        <v>127.642</v>
      </c>
      <c r="F103" s="214">
        <v>47.859310999999998</v>
      </c>
      <c r="G103" s="214">
        <v>4.1147999999999998</v>
      </c>
      <c r="H103" s="214">
        <v>8.1181999999999999</v>
      </c>
      <c r="I103" s="214">
        <v>10.375500000000001</v>
      </c>
      <c r="J103" s="214">
        <v>10.201651</v>
      </c>
      <c r="K103" s="214">
        <v>5.3895210000000002</v>
      </c>
      <c r="L103" s="214">
        <v>5.2130134999999997</v>
      </c>
      <c r="M103" s="214">
        <v>62.037545999999999</v>
      </c>
      <c r="N103" s="214">
        <v>82.52</v>
      </c>
      <c r="O103" s="214">
        <v>3.9962249999999999</v>
      </c>
      <c r="P103" s="214">
        <v>57.604699999999994</v>
      </c>
      <c r="Q103" s="214">
        <v>16.222999999999999</v>
      </c>
      <c r="R103" s="214">
        <v>4.5648545</v>
      </c>
      <c r="S103" s="214">
        <v>42.004575000000003</v>
      </c>
      <c r="T103" s="214">
        <v>8.9582289999999993</v>
      </c>
      <c r="U103" s="214">
        <v>59.552</v>
      </c>
    </row>
    <row r="104" spans="1:21" ht="14.4" x14ac:dyDescent="0.3">
      <c r="A104" s="103">
        <v>2004</v>
      </c>
      <c r="B104" s="214">
        <v>293.46318500000001</v>
      </c>
      <c r="C104" s="214">
        <v>31.940676</v>
      </c>
      <c r="D104" s="214">
        <v>20.127362999999999</v>
      </c>
      <c r="E104" s="214">
        <v>127.76375</v>
      </c>
      <c r="F104" s="214">
        <v>48.039414999999998</v>
      </c>
      <c r="G104" s="214">
        <v>4.1666999999999996</v>
      </c>
      <c r="H104" s="214">
        <v>8.1693999999999996</v>
      </c>
      <c r="I104" s="214">
        <v>10.420999999999999</v>
      </c>
      <c r="J104" s="214">
        <v>10.206923</v>
      </c>
      <c r="K104" s="214">
        <v>5.4030399999999998</v>
      </c>
      <c r="L104" s="214">
        <v>5.2281715000000002</v>
      </c>
      <c r="M104" s="214">
        <v>62.4908</v>
      </c>
      <c r="N104" s="214">
        <v>82.501000000000005</v>
      </c>
      <c r="O104" s="214">
        <v>4.0673499999999994</v>
      </c>
      <c r="P104" s="214">
        <v>58.1753</v>
      </c>
      <c r="Q104" s="214">
        <v>16.276</v>
      </c>
      <c r="R104" s="214">
        <v>4.5919100000000004</v>
      </c>
      <c r="S104" s="214">
        <v>42.691750999999996</v>
      </c>
      <c r="T104" s="214">
        <v>8.9935310000000008</v>
      </c>
      <c r="U104" s="214">
        <v>59.841999999999999</v>
      </c>
    </row>
    <row r="105" spans="1:21" ht="25.5" customHeight="1" x14ac:dyDescent="0.3">
      <c r="A105" s="103">
        <v>2005</v>
      </c>
      <c r="B105" s="214">
        <v>296.186216</v>
      </c>
      <c r="C105" s="214">
        <v>32.245209000000003</v>
      </c>
      <c r="D105" s="214">
        <v>20.394791000000001</v>
      </c>
      <c r="E105" s="214">
        <v>127.77275</v>
      </c>
      <c r="F105" s="214">
        <v>48.138077000000003</v>
      </c>
      <c r="G105" s="214">
        <v>4.2658000000000005</v>
      </c>
      <c r="H105" s="214">
        <v>8.2252999999999989</v>
      </c>
      <c r="I105" s="214">
        <v>10.4785</v>
      </c>
      <c r="J105" s="214">
        <v>10.234092</v>
      </c>
      <c r="K105" s="214">
        <v>5.4185590000000001</v>
      </c>
      <c r="L105" s="214">
        <v>5.2460954999999991</v>
      </c>
      <c r="M105" s="214">
        <v>62.958326999999997</v>
      </c>
      <c r="N105" s="214">
        <v>82.463999999999999</v>
      </c>
      <c r="O105" s="214">
        <v>4.1585749999999999</v>
      </c>
      <c r="P105" s="214">
        <v>58.606999999999999</v>
      </c>
      <c r="Q105" s="214">
        <v>16.317</v>
      </c>
      <c r="R105" s="214">
        <v>4.623291</v>
      </c>
      <c r="S105" s="214">
        <v>43.39819</v>
      </c>
      <c r="T105" s="214">
        <v>9.0295719999999999</v>
      </c>
      <c r="U105" s="214">
        <v>60.234999999999999</v>
      </c>
    </row>
    <row r="106" spans="1:21" ht="14.4" x14ac:dyDescent="0.3">
      <c r="A106" s="103">
        <v>2006</v>
      </c>
      <c r="B106" s="214">
        <v>298.99582500000002</v>
      </c>
      <c r="C106" s="214">
        <v>32.576073999999998</v>
      </c>
      <c r="D106" s="214">
        <v>20.697880000000001</v>
      </c>
      <c r="E106" s="214">
        <v>127.76949999999999</v>
      </c>
      <c r="F106" s="214">
        <v>48.371946000000001</v>
      </c>
      <c r="G106" s="214">
        <v>4.4013999999999998</v>
      </c>
      <c r="H106" s="214">
        <v>8.2678999999999991</v>
      </c>
      <c r="I106" s="214">
        <v>10.548</v>
      </c>
      <c r="J106" s="214">
        <v>10.266646</v>
      </c>
      <c r="K106" s="214">
        <v>5.4367559999999999</v>
      </c>
      <c r="L106" s="214">
        <v>5.2662674999999997</v>
      </c>
      <c r="M106" s="214">
        <v>63.393404000000004</v>
      </c>
      <c r="N106" s="214">
        <v>82.366</v>
      </c>
      <c r="O106" s="214">
        <v>4.2594250000000002</v>
      </c>
      <c r="P106" s="214">
        <v>58.941499999999998</v>
      </c>
      <c r="Q106" s="214">
        <v>16.346</v>
      </c>
      <c r="R106" s="214">
        <v>4.6606765000000001</v>
      </c>
      <c r="S106" s="214">
        <v>44.068244</v>
      </c>
      <c r="T106" s="214">
        <v>9.0805045</v>
      </c>
      <c r="U106" s="214">
        <v>60.584000000000003</v>
      </c>
    </row>
    <row r="107" spans="1:21" ht="14.4" x14ac:dyDescent="0.3">
      <c r="A107" s="103">
        <v>2007</v>
      </c>
      <c r="B107" s="214">
        <v>302.003917</v>
      </c>
      <c r="C107" s="214">
        <v>32.929732999999999</v>
      </c>
      <c r="D107" s="214">
        <v>21.015936</v>
      </c>
      <c r="E107" s="214">
        <v>127.77075000000001</v>
      </c>
      <c r="F107" s="214">
        <v>48.597651999999997</v>
      </c>
      <c r="G107" s="214">
        <v>4.5886000000000005</v>
      </c>
      <c r="H107" s="214">
        <v>8.3010000000000002</v>
      </c>
      <c r="I107" s="214">
        <v>10.626000000000001</v>
      </c>
      <c r="J107" s="214">
        <v>10.322689</v>
      </c>
      <c r="K107" s="214">
        <v>5.4601069999999998</v>
      </c>
      <c r="L107" s="214">
        <v>5.2887195</v>
      </c>
      <c r="M107" s="214">
        <v>63.781275000000001</v>
      </c>
      <c r="N107" s="214">
        <v>82.263000000000005</v>
      </c>
      <c r="O107" s="214">
        <v>4.3597750000000008</v>
      </c>
      <c r="P107" s="214">
        <v>59.375300000000003</v>
      </c>
      <c r="Q107" s="214">
        <v>16.382000000000001</v>
      </c>
      <c r="R107" s="214">
        <v>4.7091525000000001</v>
      </c>
      <c r="S107" s="214">
        <v>44.873567000000001</v>
      </c>
      <c r="T107" s="214">
        <v>9.1480920000000001</v>
      </c>
      <c r="U107" s="214">
        <v>60.985999999999997</v>
      </c>
    </row>
    <row r="108" spans="1:21" ht="14.4" x14ac:dyDescent="0.3">
      <c r="A108" s="103">
        <v>2008</v>
      </c>
      <c r="B108" s="214">
        <v>304.79776099999998</v>
      </c>
      <c r="C108" s="214">
        <v>33.319097999999997</v>
      </c>
      <c r="D108" s="214">
        <v>21.384426999999999</v>
      </c>
      <c r="E108" s="214">
        <v>127.71174999999999</v>
      </c>
      <c r="F108" s="214">
        <v>48.948698</v>
      </c>
      <c r="G108" s="214">
        <v>4.8393999999999995</v>
      </c>
      <c r="H108" s="214">
        <v>8.3364999999999991</v>
      </c>
      <c r="I108" s="214">
        <v>10.71</v>
      </c>
      <c r="J108" s="214">
        <v>10.429691999999999</v>
      </c>
      <c r="K108" s="214">
        <v>5.4921810000000004</v>
      </c>
      <c r="L108" s="214">
        <v>5.3133990000000004</v>
      </c>
      <c r="M108" s="214">
        <v>64.133179999999996</v>
      </c>
      <c r="N108" s="214">
        <v>82.12</v>
      </c>
      <c r="O108" s="214">
        <v>4.4314</v>
      </c>
      <c r="P108" s="214">
        <v>59.8322</v>
      </c>
      <c r="Q108" s="214">
        <v>16.446000000000002</v>
      </c>
      <c r="R108" s="214">
        <v>4.7682114999999996</v>
      </c>
      <c r="S108" s="214">
        <v>45.593384999999998</v>
      </c>
      <c r="T108" s="214">
        <v>9.2196370000000005</v>
      </c>
      <c r="U108" s="214">
        <v>61.398000000000003</v>
      </c>
    </row>
    <row r="109" spans="1:21" ht="14.4" x14ac:dyDescent="0.3">
      <c r="A109" s="103">
        <v>2009</v>
      </c>
      <c r="B109" s="214">
        <v>307.43940600000002</v>
      </c>
      <c r="C109" s="214">
        <v>33.729689999999998</v>
      </c>
      <c r="D109" s="214">
        <v>21.778845</v>
      </c>
      <c r="E109" s="214">
        <v>127.55549999999999</v>
      </c>
      <c r="F109" s="214">
        <v>49.182037999999999</v>
      </c>
      <c r="G109" s="214">
        <v>4.9876000000000005</v>
      </c>
      <c r="H109" s="214">
        <v>8.3629999999999995</v>
      </c>
      <c r="I109" s="214">
        <v>10.7965</v>
      </c>
      <c r="J109" s="214">
        <v>10.491491999999999</v>
      </c>
      <c r="K109" s="214">
        <v>5.5216029999999998</v>
      </c>
      <c r="L109" s="214">
        <v>5.3388704999999996</v>
      </c>
      <c r="M109" s="214">
        <v>64.476050000000001</v>
      </c>
      <c r="N109" s="214">
        <v>81.875</v>
      </c>
      <c r="O109" s="214">
        <v>4.4621500000000003</v>
      </c>
      <c r="P109" s="214">
        <v>60.192699999999995</v>
      </c>
      <c r="Q109" s="214">
        <v>16.53</v>
      </c>
      <c r="R109" s="214">
        <v>4.8287255</v>
      </c>
      <c r="S109" s="214">
        <v>45.929476000000001</v>
      </c>
      <c r="T109" s="214">
        <v>9.2985144999999996</v>
      </c>
      <c r="U109" s="214">
        <v>61.792000000000002</v>
      </c>
    </row>
    <row r="110" spans="1:21" ht="14.4" x14ac:dyDescent="0.3">
      <c r="A110" s="103">
        <v>2010</v>
      </c>
      <c r="B110" s="214">
        <v>309.97505062571281</v>
      </c>
      <c r="C110" s="214">
        <v>34.126181000000003</v>
      </c>
      <c r="D110" s="214">
        <v>22.065317</v>
      </c>
      <c r="E110" s="214">
        <v>127.9195</v>
      </c>
      <c r="F110" s="214">
        <v>49.410366000000003</v>
      </c>
      <c r="G110" s="214">
        <v>5.0766999999999998</v>
      </c>
      <c r="H110" s="214">
        <v>8.3877000000000006</v>
      </c>
      <c r="I110" s="214">
        <v>10.8955</v>
      </c>
      <c r="J110" s="214">
        <v>10.517246999999999</v>
      </c>
      <c r="K110" s="214">
        <v>5.5464510000000002</v>
      </c>
      <c r="L110" s="214">
        <v>5.3633514999999994</v>
      </c>
      <c r="M110" s="214">
        <v>64.824391000000006</v>
      </c>
      <c r="N110" s="214">
        <v>81.757000000000005</v>
      </c>
      <c r="O110" s="214">
        <v>4.4741</v>
      </c>
      <c r="P110" s="214">
        <v>60.482999999999997</v>
      </c>
      <c r="Q110" s="214">
        <v>16.614999999999998</v>
      </c>
      <c r="R110" s="214">
        <v>4.8892519999999999</v>
      </c>
      <c r="S110" s="214">
        <v>46.072834</v>
      </c>
      <c r="T110" s="214">
        <v>9.378126</v>
      </c>
      <c r="U110" s="214">
        <v>62.180999999999997</v>
      </c>
    </row>
    <row r="111" spans="1:21" ht="14.4" x14ac:dyDescent="0.3">
      <c r="A111" s="110">
        <v>2011</v>
      </c>
      <c r="B111" s="232">
        <v>312.24252131311033</v>
      </c>
      <c r="C111" s="232">
        <v>34.482779000000001</v>
      </c>
      <c r="D111" s="232">
        <v>22.323933</v>
      </c>
      <c r="E111" s="232">
        <v>127.81699999999999</v>
      </c>
      <c r="F111" s="232">
        <v>49.779440000000001</v>
      </c>
      <c r="G111" s="232">
        <v>5.1837</v>
      </c>
      <c r="H111" s="232">
        <v>8.4208999999999996</v>
      </c>
      <c r="I111" s="232">
        <v>10.962</v>
      </c>
      <c r="J111" s="232">
        <v>10.496672</v>
      </c>
      <c r="K111" s="232">
        <v>5.5688389999999997</v>
      </c>
      <c r="L111" s="232">
        <v>5.3882715000000001</v>
      </c>
      <c r="M111" s="232">
        <v>65.175680999999997</v>
      </c>
      <c r="N111" s="232">
        <v>81.78</v>
      </c>
      <c r="O111" s="232">
        <v>4.487710342899323</v>
      </c>
      <c r="P111" s="232">
        <v>60.749000000000002</v>
      </c>
      <c r="Q111" s="232">
        <v>16.696195475113122</v>
      </c>
      <c r="R111" s="232">
        <v>4.9530874999999996</v>
      </c>
      <c r="S111" s="232">
        <v>46.125154000000002</v>
      </c>
      <c r="T111" s="232">
        <v>9.4492124999999998</v>
      </c>
      <c r="U111" s="232">
        <v>62.653673523292312</v>
      </c>
    </row>
    <row r="112" spans="1:21" s="106" customFormat="1" ht="13.8" x14ac:dyDescent="0.3">
      <c r="A112" s="105" t="s">
        <v>96</v>
      </c>
      <c r="B112" s="105"/>
      <c r="C112" s="105"/>
      <c r="D112" s="105"/>
      <c r="E112" s="108"/>
      <c r="F112" s="108"/>
      <c r="G112" s="108"/>
      <c r="H112" s="108"/>
      <c r="I112" s="108"/>
      <c r="J112" s="108"/>
      <c r="K112" s="108"/>
      <c r="L112" s="108"/>
      <c r="M112" s="108"/>
      <c r="N112" s="108"/>
      <c r="O112" s="108"/>
      <c r="P112" s="108"/>
      <c r="Q112" s="108"/>
      <c r="R112" s="108"/>
    </row>
    <row r="113" spans="1:18" s="106" customFormat="1" ht="13.8" x14ac:dyDescent="0.3">
      <c r="A113" s="105" t="s">
        <v>95</v>
      </c>
    </row>
    <row r="114" spans="1:18" s="99" customFormat="1" ht="14.4" x14ac:dyDescent="0.3">
      <c r="A114" s="105"/>
      <c r="B114" s="104"/>
    </row>
    <row r="115" spans="1:18" s="99" customFormat="1" ht="14.4" x14ac:dyDescent="0.3"/>
    <row r="116" spans="1:18" s="99" customFormat="1" ht="14.4" x14ac:dyDescent="0.3">
      <c r="A116" s="102" t="s">
        <v>156</v>
      </c>
      <c r="B116" s="100"/>
      <c r="C116" s="100"/>
      <c r="D116" s="100"/>
      <c r="E116" s="100"/>
      <c r="F116" s="100"/>
      <c r="G116" s="100"/>
      <c r="H116" s="100"/>
      <c r="I116" s="100"/>
      <c r="J116" s="100"/>
      <c r="K116" s="100"/>
      <c r="L116" s="100"/>
      <c r="M116" s="100"/>
      <c r="N116" s="100"/>
      <c r="O116" s="100"/>
      <c r="P116" s="100"/>
      <c r="Q116" s="100"/>
      <c r="R116" s="100"/>
    </row>
    <row r="117" spans="1:18" x14ac:dyDescent="0.25">
      <c r="A117" s="95"/>
      <c r="B117" s="166"/>
      <c r="C117" s="68"/>
      <c r="D117" s="68"/>
      <c r="E117" s="68"/>
      <c r="F117" s="68"/>
      <c r="G117" s="68"/>
      <c r="H117" s="68"/>
      <c r="I117" s="68"/>
      <c r="J117" s="68"/>
      <c r="K117" s="68"/>
      <c r="L117" s="68"/>
      <c r="M117" s="68"/>
      <c r="N117" s="68"/>
      <c r="O117" s="68"/>
      <c r="P117" s="68"/>
      <c r="Q117" s="68"/>
      <c r="R117" s="68"/>
    </row>
    <row r="118" spans="1:18" x14ac:dyDescent="0.25">
      <c r="A118" s="95"/>
      <c r="B118" s="68"/>
      <c r="C118" s="68"/>
      <c r="D118" s="68"/>
      <c r="E118" s="68"/>
      <c r="F118" s="68"/>
      <c r="G118" s="68"/>
      <c r="H118" s="68"/>
      <c r="I118" s="68"/>
      <c r="J118" s="68"/>
      <c r="K118" s="68"/>
      <c r="L118" s="68"/>
      <c r="M118" s="68"/>
      <c r="N118" s="68"/>
      <c r="O118" s="68"/>
      <c r="P118" s="68"/>
      <c r="Q118" s="68"/>
      <c r="R118" s="68"/>
    </row>
    <row r="119" spans="1:18" x14ac:dyDescent="0.25">
      <c r="A119" s="95"/>
      <c r="B119" s="68"/>
      <c r="C119" s="68"/>
      <c r="D119" s="68"/>
      <c r="E119" s="68"/>
      <c r="F119" s="68"/>
      <c r="G119" s="68"/>
      <c r="H119" s="68"/>
      <c r="I119" s="68"/>
      <c r="J119" s="68"/>
      <c r="K119" s="68"/>
      <c r="L119" s="68"/>
      <c r="M119" s="68"/>
      <c r="N119" s="68"/>
      <c r="O119" s="68"/>
      <c r="P119" s="68"/>
      <c r="Q119" s="68"/>
      <c r="R119" s="68"/>
    </row>
    <row r="120" spans="1:18" x14ac:dyDescent="0.25">
      <c r="B120" s="68"/>
      <c r="C120" s="68"/>
      <c r="D120" s="68"/>
      <c r="E120" s="68"/>
      <c r="F120" s="68"/>
      <c r="G120" s="68"/>
      <c r="H120" s="68"/>
      <c r="I120" s="68"/>
      <c r="J120" s="68"/>
      <c r="K120" s="68"/>
      <c r="L120" s="68"/>
      <c r="M120" s="68"/>
      <c r="N120" s="68"/>
      <c r="O120" s="68"/>
      <c r="P120" s="68"/>
      <c r="Q120" s="68"/>
      <c r="R120" s="68"/>
    </row>
    <row r="122" spans="1:18" x14ac:dyDescent="0.25">
      <c r="B122" s="68"/>
      <c r="C122" s="68"/>
      <c r="D122" s="68"/>
      <c r="E122" s="68"/>
      <c r="F122" s="68"/>
      <c r="G122" s="68"/>
      <c r="H122" s="68"/>
      <c r="I122" s="68"/>
      <c r="J122" s="68"/>
      <c r="K122" s="68"/>
      <c r="L122" s="68"/>
      <c r="M122" s="68"/>
      <c r="N122" s="68"/>
      <c r="O122" s="68"/>
      <c r="P122" s="68"/>
      <c r="Q122" s="68"/>
      <c r="R122" s="68"/>
    </row>
    <row r="123" spans="1:18" x14ac:dyDescent="0.25">
      <c r="B123" s="68"/>
      <c r="C123" s="68"/>
      <c r="D123" s="68"/>
      <c r="E123" s="68"/>
      <c r="F123" s="68"/>
      <c r="G123" s="68"/>
      <c r="H123" s="68"/>
      <c r="I123" s="68"/>
      <c r="J123" s="68"/>
      <c r="K123" s="68"/>
      <c r="L123" s="68"/>
      <c r="M123" s="68"/>
      <c r="N123" s="68"/>
      <c r="O123" s="68"/>
      <c r="P123" s="68"/>
      <c r="Q123" s="68"/>
      <c r="R123" s="68"/>
    </row>
    <row r="124" spans="1:18" x14ac:dyDescent="0.25">
      <c r="B124" s="68"/>
      <c r="C124" s="68"/>
      <c r="D124" s="68"/>
      <c r="E124" s="68"/>
      <c r="F124" s="68"/>
      <c r="G124" s="68"/>
      <c r="H124" s="68"/>
      <c r="I124" s="68"/>
      <c r="J124" s="68"/>
      <c r="K124" s="68"/>
      <c r="L124" s="68"/>
      <c r="M124" s="68"/>
      <c r="N124" s="68"/>
      <c r="O124" s="68"/>
      <c r="P124" s="68"/>
      <c r="Q124" s="68"/>
      <c r="R124" s="68"/>
    </row>
    <row r="125" spans="1:18" x14ac:dyDescent="0.25">
      <c r="B125" s="68"/>
      <c r="C125" s="68"/>
      <c r="D125" s="68"/>
      <c r="E125" s="68"/>
      <c r="F125" s="68"/>
      <c r="G125" s="68"/>
      <c r="H125" s="68"/>
      <c r="I125" s="68"/>
      <c r="J125" s="68"/>
      <c r="K125" s="68"/>
      <c r="L125" s="68"/>
      <c r="M125" s="68"/>
      <c r="N125" s="68"/>
      <c r="O125" s="68"/>
      <c r="P125" s="68"/>
      <c r="Q125" s="68"/>
      <c r="R125" s="68"/>
    </row>
    <row r="126" spans="1:18" x14ac:dyDescent="0.25">
      <c r="B126" s="68"/>
      <c r="C126" s="68"/>
      <c r="D126" s="68"/>
      <c r="E126" s="68"/>
      <c r="F126" s="68"/>
      <c r="G126" s="68"/>
      <c r="H126" s="68"/>
      <c r="I126" s="68"/>
      <c r="J126" s="68"/>
      <c r="K126" s="68"/>
      <c r="L126" s="68"/>
      <c r="M126" s="68"/>
      <c r="N126" s="68"/>
      <c r="O126" s="68"/>
      <c r="P126" s="68"/>
      <c r="Q126" s="68"/>
      <c r="R126" s="68"/>
    </row>
    <row r="127" spans="1:18" x14ac:dyDescent="0.25">
      <c r="A127" s="95"/>
    </row>
    <row r="128" spans="1:18" x14ac:dyDescent="0.25">
      <c r="A128" s="95"/>
      <c r="B128" s="68"/>
      <c r="C128" s="68"/>
      <c r="D128" s="68"/>
      <c r="E128" s="68"/>
      <c r="F128" s="68"/>
      <c r="G128" s="68"/>
      <c r="H128" s="68"/>
      <c r="I128" s="68"/>
      <c r="J128" s="68"/>
      <c r="K128" s="68"/>
      <c r="L128" s="68"/>
      <c r="M128" s="68"/>
      <c r="N128" s="68"/>
      <c r="O128" s="68"/>
      <c r="P128" s="68"/>
      <c r="Q128" s="68"/>
      <c r="R128" s="68"/>
    </row>
    <row r="129" spans="1:18" x14ac:dyDescent="0.25">
      <c r="A129" s="95"/>
      <c r="B129" s="68"/>
      <c r="C129" s="68"/>
      <c r="D129" s="68"/>
      <c r="E129" s="68"/>
      <c r="F129" s="68"/>
      <c r="G129" s="68"/>
      <c r="H129" s="68"/>
      <c r="I129" s="68"/>
      <c r="J129" s="68"/>
      <c r="K129" s="68"/>
      <c r="L129" s="68"/>
      <c r="M129" s="68"/>
      <c r="N129" s="68"/>
      <c r="O129" s="68"/>
      <c r="P129" s="68"/>
      <c r="Q129" s="68"/>
      <c r="R129" s="68"/>
    </row>
    <row r="130" spans="1:18" x14ac:dyDescent="0.25">
      <c r="A130" s="95"/>
      <c r="B130" s="68"/>
      <c r="C130" s="68"/>
      <c r="D130" s="68"/>
      <c r="E130" s="68"/>
      <c r="F130" s="68"/>
      <c r="G130" s="68"/>
      <c r="H130" s="68"/>
      <c r="I130" s="68"/>
      <c r="J130" s="68"/>
      <c r="K130" s="68"/>
      <c r="L130" s="68"/>
      <c r="M130" s="68"/>
      <c r="N130" s="68"/>
      <c r="O130" s="68"/>
      <c r="P130" s="68"/>
      <c r="Q130" s="68"/>
      <c r="R130" s="68"/>
    </row>
    <row r="131" spans="1:18" x14ac:dyDescent="0.25">
      <c r="A131" s="95"/>
      <c r="B131" s="68"/>
      <c r="C131" s="68"/>
      <c r="D131" s="68"/>
      <c r="E131" s="68"/>
      <c r="F131" s="68"/>
      <c r="G131" s="68"/>
      <c r="H131" s="68"/>
      <c r="I131" s="68"/>
      <c r="J131" s="68"/>
      <c r="K131" s="68"/>
      <c r="L131" s="68"/>
      <c r="M131" s="68"/>
      <c r="N131" s="68"/>
      <c r="O131" s="68"/>
      <c r="P131" s="68"/>
      <c r="Q131" s="68"/>
      <c r="R131" s="68"/>
    </row>
    <row r="132" spans="1:18" x14ac:dyDescent="0.25">
      <c r="A132" s="95"/>
      <c r="B132" s="68"/>
      <c r="C132" s="68"/>
      <c r="D132" s="68"/>
      <c r="E132" s="68"/>
      <c r="F132" s="68"/>
      <c r="G132" s="68"/>
      <c r="H132" s="68"/>
      <c r="I132" s="68"/>
      <c r="J132" s="68"/>
      <c r="K132" s="68"/>
      <c r="L132" s="68"/>
      <c r="M132" s="68"/>
      <c r="N132" s="68"/>
      <c r="O132" s="68"/>
      <c r="P132" s="68"/>
      <c r="Q132" s="68"/>
      <c r="R132" s="68"/>
    </row>
    <row r="133" spans="1:18" x14ac:dyDescent="0.25">
      <c r="A133" s="95"/>
    </row>
    <row r="134" spans="1:18" x14ac:dyDescent="0.25">
      <c r="A134" s="95"/>
      <c r="B134" s="68"/>
      <c r="C134" s="68"/>
      <c r="D134" s="68"/>
      <c r="E134" s="68"/>
      <c r="F134" s="68"/>
      <c r="G134" s="68"/>
      <c r="H134" s="68"/>
      <c r="I134" s="68"/>
      <c r="J134" s="68"/>
      <c r="K134" s="68"/>
      <c r="L134" s="68"/>
      <c r="M134" s="68"/>
      <c r="N134" s="68"/>
      <c r="O134" s="68"/>
      <c r="P134" s="68"/>
      <c r="Q134" s="68"/>
      <c r="R134" s="68"/>
    </row>
    <row r="135" spans="1:18" x14ac:dyDescent="0.25">
      <c r="A135" s="95"/>
      <c r="B135" s="68"/>
      <c r="C135" s="68"/>
      <c r="D135" s="68"/>
      <c r="E135" s="68"/>
      <c r="F135" s="68"/>
      <c r="G135" s="68"/>
      <c r="H135" s="68"/>
      <c r="I135" s="68"/>
      <c r="J135" s="68"/>
      <c r="K135" s="68"/>
      <c r="L135" s="68"/>
      <c r="M135" s="68"/>
      <c r="N135" s="68"/>
      <c r="O135" s="68"/>
      <c r="P135" s="68"/>
      <c r="Q135" s="68"/>
      <c r="R135" s="68"/>
    </row>
    <row r="136" spans="1:18" x14ac:dyDescent="0.25">
      <c r="A136" s="95"/>
      <c r="B136" s="68"/>
      <c r="C136" s="68"/>
      <c r="D136" s="68"/>
      <c r="E136" s="68"/>
      <c r="F136" s="68"/>
      <c r="G136" s="68"/>
      <c r="H136" s="68"/>
      <c r="I136" s="68"/>
      <c r="J136" s="68"/>
      <c r="K136" s="68"/>
      <c r="L136" s="68"/>
      <c r="M136" s="68"/>
      <c r="N136" s="68"/>
      <c r="O136" s="68"/>
      <c r="P136" s="68"/>
      <c r="Q136" s="68"/>
      <c r="R136" s="68"/>
    </row>
    <row r="137" spans="1:18" x14ac:dyDescent="0.25">
      <c r="A137" s="95"/>
      <c r="B137" s="68"/>
      <c r="C137" s="68"/>
      <c r="D137" s="68"/>
      <c r="E137" s="68"/>
      <c r="F137" s="68"/>
      <c r="G137" s="68"/>
      <c r="H137" s="68"/>
      <c r="I137" s="68"/>
      <c r="J137" s="68"/>
      <c r="K137" s="68"/>
      <c r="L137" s="68"/>
      <c r="M137" s="68"/>
      <c r="N137" s="68"/>
      <c r="O137" s="68"/>
      <c r="P137" s="68"/>
      <c r="Q137" s="68"/>
      <c r="R137" s="68"/>
    </row>
    <row r="138" spans="1:18" x14ac:dyDescent="0.25">
      <c r="A138" s="95"/>
      <c r="B138" s="68"/>
      <c r="C138" s="68"/>
      <c r="D138" s="68"/>
      <c r="E138" s="68"/>
      <c r="F138" s="68"/>
      <c r="G138" s="68"/>
      <c r="H138" s="68"/>
      <c r="I138" s="68"/>
      <c r="J138" s="68"/>
      <c r="K138" s="68"/>
      <c r="L138" s="68"/>
      <c r="M138" s="68"/>
      <c r="N138" s="68"/>
      <c r="O138" s="68"/>
      <c r="P138" s="68"/>
      <c r="Q138" s="68"/>
      <c r="R138" s="68"/>
    </row>
    <row r="139" spans="1:18" x14ac:dyDescent="0.25">
      <c r="A139" s="95"/>
    </row>
    <row r="140" spans="1:18" x14ac:dyDescent="0.25">
      <c r="A140" s="95"/>
      <c r="B140" s="68"/>
      <c r="C140" s="68"/>
      <c r="D140" s="68"/>
      <c r="E140" s="68"/>
      <c r="F140" s="68"/>
      <c r="G140" s="68"/>
      <c r="H140" s="68"/>
      <c r="I140" s="68"/>
      <c r="J140" s="68"/>
      <c r="K140" s="68"/>
      <c r="L140" s="68"/>
      <c r="M140" s="68"/>
      <c r="N140" s="68"/>
      <c r="O140" s="68"/>
      <c r="P140" s="68"/>
      <c r="Q140" s="68"/>
      <c r="R140" s="68"/>
    </row>
    <row r="141" spans="1:18" x14ac:dyDescent="0.25">
      <c r="A141" s="95"/>
      <c r="B141" s="68"/>
      <c r="C141" s="68"/>
      <c r="D141" s="68"/>
      <c r="E141" s="68"/>
      <c r="F141" s="68"/>
      <c r="G141" s="68"/>
      <c r="H141" s="68"/>
      <c r="I141" s="68"/>
      <c r="J141" s="68"/>
      <c r="K141" s="68"/>
      <c r="L141" s="68"/>
      <c r="M141" s="68"/>
      <c r="N141" s="68"/>
      <c r="O141" s="68"/>
      <c r="P141" s="68"/>
      <c r="Q141" s="68"/>
      <c r="R141" s="68"/>
    </row>
    <row r="142" spans="1:18" x14ac:dyDescent="0.25">
      <c r="A142" s="95"/>
      <c r="B142" s="68"/>
      <c r="C142" s="68"/>
      <c r="D142" s="68"/>
      <c r="E142" s="68"/>
      <c r="F142" s="68"/>
      <c r="G142" s="68"/>
      <c r="H142" s="68"/>
      <c r="I142" s="68"/>
      <c r="J142" s="68"/>
      <c r="K142" s="68"/>
      <c r="L142" s="68"/>
      <c r="M142" s="68"/>
      <c r="N142" s="68"/>
      <c r="O142" s="68"/>
      <c r="P142" s="68"/>
      <c r="Q142" s="68"/>
      <c r="R142" s="68"/>
    </row>
    <row r="143" spans="1:18" x14ac:dyDescent="0.25">
      <c r="A143" s="95"/>
      <c r="B143" s="68"/>
      <c r="C143" s="68"/>
      <c r="D143" s="68"/>
      <c r="E143" s="68"/>
      <c r="F143" s="68"/>
      <c r="G143" s="68"/>
      <c r="H143" s="68"/>
      <c r="I143" s="68"/>
      <c r="J143" s="68"/>
      <c r="K143" s="68"/>
      <c r="L143" s="68"/>
      <c r="M143" s="68"/>
      <c r="N143" s="68"/>
      <c r="O143" s="68"/>
      <c r="P143" s="68"/>
      <c r="Q143" s="68"/>
      <c r="R143" s="68"/>
    </row>
    <row r="144" spans="1:18" x14ac:dyDescent="0.25">
      <c r="A144" s="95"/>
      <c r="B144" s="68"/>
      <c r="C144" s="68"/>
      <c r="D144" s="68"/>
      <c r="E144" s="68"/>
      <c r="F144" s="68"/>
      <c r="G144" s="68"/>
      <c r="H144" s="68"/>
      <c r="I144" s="68"/>
      <c r="J144" s="68"/>
      <c r="K144" s="68"/>
      <c r="L144" s="68"/>
      <c r="M144" s="68"/>
      <c r="N144" s="68"/>
      <c r="O144" s="68"/>
      <c r="P144" s="68"/>
      <c r="Q144" s="68"/>
      <c r="R144" s="68"/>
    </row>
    <row r="145" spans="1:18" x14ac:dyDescent="0.25">
      <c r="A145" s="95"/>
    </row>
    <row r="146" spans="1:18" x14ac:dyDescent="0.25">
      <c r="A146" s="95"/>
      <c r="B146" s="68"/>
      <c r="C146" s="68"/>
      <c r="D146" s="68"/>
      <c r="E146" s="68"/>
      <c r="F146" s="68"/>
      <c r="G146" s="68"/>
      <c r="H146" s="68"/>
      <c r="I146" s="68"/>
      <c r="J146" s="68"/>
      <c r="K146" s="68"/>
      <c r="L146" s="68"/>
      <c r="M146" s="68"/>
      <c r="N146" s="68"/>
      <c r="O146" s="68"/>
      <c r="P146" s="68"/>
      <c r="Q146" s="68"/>
      <c r="R146" s="68"/>
    </row>
    <row r="147" spans="1:18" x14ac:dyDescent="0.25">
      <c r="A147" s="95"/>
      <c r="B147" s="68"/>
      <c r="C147" s="68"/>
      <c r="D147" s="68"/>
      <c r="E147" s="68"/>
      <c r="F147" s="68"/>
      <c r="G147" s="68"/>
      <c r="H147" s="68"/>
      <c r="I147" s="68"/>
      <c r="J147" s="68"/>
      <c r="K147" s="68"/>
      <c r="L147" s="68"/>
      <c r="M147" s="68"/>
      <c r="N147" s="68"/>
      <c r="O147" s="68"/>
      <c r="P147" s="68"/>
      <c r="Q147" s="68"/>
      <c r="R147" s="68"/>
    </row>
    <row r="148" spans="1:18" x14ac:dyDescent="0.25">
      <c r="A148" s="95"/>
      <c r="B148" s="68"/>
      <c r="C148" s="68"/>
      <c r="D148" s="68"/>
      <c r="E148" s="68"/>
      <c r="F148" s="68"/>
      <c r="G148" s="68"/>
      <c r="H148" s="68"/>
      <c r="I148" s="68"/>
      <c r="J148" s="68"/>
      <c r="K148" s="68"/>
      <c r="L148" s="68"/>
      <c r="M148" s="68"/>
      <c r="N148" s="68"/>
      <c r="O148" s="68"/>
      <c r="P148" s="68"/>
      <c r="Q148" s="68"/>
      <c r="R148" s="68"/>
    </row>
    <row r="149" spans="1:18" x14ac:dyDescent="0.25">
      <c r="A149" s="95"/>
      <c r="B149" s="68"/>
      <c r="C149" s="68"/>
      <c r="D149" s="68"/>
      <c r="E149" s="68"/>
      <c r="F149" s="68"/>
      <c r="G149" s="68"/>
      <c r="H149" s="68"/>
      <c r="I149" s="68"/>
      <c r="J149" s="68"/>
      <c r="K149" s="68"/>
      <c r="L149" s="68"/>
      <c r="M149" s="68"/>
      <c r="N149" s="68"/>
      <c r="O149" s="68"/>
      <c r="P149" s="68"/>
      <c r="Q149" s="68"/>
      <c r="R149" s="68"/>
    </row>
    <row r="150" spans="1:18" x14ac:dyDescent="0.25">
      <c r="A150" s="95"/>
      <c r="B150" s="68"/>
      <c r="C150" s="68"/>
      <c r="D150" s="68"/>
      <c r="E150" s="68"/>
      <c r="F150" s="68"/>
      <c r="G150" s="68"/>
      <c r="H150" s="68"/>
      <c r="I150" s="68"/>
      <c r="J150" s="68"/>
      <c r="K150" s="68"/>
      <c r="L150" s="68"/>
      <c r="M150" s="68"/>
      <c r="N150" s="68"/>
      <c r="O150" s="68"/>
      <c r="P150" s="68"/>
      <c r="Q150" s="68"/>
      <c r="R150" s="68"/>
    </row>
    <row r="151" spans="1:18" x14ac:dyDescent="0.25">
      <c r="A151" s="95"/>
    </row>
    <row r="152" spans="1:18" x14ac:dyDescent="0.25">
      <c r="A152" s="95"/>
      <c r="B152" s="68"/>
      <c r="C152" s="68"/>
      <c r="D152" s="68"/>
      <c r="E152" s="68"/>
      <c r="F152" s="68"/>
      <c r="G152" s="68"/>
      <c r="H152" s="68"/>
      <c r="I152" s="68"/>
      <c r="J152" s="68"/>
      <c r="K152" s="68"/>
      <c r="L152" s="68"/>
      <c r="M152" s="68"/>
      <c r="N152" s="68"/>
      <c r="O152" s="68"/>
      <c r="P152" s="68"/>
      <c r="Q152" s="68"/>
      <c r="R152" s="68"/>
    </row>
    <row r="153" spans="1:18" x14ac:dyDescent="0.25">
      <c r="A153" s="95"/>
      <c r="B153" s="68"/>
      <c r="C153" s="68"/>
      <c r="D153" s="68"/>
      <c r="E153" s="68"/>
      <c r="F153" s="68"/>
      <c r="G153" s="68"/>
      <c r="H153" s="68"/>
      <c r="I153" s="68"/>
      <c r="J153" s="68"/>
      <c r="K153" s="68"/>
      <c r="L153" s="68"/>
      <c r="M153" s="68"/>
      <c r="N153" s="68"/>
      <c r="O153" s="68"/>
      <c r="P153" s="68"/>
      <c r="Q153" s="68"/>
      <c r="R153" s="68"/>
    </row>
    <row r="154" spans="1:18" x14ac:dyDescent="0.25">
      <c r="A154" s="95"/>
      <c r="B154" s="68"/>
      <c r="C154" s="68"/>
      <c r="D154" s="68"/>
      <c r="E154" s="68"/>
      <c r="F154" s="68"/>
      <c r="G154" s="68"/>
      <c r="H154" s="68"/>
      <c r="I154" s="68"/>
      <c r="J154" s="68"/>
      <c r="K154" s="68"/>
      <c r="L154" s="68"/>
      <c r="M154" s="68"/>
      <c r="N154" s="68"/>
      <c r="O154" s="68"/>
      <c r="P154" s="68"/>
      <c r="Q154" s="68"/>
      <c r="R154" s="68"/>
    </row>
    <row r="155" spans="1:18" x14ac:dyDescent="0.25">
      <c r="A155" s="95"/>
      <c r="B155" s="68"/>
      <c r="C155" s="68"/>
      <c r="D155" s="68"/>
      <c r="E155" s="68"/>
      <c r="F155" s="68"/>
      <c r="G155" s="68"/>
      <c r="H155" s="68"/>
      <c r="I155" s="68"/>
      <c r="J155" s="68"/>
      <c r="K155" s="68"/>
      <c r="L155" s="68"/>
      <c r="M155" s="98"/>
      <c r="N155" s="68"/>
      <c r="O155" s="68"/>
      <c r="P155" s="68"/>
      <c r="Q155" s="68"/>
      <c r="R155" s="68"/>
    </row>
    <row r="156" spans="1:18" x14ac:dyDescent="0.25">
      <c r="A156" s="95"/>
      <c r="B156" s="68"/>
      <c r="C156" s="68"/>
      <c r="D156" s="68"/>
      <c r="E156" s="68"/>
      <c r="F156" s="68"/>
      <c r="G156" s="68"/>
      <c r="H156" s="68"/>
      <c r="I156" s="68"/>
      <c r="J156" s="68"/>
      <c r="K156" s="68"/>
      <c r="L156" s="68"/>
      <c r="M156" s="98"/>
      <c r="N156" s="68"/>
      <c r="O156" s="68"/>
      <c r="P156" s="68"/>
      <c r="Q156" s="68"/>
      <c r="R156" s="68"/>
    </row>
    <row r="157" spans="1:18" x14ac:dyDescent="0.25">
      <c r="A157" s="95"/>
      <c r="B157" s="68"/>
      <c r="C157" s="68"/>
      <c r="D157" s="68"/>
      <c r="E157" s="68"/>
      <c r="F157" s="68"/>
      <c r="G157" s="68"/>
      <c r="H157" s="68"/>
      <c r="I157" s="68"/>
      <c r="J157" s="68"/>
      <c r="K157" s="68"/>
      <c r="L157" s="68"/>
      <c r="M157" s="98"/>
      <c r="N157" s="68"/>
      <c r="O157" s="68"/>
      <c r="P157" s="68"/>
      <c r="Q157" s="68"/>
      <c r="R157" s="68"/>
    </row>
    <row r="158" spans="1:18" x14ac:dyDescent="0.25">
      <c r="A158" s="95"/>
      <c r="B158" s="68"/>
      <c r="C158" s="68"/>
      <c r="D158" s="68"/>
      <c r="E158" s="68"/>
      <c r="F158" s="68"/>
      <c r="G158" s="68"/>
      <c r="H158" s="68"/>
      <c r="I158" s="68"/>
      <c r="J158" s="68"/>
      <c r="K158" s="68"/>
      <c r="L158" s="68"/>
      <c r="M158" s="98"/>
      <c r="N158" s="68"/>
      <c r="O158" s="68"/>
      <c r="P158" s="68"/>
      <c r="Q158" s="68"/>
      <c r="R158" s="68"/>
    </row>
    <row r="159" spans="1:18" x14ac:dyDescent="0.25">
      <c r="A159" s="95"/>
      <c r="B159" s="68"/>
      <c r="C159" s="68"/>
      <c r="D159" s="68"/>
      <c r="E159" s="68"/>
      <c r="F159" s="68"/>
      <c r="G159" s="68"/>
      <c r="H159" s="68"/>
      <c r="I159" s="68"/>
      <c r="J159" s="68"/>
      <c r="K159" s="68"/>
      <c r="L159" s="68"/>
      <c r="M159" s="98"/>
      <c r="N159" s="68"/>
      <c r="O159" s="68"/>
      <c r="P159" s="68"/>
      <c r="Q159" s="68"/>
      <c r="R159" s="68"/>
    </row>
    <row r="160" spans="1:18" x14ac:dyDescent="0.25">
      <c r="A160" s="95"/>
      <c r="B160" s="68"/>
      <c r="C160" s="68"/>
      <c r="D160" s="68"/>
      <c r="E160" s="68"/>
      <c r="F160" s="68"/>
      <c r="G160" s="68"/>
      <c r="H160" s="68"/>
      <c r="I160" s="68"/>
      <c r="J160" s="68"/>
      <c r="K160" s="68"/>
      <c r="L160" s="68"/>
      <c r="M160" s="98"/>
      <c r="N160" s="68"/>
      <c r="O160" s="68"/>
      <c r="P160" s="68"/>
      <c r="Q160" s="68"/>
      <c r="R160" s="68"/>
    </row>
    <row r="161" spans="1:18" x14ac:dyDescent="0.25">
      <c r="A161" s="95"/>
      <c r="B161" s="68"/>
      <c r="C161" s="68"/>
      <c r="D161" s="68"/>
      <c r="E161" s="68"/>
      <c r="F161" s="68"/>
      <c r="G161" s="68"/>
      <c r="H161" s="68"/>
      <c r="I161" s="68"/>
      <c r="J161" s="68"/>
      <c r="K161" s="68"/>
      <c r="L161" s="68"/>
      <c r="M161" s="98"/>
      <c r="N161" s="68"/>
      <c r="O161" s="68"/>
      <c r="P161" s="68"/>
      <c r="Q161" s="68"/>
      <c r="R161" s="68"/>
    </row>
    <row r="162" spans="1:18" x14ac:dyDescent="0.25">
      <c r="A162" s="95"/>
      <c r="B162" s="68"/>
      <c r="C162" s="68"/>
      <c r="D162" s="68"/>
      <c r="E162" s="68"/>
      <c r="F162" s="68"/>
      <c r="G162" s="68"/>
      <c r="H162" s="68"/>
      <c r="I162" s="68"/>
      <c r="J162" s="68"/>
      <c r="K162" s="68"/>
      <c r="L162" s="68"/>
      <c r="M162" s="98"/>
      <c r="N162" s="68"/>
      <c r="O162" s="68"/>
      <c r="P162" s="68"/>
      <c r="Q162" s="68"/>
      <c r="R162" s="68"/>
    </row>
    <row r="163" spans="1:18" x14ac:dyDescent="0.25">
      <c r="A163" s="95"/>
      <c r="B163" s="68"/>
      <c r="C163" s="68"/>
      <c r="D163" s="68"/>
      <c r="E163" s="68"/>
      <c r="F163" s="68"/>
      <c r="G163" s="68"/>
      <c r="H163" s="68"/>
      <c r="I163" s="68"/>
      <c r="J163" s="68"/>
      <c r="K163" s="68"/>
      <c r="L163" s="68"/>
      <c r="M163" s="98"/>
      <c r="N163" s="68"/>
      <c r="O163" s="68"/>
      <c r="P163" s="68"/>
      <c r="Q163" s="68"/>
      <c r="R163" s="68"/>
    </row>
    <row r="164" spans="1:18" x14ac:dyDescent="0.25">
      <c r="A164" s="95"/>
      <c r="B164" s="68"/>
      <c r="C164" s="68"/>
      <c r="D164" s="68"/>
      <c r="E164" s="68"/>
      <c r="F164" s="68"/>
      <c r="G164" s="68"/>
      <c r="H164" s="68"/>
      <c r="I164" s="68"/>
      <c r="J164" s="68"/>
      <c r="K164" s="68"/>
      <c r="L164" s="68"/>
      <c r="M164" s="98"/>
      <c r="N164" s="68"/>
      <c r="O164" s="68"/>
      <c r="P164" s="68"/>
      <c r="Q164" s="68"/>
      <c r="R164" s="68"/>
    </row>
    <row r="165" spans="1:18" x14ac:dyDescent="0.25">
      <c r="A165" s="95"/>
      <c r="B165" s="68"/>
      <c r="C165" s="68"/>
      <c r="D165" s="68"/>
      <c r="E165" s="68"/>
      <c r="F165" s="68"/>
      <c r="G165" s="68"/>
      <c r="H165" s="68"/>
      <c r="I165" s="68"/>
      <c r="J165" s="68"/>
      <c r="K165" s="68"/>
      <c r="L165" s="68"/>
      <c r="M165" s="98"/>
      <c r="N165" s="68"/>
      <c r="O165" s="68"/>
      <c r="P165" s="68"/>
      <c r="Q165" s="68"/>
      <c r="R165" s="68"/>
    </row>
    <row r="166" spans="1:18" x14ac:dyDescent="0.25">
      <c r="A166" s="95"/>
      <c r="B166" s="68"/>
      <c r="C166" s="68"/>
      <c r="D166" s="68"/>
      <c r="E166" s="68"/>
      <c r="F166" s="68"/>
      <c r="G166" s="68"/>
      <c r="H166" s="68"/>
      <c r="I166" s="68"/>
      <c r="J166" s="68"/>
      <c r="K166" s="68"/>
      <c r="L166" s="68"/>
      <c r="M166" s="98"/>
      <c r="N166" s="68"/>
      <c r="O166" s="68"/>
      <c r="P166" s="68"/>
      <c r="Q166" s="68"/>
      <c r="R166" s="68"/>
    </row>
    <row r="167" spans="1:18" ht="13.8" thickBot="1" x14ac:dyDescent="0.3">
      <c r="A167" s="94"/>
      <c r="B167" s="96"/>
      <c r="C167" s="96"/>
      <c r="D167" s="96"/>
      <c r="E167" s="96"/>
      <c r="F167" s="96"/>
      <c r="G167" s="96"/>
      <c r="H167" s="96"/>
      <c r="I167" s="96"/>
      <c r="J167" s="96"/>
      <c r="K167" s="96"/>
      <c r="L167" s="96"/>
      <c r="M167" s="97"/>
      <c r="N167" s="96"/>
      <c r="O167" s="96"/>
      <c r="P167" s="96"/>
      <c r="Q167" s="96"/>
      <c r="R167" s="96"/>
    </row>
    <row r="170" spans="1:18" x14ac:dyDescent="0.25">
      <c r="A170" s="95"/>
      <c r="B170" s="93"/>
      <c r="C170" s="93"/>
      <c r="D170" s="93"/>
      <c r="E170" s="93"/>
      <c r="F170" s="93"/>
      <c r="G170" s="93"/>
      <c r="H170" s="93"/>
      <c r="I170" s="93"/>
      <c r="J170" s="93"/>
      <c r="K170" s="93"/>
      <c r="L170" s="93"/>
      <c r="M170" s="93"/>
      <c r="N170" s="93"/>
      <c r="O170" s="93"/>
      <c r="P170" s="93"/>
      <c r="Q170" s="93"/>
      <c r="R170" s="93"/>
    </row>
    <row r="171" spans="1:18" x14ac:dyDescent="0.25">
      <c r="A171" s="95"/>
      <c r="B171" s="93"/>
      <c r="C171" s="93"/>
      <c r="D171" s="93"/>
      <c r="E171" s="93"/>
      <c r="F171" s="93"/>
      <c r="G171" s="93"/>
      <c r="H171" s="93"/>
      <c r="I171" s="93"/>
      <c r="J171" s="93"/>
      <c r="K171" s="93"/>
      <c r="L171" s="93"/>
      <c r="M171" s="93"/>
      <c r="N171" s="93"/>
      <c r="O171" s="93"/>
      <c r="P171" s="93"/>
      <c r="Q171" s="93"/>
      <c r="R171" s="93"/>
    </row>
    <row r="172" spans="1:18" x14ac:dyDescent="0.25">
      <c r="A172" s="95"/>
      <c r="B172" s="93"/>
      <c r="C172" s="93"/>
      <c r="D172" s="93"/>
      <c r="E172" s="93"/>
      <c r="F172" s="93"/>
      <c r="G172" s="93"/>
      <c r="H172" s="93"/>
      <c r="I172" s="93"/>
      <c r="J172" s="93"/>
      <c r="K172" s="93"/>
      <c r="L172" s="93"/>
      <c r="M172" s="93"/>
      <c r="N172" s="93"/>
      <c r="O172" s="93"/>
      <c r="P172" s="93"/>
      <c r="Q172" s="93"/>
      <c r="R172" s="93"/>
    </row>
    <row r="173" spans="1:18" x14ac:dyDescent="0.25">
      <c r="A173" s="95"/>
      <c r="B173" s="93"/>
      <c r="C173" s="93"/>
      <c r="D173" s="93"/>
      <c r="E173" s="93"/>
      <c r="F173" s="93"/>
      <c r="G173" s="93"/>
      <c r="H173" s="93"/>
      <c r="I173" s="93"/>
      <c r="J173" s="93"/>
      <c r="K173" s="93"/>
      <c r="L173" s="93"/>
      <c r="M173" s="93"/>
      <c r="N173" s="93"/>
      <c r="O173" s="93"/>
      <c r="P173" s="93"/>
      <c r="Q173" s="93"/>
      <c r="R173" s="93"/>
    </row>
    <row r="174" spans="1:18" x14ac:dyDescent="0.25">
      <c r="A174" s="95"/>
      <c r="B174" s="93"/>
      <c r="C174" s="93"/>
      <c r="D174" s="93"/>
      <c r="E174" s="93"/>
      <c r="F174" s="93"/>
      <c r="G174" s="93"/>
      <c r="H174" s="93"/>
      <c r="I174" s="93"/>
      <c r="J174" s="93"/>
      <c r="K174" s="93"/>
      <c r="L174" s="93"/>
      <c r="M174" s="93"/>
      <c r="N174" s="93"/>
      <c r="O174" s="93"/>
      <c r="P174" s="93"/>
      <c r="Q174" s="93"/>
      <c r="R174" s="93"/>
    </row>
    <row r="175" spans="1:18" x14ac:dyDescent="0.25">
      <c r="A175" s="95"/>
      <c r="B175" s="93"/>
      <c r="C175" s="93"/>
      <c r="D175" s="93"/>
      <c r="E175" s="93"/>
      <c r="F175" s="93"/>
      <c r="G175" s="93"/>
      <c r="H175" s="93"/>
      <c r="I175" s="93"/>
      <c r="J175" s="93"/>
      <c r="K175" s="93"/>
      <c r="L175" s="93"/>
      <c r="M175" s="93"/>
      <c r="N175" s="93"/>
      <c r="O175" s="93"/>
      <c r="P175" s="93"/>
      <c r="Q175" s="93"/>
      <c r="R175" s="93"/>
    </row>
    <row r="176" spans="1:18" x14ac:dyDescent="0.25">
      <c r="A176" s="95"/>
      <c r="B176" s="93"/>
      <c r="C176" s="93"/>
      <c r="D176" s="93"/>
      <c r="E176" s="93"/>
      <c r="F176" s="93"/>
      <c r="G176" s="93"/>
      <c r="H176" s="93"/>
      <c r="I176" s="93"/>
      <c r="J176" s="93"/>
      <c r="K176" s="93"/>
      <c r="L176" s="93"/>
      <c r="M176" s="93"/>
      <c r="N176" s="93"/>
      <c r="O176" s="93"/>
      <c r="P176" s="93"/>
      <c r="Q176" s="93"/>
      <c r="R176" s="93"/>
    </row>
    <row r="177" spans="1:18" x14ac:dyDescent="0.25">
      <c r="A177" s="95"/>
      <c r="B177" s="93"/>
      <c r="C177" s="93"/>
      <c r="D177" s="93"/>
      <c r="E177" s="93"/>
      <c r="F177" s="93"/>
      <c r="G177" s="93"/>
      <c r="H177" s="93"/>
      <c r="I177" s="93"/>
      <c r="J177" s="93"/>
      <c r="K177" s="93"/>
      <c r="L177" s="93"/>
      <c r="M177" s="93"/>
      <c r="N177" s="93"/>
      <c r="O177" s="93"/>
      <c r="P177" s="93"/>
      <c r="Q177" s="93"/>
      <c r="R177" s="93"/>
    </row>
    <row r="178" spans="1:18" x14ac:dyDescent="0.25">
      <c r="A178" s="95"/>
      <c r="B178" s="93"/>
      <c r="C178" s="93"/>
      <c r="D178" s="93"/>
      <c r="E178" s="93"/>
      <c r="F178" s="93"/>
      <c r="G178" s="93"/>
      <c r="H178" s="93"/>
      <c r="I178" s="93"/>
      <c r="J178" s="93"/>
      <c r="K178" s="93"/>
      <c r="L178" s="93"/>
      <c r="M178" s="93"/>
      <c r="N178" s="93"/>
      <c r="O178" s="93"/>
      <c r="P178" s="93"/>
      <c r="Q178" s="93"/>
      <c r="R178" s="93"/>
    </row>
    <row r="179" spans="1:18" x14ac:dyDescent="0.25">
      <c r="A179" s="95"/>
      <c r="B179" s="93"/>
      <c r="C179" s="93"/>
      <c r="D179" s="93"/>
      <c r="E179" s="93"/>
      <c r="F179" s="93"/>
      <c r="G179" s="93"/>
      <c r="H179" s="93"/>
      <c r="I179" s="93"/>
      <c r="J179" s="93"/>
      <c r="K179" s="93"/>
      <c r="L179" s="93"/>
      <c r="M179" s="93"/>
      <c r="N179" s="93"/>
      <c r="O179" s="93"/>
      <c r="P179" s="93"/>
      <c r="Q179" s="93"/>
      <c r="R179" s="93"/>
    </row>
    <row r="180" spans="1:18" x14ac:dyDescent="0.25">
      <c r="A180" s="95"/>
      <c r="B180" s="93"/>
      <c r="C180" s="93"/>
      <c r="D180" s="93"/>
      <c r="E180" s="93"/>
      <c r="F180" s="93"/>
      <c r="G180" s="93"/>
      <c r="H180" s="93"/>
      <c r="I180" s="93"/>
      <c r="J180" s="93"/>
      <c r="K180" s="93"/>
      <c r="L180" s="93"/>
      <c r="M180" s="93"/>
      <c r="N180" s="93"/>
      <c r="O180" s="93"/>
      <c r="P180" s="93"/>
      <c r="Q180" s="93"/>
      <c r="R180" s="93"/>
    </row>
    <row r="181" spans="1:18" x14ac:dyDescent="0.25">
      <c r="A181" s="95"/>
      <c r="B181" s="93"/>
      <c r="C181" s="93"/>
      <c r="D181" s="93"/>
      <c r="E181" s="93"/>
      <c r="F181" s="93"/>
      <c r="G181" s="93"/>
      <c r="H181" s="93"/>
      <c r="I181" s="93"/>
      <c r="J181" s="93"/>
      <c r="K181" s="93"/>
      <c r="L181" s="93"/>
      <c r="M181" s="93"/>
      <c r="N181" s="93"/>
      <c r="O181" s="93"/>
      <c r="P181" s="93"/>
      <c r="Q181" s="93"/>
      <c r="R181" s="93"/>
    </row>
    <row r="182" spans="1:18" x14ac:dyDescent="0.25">
      <c r="A182" s="95"/>
      <c r="B182" s="93"/>
      <c r="C182" s="93"/>
      <c r="D182" s="93"/>
      <c r="E182" s="93"/>
      <c r="F182" s="93"/>
      <c r="G182" s="93"/>
      <c r="H182" s="93"/>
      <c r="I182" s="93"/>
      <c r="J182" s="93"/>
      <c r="K182" s="93"/>
      <c r="L182" s="93"/>
      <c r="M182" s="93"/>
      <c r="N182" s="93"/>
      <c r="O182" s="93"/>
      <c r="P182" s="93"/>
      <c r="Q182" s="93"/>
      <c r="R182" s="93"/>
    </row>
    <row r="183" spans="1:18" x14ac:dyDescent="0.25">
      <c r="A183" s="95"/>
      <c r="B183" s="93"/>
      <c r="C183" s="93"/>
      <c r="D183" s="93"/>
      <c r="E183" s="93"/>
      <c r="F183" s="93"/>
      <c r="G183" s="93"/>
      <c r="H183" s="93"/>
      <c r="I183" s="93"/>
      <c r="J183" s="93"/>
      <c r="K183" s="93"/>
      <c r="L183" s="93"/>
      <c r="M183" s="93"/>
      <c r="N183" s="93"/>
      <c r="O183" s="93"/>
      <c r="P183" s="93"/>
      <c r="Q183" s="93"/>
      <c r="R183" s="93"/>
    </row>
    <row r="184" spans="1:18" x14ac:dyDescent="0.25">
      <c r="A184" s="95"/>
      <c r="B184" s="93"/>
      <c r="C184" s="93"/>
      <c r="D184" s="93"/>
      <c r="E184" s="93"/>
      <c r="F184" s="93"/>
      <c r="G184" s="93"/>
      <c r="H184" s="93"/>
      <c r="I184" s="93"/>
      <c r="J184" s="93"/>
      <c r="K184" s="93"/>
      <c r="L184" s="93"/>
      <c r="M184" s="93"/>
      <c r="N184" s="93"/>
      <c r="O184" s="93"/>
      <c r="P184" s="93"/>
      <c r="Q184" s="93"/>
      <c r="R184" s="93"/>
    </row>
    <row r="185" spans="1:18" x14ac:dyDescent="0.25">
      <c r="A185" s="95"/>
      <c r="B185" s="93"/>
      <c r="C185" s="93"/>
      <c r="D185" s="93"/>
      <c r="E185" s="93"/>
      <c r="F185" s="93"/>
      <c r="G185" s="93"/>
      <c r="H185" s="93"/>
      <c r="I185" s="93"/>
      <c r="J185" s="93"/>
      <c r="K185" s="93"/>
      <c r="L185" s="93"/>
      <c r="M185" s="93"/>
      <c r="N185" s="93"/>
      <c r="O185" s="93"/>
      <c r="P185" s="93"/>
      <c r="Q185" s="93"/>
      <c r="R185" s="93"/>
    </row>
    <row r="186" spans="1:18" x14ac:dyDescent="0.25">
      <c r="A186" s="95"/>
      <c r="B186" s="93"/>
      <c r="C186" s="93"/>
      <c r="D186" s="93"/>
      <c r="E186" s="93"/>
      <c r="F186" s="93"/>
      <c r="G186" s="93"/>
      <c r="H186" s="93"/>
      <c r="I186" s="93"/>
      <c r="J186" s="93"/>
      <c r="K186" s="93"/>
      <c r="L186" s="93"/>
      <c r="M186" s="93"/>
      <c r="N186" s="93"/>
      <c r="O186" s="93"/>
      <c r="P186" s="93"/>
      <c r="Q186" s="93"/>
      <c r="R186" s="93"/>
    </row>
    <row r="187" spans="1:18" x14ac:dyDescent="0.25">
      <c r="A187" s="95"/>
      <c r="B187" s="93"/>
      <c r="C187" s="93"/>
      <c r="D187" s="93"/>
      <c r="E187" s="93"/>
      <c r="F187" s="93"/>
      <c r="G187" s="93"/>
      <c r="H187" s="93"/>
      <c r="I187" s="93"/>
      <c r="J187" s="93"/>
      <c r="K187" s="93"/>
      <c r="L187" s="93"/>
      <c r="M187" s="93"/>
      <c r="N187" s="93"/>
      <c r="O187" s="93"/>
      <c r="P187" s="93"/>
      <c r="Q187" s="93"/>
      <c r="R187" s="93"/>
    </row>
    <row r="188" spans="1:18" x14ac:dyDescent="0.25">
      <c r="A188" s="95"/>
      <c r="B188" s="93"/>
      <c r="C188" s="93"/>
      <c r="D188" s="93"/>
      <c r="E188" s="93"/>
      <c r="F188" s="93"/>
      <c r="G188" s="93"/>
      <c r="H188" s="93"/>
      <c r="I188" s="93"/>
      <c r="J188" s="93"/>
      <c r="K188" s="93"/>
      <c r="L188" s="93"/>
      <c r="M188" s="93"/>
      <c r="N188" s="93"/>
      <c r="O188" s="93"/>
      <c r="P188" s="93"/>
      <c r="Q188" s="93"/>
      <c r="R188" s="93"/>
    </row>
    <row r="189" spans="1:18" x14ac:dyDescent="0.25">
      <c r="A189" s="95"/>
      <c r="B189" s="93"/>
      <c r="C189" s="93"/>
      <c r="D189" s="93"/>
      <c r="E189" s="93"/>
      <c r="F189" s="93"/>
      <c r="G189" s="93"/>
      <c r="H189" s="93"/>
      <c r="I189" s="93"/>
      <c r="J189" s="93"/>
      <c r="K189" s="93"/>
      <c r="L189" s="93"/>
      <c r="M189" s="93"/>
      <c r="N189" s="93"/>
      <c r="O189" s="93"/>
      <c r="P189" s="93"/>
      <c r="Q189" s="93"/>
      <c r="R189" s="93"/>
    </row>
    <row r="190" spans="1:18" x14ac:dyDescent="0.25">
      <c r="A190" s="95"/>
      <c r="B190" s="93"/>
      <c r="C190" s="93"/>
      <c r="D190" s="93"/>
      <c r="E190" s="93"/>
      <c r="F190" s="93"/>
      <c r="G190" s="93"/>
      <c r="H190" s="93"/>
      <c r="I190" s="93"/>
      <c r="J190" s="93"/>
      <c r="K190" s="93"/>
      <c r="L190" s="93"/>
      <c r="M190" s="93"/>
      <c r="N190" s="93"/>
      <c r="O190" s="93"/>
      <c r="P190" s="93"/>
      <c r="Q190" s="93"/>
      <c r="R190" s="93"/>
    </row>
    <row r="191" spans="1:18" x14ac:dyDescent="0.25">
      <c r="A191" s="95"/>
      <c r="B191" s="93"/>
      <c r="C191" s="93"/>
      <c r="D191" s="93"/>
      <c r="E191" s="93"/>
      <c r="F191" s="93"/>
      <c r="G191" s="93"/>
      <c r="H191" s="93"/>
      <c r="I191" s="93"/>
      <c r="J191" s="93"/>
      <c r="K191" s="93"/>
      <c r="L191" s="93"/>
      <c r="M191" s="93"/>
      <c r="N191" s="93"/>
      <c r="O191" s="93"/>
      <c r="P191" s="93"/>
      <c r="Q191" s="93"/>
      <c r="R191" s="93"/>
    </row>
    <row r="192" spans="1:18" x14ac:dyDescent="0.25">
      <c r="A192" s="95"/>
      <c r="B192" s="93"/>
      <c r="C192" s="93"/>
      <c r="D192" s="93"/>
      <c r="E192" s="93"/>
      <c r="F192" s="93"/>
      <c r="G192" s="93"/>
      <c r="H192" s="93"/>
      <c r="I192" s="93"/>
      <c r="J192" s="93"/>
      <c r="K192" s="93"/>
      <c r="L192" s="93"/>
      <c r="M192" s="93"/>
      <c r="N192" s="93"/>
      <c r="O192" s="93"/>
      <c r="P192" s="93"/>
      <c r="Q192" s="93"/>
      <c r="R192" s="93"/>
    </row>
    <row r="193" spans="1:18" x14ac:dyDescent="0.25">
      <c r="A193" s="95"/>
      <c r="B193" s="93"/>
      <c r="C193" s="93"/>
      <c r="D193" s="93"/>
      <c r="E193" s="93"/>
      <c r="F193" s="93"/>
      <c r="G193" s="93"/>
      <c r="H193" s="93"/>
      <c r="I193" s="93"/>
      <c r="J193" s="93"/>
      <c r="K193" s="93"/>
      <c r="L193" s="93"/>
      <c r="M193" s="93"/>
      <c r="N193" s="93"/>
      <c r="O193" s="93"/>
      <c r="P193" s="93"/>
      <c r="Q193" s="93"/>
      <c r="R193" s="93"/>
    </row>
    <row r="194" spans="1:18" x14ac:dyDescent="0.25">
      <c r="A194" s="95"/>
      <c r="B194" s="93"/>
      <c r="C194" s="93"/>
      <c r="D194" s="93"/>
      <c r="E194" s="93"/>
      <c r="F194" s="93"/>
      <c r="G194" s="93"/>
      <c r="H194" s="93"/>
      <c r="I194" s="93"/>
      <c r="J194" s="93"/>
      <c r="K194" s="93"/>
      <c r="L194" s="93"/>
      <c r="M194" s="93"/>
      <c r="N194" s="93"/>
      <c r="O194" s="93"/>
      <c r="P194" s="93"/>
      <c r="Q194" s="93"/>
      <c r="R194" s="93"/>
    </row>
    <row r="195" spans="1:18" x14ac:dyDescent="0.25">
      <c r="A195" s="95"/>
      <c r="B195" s="93"/>
      <c r="C195" s="93"/>
      <c r="D195" s="93"/>
      <c r="E195" s="93"/>
      <c r="F195" s="93"/>
      <c r="G195" s="93"/>
      <c r="H195" s="93"/>
      <c r="I195" s="93"/>
      <c r="J195" s="93"/>
      <c r="K195" s="93"/>
      <c r="L195" s="93"/>
      <c r="M195" s="93"/>
      <c r="N195" s="93"/>
      <c r="O195" s="93"/>
      <c r="P195" s="93"/>
      <c r="Q195" s="93"/>
      <c r="R195" s="93"/>
    </row>
    <row r="196" spans="1:18" x14ac:dyDescent="0.25">
      <c r="A196" s="95"/>
      <c r="B196" s="93"/>
      <c r="C196" s="93"/>
      <c r="D196" s="93"/>
      <c r="E196" s="93"/>
      <c r="F196" s="93"/>
      <c r="G196" s="93"/>
      <c r="H196" s="93"/>
      <c r="I196" s="93"/>
      <c r="J196" s="93"/>
      <c r="K196" s="93"/>
      <c r="L196" s="93"/>
      <c r="M196" s="93"/>
      <c r="N196" s="93"/>
      <c r="O196" s="93"/>
      <c r="P196" s="93"/>
      <c r="Q196" s="93"/>
      <c r="R196" s="93"/>
    </row>
    <row r="197" spans="1:18" x14ac:dyDescent="0.25">
      <c r="A197" s="95"/>
      <c r="B197" s="93"/>
      <c r="C197" s="93"/>
      <c r="D197" s="93"/>
      <c r="E197" s="93"/>
      <c r="F197" s="93"/>
      <c r="G197" s="93"/>
      <c r="H197" s="93"/>
      <c r="I197" s="93"/>
      <c r="J197" s="93"/>
      <c r="K197" s="93"/>
      <c r="L197" s="93"/>
      <c r="M197" s="93"/>
      <c r="N197" s="93"/>
      <c r="O197" s="93"/>
      <c r="P197" s="93"/>
      <c r="Q197" s="93"/>
      <c r="R197" s="93"/>
    </row>
    <row r="198" spans="1:18" x14ac:dyDescent="0.25">
      <c r="A198" s="95"/>
      <c r="B198" s="93"/>
      <c r="C198" s="93"/>
      <c r="D198" s="93"/>
      <c r="E198" s="93"/>
      <c r="F198" s="93"/>
      <c r="G198" s="93"/>
      <c r="H198" s="93"/>
      <c r="I198" s="93"/>
      <c r="J198" s="93"/>
      <c r="K198" s="93"/>
      <c r="L198" s="93"/>
      <c r="M198" s="93"/>
      <c r="N198" s="93"/>
      <c r="O198" s="93"/>
      <c r="P198" s="93"/>
      <c r="Q198" s="93"/>
      <c r="R198" s="93"/>
    </row>
    <row r="199" spans="1:18" x14ac:dyDescent="0.25">
      <c r="A199" s="95"/>
      <c r="B199" s="93"/>
      <c r="C199" s="93"/>
      <c r="D199" s="93"/>
      <c r="E199" s="93"/>
      <c r="F199" s="93"/>
      <c r="G199" s="93"/>
      <c r="H199" s="93"/>
      <c r="I199" s="93"/>
      <c r="J199" s="93"/>
      <c r="K199" s="93"/>
      <c r="L199" s="93"/>
      <c r="M199" s="93"/>
      <c r="N199" s="93"/>
      <c r="O199" s="93"/>
      <c r="P199" s="93"/>
      <c r="Q199" s="93"/>
      <c r="R199" s="93"/>
    </row>
    <row r="200" spans="1:18" x14ac:dyDescent="0.25">
      <c r="A200" s="95"/>
      <c r="B200" s="93"/>
      <c r="C200" s="93"/>
      <c r="D200" s="93"/>
      <c r="E200" s="93"/>
      <c r="F200" s="93"/>
      <c r="G200" s="93"/>
      <c r="H200" s="93"/>
      <c r="I200" s="93"/>
      <c r="J200" s="93"/>
      <c r="K200" s="93"/>
      <c r="L200" s="93"/>
      <c r="M200" s="93"/>
      <c r="N200" s="93"/>
      <c r="O200" s="93"/>
      <c r="P200" s="93"/>
      <c r="Q200" s="93"/>
      <c r="R200" s="93"/>
    </row>
    <row r="201" spans="1:18" x14ac:dyDescent="0.25">
      <c r="A201" s="95"/>
      <c r="B201" s="93"/>
      <c r="C201" s="93"/>
      <c r="D201" s="93"/>
      <c r="E201" s="93"/>
      <c r="F201" s="93"/>
      <c r="G201" s="93"/>
      <c r="H201" s="93"/>
      <c r="I201" s="93"/>
      <c r="J201" s="93"/>
      <c r="K201" s="93"/>
      <c r="L201" s="93"/>
      <c r="M201" s="93"/>
      <c r="N201" s="93"/>
      <c r="O201" s="93"/>
      <c r="P201" s="93"/>
      <c r="Q201" s="93"/>
      <c r="R201" s="93"/>
    </row>
    <row r="202" spans="1:18" x14ac:dyDescent="0.25">
      <c r="A202" s="95"/>
      <c r="B202" s="93"/>
      <c r="C202" s="93"/>
      <c r="D202" s="93"/>
      <c r="E202" s="93"/>
      <c r="F202" s="93"/>
      <c r="G202" s="93"/>
      <c r="H202" s="93"/>
      <c r="I202" s="93"/>
      <c r="J202" s="93"/>
      <c r="K202" s="93"/>
      <c r="L202" s="93"/>
      <c r="M202" s="93"/>
      <c r="N202" s="93"/>
      <c r="O202" s="93"/>
      <c r="P202" s="93"/>
      <c r="Q202" s="93"/>
      <c r="R202" s="93"/>
    </row>
    <row r="203" spans="1:18" x14ac:dyDescent="0.25">
      <c r="A203" s="95"/>
      <c r="B203" s="93"/>
      <c r="C203" s="93"/>
      <c r="D203" s="93"/>
      <c r="E203" s="93"/>
      <c r="F203" s="93"/>
      <c r="G203" s="93"/>
      <c r="H203" s="93"/>
      <c r="I203" s="93"/>
      <c r="J203" s="93"/>
      <c r="K203" s="93"/>
      <c r="L203" s="93"/>
      <c r="M203" s="93"/>
      <c r="N203" s="93"/>
      <c r="O203" s="93"/>
      <c r="P203" s="93"/>
      <c r="Q203" s="93"/>
      <c r="R203" s="93"/>
    </row>
    <row r="204" spans="1:18" x14ac:dyDescent="0.25">
      <c r="A204" s="95"/>
      <c r="B204" s="93"/>
      <c r="C204" s="93"/>
      <c r="D204" s="93"/>
      <c r="E204" s="93"/>
      <c r="F204" s="93"/>
      <c r="G204" s="93"/>
      <c r="H204" s="93"/>
      <c r="I204" s="93"/>
      <c r="J204" s="93"/>
      <c r="K204" s="93"/>
      <c r="L204" s="93"/>
      <c r="M204" s="93"/>
      <c r="N204" s="93"/>
      <c r="O204" s="93"/>
      <c r="P204" s="93"/>
      <c r="Q204" s="93"/>
      <c r="R204" s="93"/>
    </row>
    <row r="205" spans="1:18" x14ac:dyDescent="0.25">
      <c r="A205" s="95"/>
      <c r="B205" s="93"/>
      <c r="C205" s="93"/>
      <c r="D205" s="93"/>
      <c r="E205" s="93"/>
      <c r="F205" s="93"/>
      <c r="G205" s="93"/>
      <c r="H205" s="93"/>
      <c r="I205" s="93"/>
      <c r="J205" s="93"/>
      <c r="K205" s="93"/>
      <c r="L205" s="93"/>
      <c r="M205" s="93"/>
      <c r="N205" s="93"/>
      <c r="O205" s="93"/>
      <c r="P205" s="93"/>
      <c r="Q205" s="93"/>
      <c r="R205" s="93"/>
    </row>
    <row r="206" spans="1:18" x14ac:dyDescent="0.25">
      <c r="A206" s="95"/>
      <c r="B206" s="93"/>
      <c r="C206" s="93"/>
      <c r="D206" s="93"/>
      <c r="E206" s="93"/>
      <c r="F206" s="93"/>
      <c r="G206" s="93"/>
      <c r="H206" s="93"/>
      <c r="I206" s="93"/>
      <c r="J206" s="93"/>
      <c r="K206" s="93"/>
      <c r="L206" s="93"/>
      <c r="M206" s="93"/>
      <c r="N206" s="93"/>
      <c r="O206" s="93"/>
      <c r="P206" s="93"/>
      <c r="Q206" s="93"/>
      <c r="R206" s="93"/>
    </row>
    <row r="207" spans="1:18" x14ac:dyDescent="0.25">
      <c r="A207" s="95"/>
      <c r="B207" s="93"/>
      <c r="C207" s="93"/>
      <c r="D207" s="93"/>
      <c r="E207" s="93"/>
      <c r="F207" s="93"/>
      <c r="G207" s="93"/>
      <c r="H207" s="93"/>
      <c r="I207" s="93"/>
      <c r="J207" s="93"/>
      <c r="K207" s="93"/>
      <c r="L207" s="93"/>
      <c r="M207" s="93"/>
      <c r="N207" s="93"/>
      <c r="O207" s="93"/>
      <c r="P207" s="93"/>
      <c r="Q207" s="93"/>
      <c r="R207" s="93"/>
    </row>
    <row r="208" spans="1:18" x14ac:dyDescent="0.25">
      <c r="A208" s="95"/>
      <c r="B208" s="93"/>
      <c r="C208" s="93"/>
      <c r="D208" s="93"/>
      <c r="E208" s="93"/>
      <c r="F208" s="93"/>
      <c r="G208" s="93"/>
      <c r="H208" s="93"/>
      <c r="I208" s="93"/>
      <c r="J208" s="93"/>
      <c r="K208" s="93"/>
      <c r="L208" s="93"/>
      <c r="M208" s="93"/>
      <c r="N208" s="93"/>
      <c r="O208" s="93"/>
      <c r="P208" s="93"/>
      <c r="Q208" s="93"/>
      <c r="R208" s="93"/>
    </row>
    <row r="209" spans="1:18" x14ac:dyDescent="0.25">
      <c r="A209" s="95"/>
      <c r="B209" s="93"/>
      <c r="C209" s="93"/>
      <c r="D209" s="93"/>
      <c r="E209" s="93"/>
      <c r="F209" s="93"/>
      <c r="G209" s="93"/>
      <c r="H209" s="93"/>
      <c r="I209" s="93"/>
      <c r="J209" s="93"/>
      <c r="K209" s="93"/>
      <c r="L209" s="93"/>
      <c r="M209" s="93"/>
      <c r="N209" s="93"/>
      <c r="O209" s="93"/>
      <c r="P209" s="93"/>
      <c r="Q209" s="93"/>
      <c r="R209" s="93"/>
    </row>
    <row r="210" spans="1:18" x14ac:dyDescent="0.25">
      <c r="A210" s="95"/>
      <c r="B210" s="93"/>
      <c r="C210" s="93"/>
      <c r="D210" s="93"/>
      <c r="E210" s="93"/>
      <c r="F210" s="93"/>
      <c r="G210" s="93"/>
      <c r="H210" s="93"/>
      <c r="I210" s="93"/>
      <c r="J210" s="93"/>
      <c r="K210" s="93"/>
      <c r="L210" s="93"/>
      <c r="M210" s="93"/>
      <c r="N210" s="93"/>
      <c r="O210" s="93"/>
      <c r="P210" s="93"/>
      <c r="Q210" s="93"/>
      <c r="R210" s="93"/>
    </row>
    <row r="211" spans="1:18" x14ac:dyDescent="0.25">
      <c r="A211" s="95"/>
      <c r="B211" s="93"/>
      <c r="C211" s="93"/>
      <c r="D211" s="93"/>
      <c r="E211" s="93"/>
      <c r="F211" s="93"/>
      <c r="G211" s="93"/>
      <c r="H211" s="93"/>
      <c r="I211" s="93"/>
      <c r="J211" s="93"/>
      <c r="K211" s="93"/>
      <c r="L211" s="93"/>
      <c r="M211" s="93"/>
      <c r="N211" s="93"/>
      <c r="O211" s="93"/>
      <c r="P211" s="93"/>
      <c r="Q211" s="93"/>
      <c r="R211" s="93"/>
    </row>
    <row r="212" spans="1:18" x14ac:dyDescent="0.25">
      <c r="A212" s="95"/>
      <c r="B212" s="93"/>
      <c r="C212" s="93"/>
      <c r="D212" s="93"/>
      <c r="E212" s="93"/>
      <c r="F212" s="93"/>
      <c r="G212" s="93"/>
      <c r="H212" s="93"/>
      <c r="I212" s="93"/>
      <c r="J212" s="93"/>
      <c r="K212" s="93"/>
      <c r="L212" s="93"/>
      <c r="M212" s="93"/>
      <c r="N212" s="93"/>
      <c r="O212" s="93"/>
      <c r="P212" s="93"/>
      <c r="Q212" s="93"/>
      <c r="R212" s="93"/>
    </row>
    <row r="213" spans="1:18" x14ac:dyDescent="0.25">
      <c r="A213" s="95"/>
      <c r="B213" s="93"/>
      <c r="C213" s="93"/>
      <c r="D213" s="93"/>
      <c r="E213" s="93"/>
      <c r="F213" s="93"/>
      <c r="G213" s="93"/>
      <c r="H213" s="93"/>
      <c r="I213" s="93"/>
      <c r="J213" s="93"/>
      <c r="K213" s="93"/>
      <c r="L213" s="93"/>
      <c r="M213" s="93"/>
      <c r="N213" s="93"/>
      <c r="O213" s="93"/>
      <c r="P213" s="93"/>
      <c r="Q213" s="93"/>
      <c r="R213" s="93"/>
    </row>
    <row r="214" spans="1:18" x14ac:dyDescent="0.25">
      <c r="A214" s="95"/>
      <c r="B214" s="93"/>
      <c r="C214" s="93"/>
      <c r="D214" s="93"/>
      <c r="E214" s="93"/>
      <c r="F214" s="93"/>
      <c r="G214" s="93"/>
      <c r="H214" s="93"/>
      <c r="I214" s="93"/>
      <c r="J214" s="93"/>
      <c r="K214" s="93"/>
      <c r="L214" s="93"/>
      <c r="M214" s="93"/>
      <c r="N214" s="93"/>
      <c r="O214" s="93"/>
      <c r="P214" s="93"/>
      <c r="Q214" s="93"/>
      <c r="R214" s="93"/>
    </row>
    <row r="215" spans="1:18" x14ac:dyDescent="0.25">
      <c r="A215" s="95"/>
      <c r="B215" s="93"/>
      <c r="C215" s="93"/>
      <c r="D215" s="93"/>
      <c r="E215" s="93"/>
      <c r="F215" s="93"/>
      <c r="G215" s="93"/>
      <c r="H215" s="93"/>
      <c r="I215" s="93"/>
      <c r="J215" s="93"/>
      <c r="K215" s="93"/>
      <c r="L215" s="93"/>
      <c r="M215" s="93"/>
      <c r="N215" s="93"/>
      <c r="O215" s="93"/>
      <c r="P215" s="93"/>
      <c r="Q215" s="93"/>
      <c r="R215" s="93"/>
    </row>
    <row r="216" spans="1:18" x14ac:dyDescent="0.25">
      <c r="A216" s="95"/>
      <c r="B216" s="93"/>
      <c r="C216" s="93"/>
      <c r="D216" s="93"/>
      <c r="E216" s="93"/>
      <c r="F216" s="93"/>
      <c r="G216" s="93"/>
      <c r="H216" s="93"/>
      <c r="I216" s="93"/>
      <c r="J216" s="93"/>
      <c r="K216" s="93"/>
      <c r="L216" s="93"/>
      <c r="M216" s="93"/>
      <c r="N216" s="93"/>
      <c r="O216" s="93"/>
      <c r="P216" s="93"/>
      <c r="Q216" s="93"/>
      <c r="R216" s="93"/>
    </row>
    <row r="217" spans="1:18" x14ac:dyDescent="0.25">
      <c r="A217" s="95"/>
      <c r="B217" s="93"/>
      <c r="C217" s="93"/>
      <c r="D217" s="93"/>
      <c r="E217" s="93"/>
      <c r="F217" s="93"/>
      <c r="G217" s="93"/>
      <c r="H217" s="93"/>
      <c r="I217" s="93"/>
      <c r="J217" s="93"/>
      <c r="K217" s="93"/>
      <c r="L217" s="93"/>
      <c r="M217" s="93"/>
      <c r="N217" s="93"/>
      <c r="O217" s="93"/>
      <c r="P217" s="93"/>
      <c r="Q217" s="93"/>
      <c r="R217" s="93"/>
    </row>
    <row r="218" spans="1:18" x14ac:dyDescent="0.25">
      <c r="A218" s="95"/>
      <c r="B218" s="93"/>
      <c r="C218" s="93"/>
      <c r="D218" s="93"/>
      <c r="E218" s="93"/>
      <c r="F218" s="93"/>
      <c r="G218" s="93"/>
      <c r="H218" s="93"/>
      <c r="I218" s="93"/>
      <c r="J218" s="93"/>
      <c r="K218" s="93"/>
      <c r="L218" s="93"/>
      <c r="M218" s="93"/>
      <c r="N218" s="93"/>
      <c r="O218" s="93"/>
      <c r="P218" s="93"/>
      <c r="Q218" s="93"/>
      <c r="R218" s="93"/>
    </row>
    <row r="219" spans="1:18" x14ac:dyDescent="0.25">
      <c r="A219" s="95"/>
      <c r="B219" s="93"/>
      <c r="C219" s="93"/>
      <c r="D219" s="93"/>
      <c r="E219" s="93"/>
      <c r="F219" s="93"/>
      <c r="G219" s="93"/>
      <c r="H219" s="93"/>
      <c r="I219" s="93"/>
      <c r="J219" s="93"/>
      <c r="K219" s="93"/>
      <c r="L219" s="93"/>
      <c r="M219" s="93"/>
      <c r="N219" s="93"/>
      <c r="O219" s="93"/>
      <c r="P219" s="93"/>
      <c r="Q219" s="93"/>
      <c r="R219" s="93"/>
    </row>
    <row r="220" spans="1:18" x14ac:dyDescent="0.25">
      <c r="A220" s="95"/>
      <c r="B220" s="93"/>
      <c r="C220" s="93"/>
      <c r="D220" s="93"/>
      <c r="E220" s="93"/>
      <c r="F220" s="93"/>
      <c r="G220" s="93"/>
      <c r="H220" s="93"/>
      <c r="I220" s="93"/>
      <c r="J220" s="93"/>
      <c r="K220" s="93"/>
      <c r="L220" s="93"/>
      <c r="M220" s="93"/>
      <c r="N220" s="93"/>
      <c r="O220" s="93"/>
      <c r="P220" s="93"/>
      <c r="Q220" s="93"/>
      <c r="R220" s="93"/>
    </row>
    <row r="221" spans="1:18" ht="13.8" thickBot="1" x14ac:dyDescent="0.3">
      <c r="A221" s="94"/>
      <c r="B221" s="93"/>
      <c r="C221" s="93"/>
      <c r="D221" s="93"/>
      <c r="E221" s="93"/>
      <c r="F221" s="93"/>
      <c r="G221" s="93"/>
      <c r="H221" s="93"/>
      <c r="I221" s="93"/>
      <c r="J221" s="93"/>
      <c r="K221" s="93"/>
      <c r="L221" s="93"/>
      <c r="M221" s="93"/>
      <c r="N221" s="93"/>
      <c r="O221" s="93"/>
      <c r="P221" s="93"/>
      <c r="Q221" s="93"/>
      <c r="R221" s="93"/>
    </row>
  </sheetData>
  <hyperlinks>
    <hyperlink ref="A4" location="TOC!A1" display="Return to Table of Contents"/>
  </hyperlinks>
  <printOptions horizontalCentered="1"/>
  <pageMargins left="0.25" right="0.25" top="0.25" bottom="0.25" header="0.25" footer="0.5"/>
  <pageSetup scale="6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39"/>
  <sheetViews>
    <sheetView zoomScale="80" zoomScaleNormal="80" zoomScaleSheetLayoutView="98" workbookViewId="0"/>
  </sheetViews>
  <sheetFormatPr baseColWidth="10" defaultColWidth="9.109375" defaultRowHeight="13.2" x14ac:dyDescent="0.25"/>
  <cols>
    <col min="1" max="1" width="19.5546875" style="123" customWidth="1"/>
    <col min="2" max="7" width="15.6640625" style="123" customWidth="1"/>
    <col min="8" max="8" width="6.88671875" style="123" customWidth="1"/>
    <col min="9" max="9" width="15.6640625" style="123" customWidth="1"/>
    <col min="10" max="14" width="12.6640625" style="123" customWidth="1"/>
    <col min="15" max="16384" width="9.109375" style="123"/>
  </cols>
  <sheetData>
    <row r="1" spans="1:14" s="146" customFormat="1" ht="18" x14ac:dyDescent="0.35">
      <c r="A1" s="149" t="s">
        <v>120</v>
      </c>
      <c r="B1" s="148" t="s">
        <v>119</v>
      </c>
      <c r="C1" s="148"/>
      <c r="D1" s="148"/>
      <c r="E1" s="148"/>
      <c r="F1" s="148"/>
      <c r="G1" s="148"/>
      <c r="H1" s="148"/>
      <c r="I1" s="148"/>
      <c r="J1" s="147"/>
      <c r="K1" s="147"/>
      <c r="L1" s="147"/>
      <c r="M1" s="147"/>
      <c r="N1" s="147"/>
    </row>
    <row r="2" spans="1:14" s="142" customFormat="1" ht="15.6" x14ac:dyDescent="0.3">
      <c r="B2" s="145" t="s">
        <v>106</v>
      </c>
      <c r="C2" s="143"/>
      <c r="D2" s="143"/>
      <c r="E2" s="143"/>
      <c r="F2" s="143"/>
      <c r="G2" s="143"/>
      <c r="H2" s="143"/>
      <c r="I2" s="143"/>
      <c r="J2" s="143"/>
    </row>
    <row r="3" spans="1:14" s="136" customFormat="1" ht="14.4" x14ac:dyDescent="0.3">
      <c r="B3" s="141"/>
      <c r="C3" s="141"/>
      <c r="D3" s="141"/>
      <c r="E3" s="141"/>
      <c r="F3" s="141"/>
      <c r="G3" s="141"/>
      <c r="H3" s="141"/>
      <c r="I3" s="141"/>
      <c r="J3" s="139"/>
      <c r="K3" s="139"/>
      <c r="L3" s="139"/>
      <c r="M3" s="139"/>
      <c r="N3" s="139"/>
    </row>
    <row r="4" spans="1:14" s="136" customFormat="1" ht="26.25" customHeight="1" x14ac:dyDescent="0.3">
      <c r="A4" s="117" t="s">
        <v>99</v>
      </c>
      <c r="B4" s="140"/>
      <c r="C4" s="140"/>
      <c r="D4" s="140"/>
      <c r="E4" s="140"/>
      <c r="F4" s="140"/>
      <c r="G4" s="140"/>
      <c r="H4" s="140"/>
      <c r="I4" s="140"/>
      <c r="J4" s="139"/>
      <c r="K4" s="139"/>
      <c r="L4" s="139"/>
      <c r="M4" s="139"/>
      <c r="N4" s="139"/>
    </row>
    <row r="5" spans="1:14" s="136" customFormat="1" ht="14.4" x14ac:dyDescent="0.3">
      <c r="A5" s="138"/>
      <c r="B5" s="137"/>
      <c r="C5" s="137"/>
      <c r="D5" s="137"/>
      <c r="E5" s="137"/>
      <c r="F5" s="137"/>
      <c r="G5" s="137"/>
      <c r="H5" s="126"/>
    </row>
    <row r="6" spans="1:14" s="130" customFormat="1" ht="15.75" customHeight="1" x14ac:dyDescent="0.3">
      <c r="A6" s="135" t="s">
        <v>10</v>
      </c>
      <c r="B6" s="227" t="s">
        <v>138</v>
      </c>
      <c r="C6" s="228" t="s">
        <v>105</v>
      </c>
      <c r="D6" s="229" t="s">
        <v>139</v>
      </c>
      <c r="E6" s="227" t="s">
        <v>140</v>
      </c>
      <c r="F6" s="227" t="s">
        <v>141</v>
      </c>
      <c r="G6" s="230" t="s">
        <v>104</v>
      </c>
      <c r="H6" s="218"/>
      <c r="I6" s="231" t="s">
        <v>142</v>
      </c>
    </row>
    <row r="7" spans="1:14" s="130" customFormat="1" ht="18" customHeight="1" x14ac:dyDescent="0.3">
      <c r="A7" s="134" t="s">
        <v>11</v>
      </c>
      <c r="B7" s="215">
        <v>1.0257248036095623</v>
      </c>
      <c r="C7" s="216">
        <v>0.96474442994578524</v>
      </c>
      <c r="D7" s="216">
        <v>1.218693962332007</v>
      </c>
      <c r="E7" s="216">
        <v>0.96419137892354001</v>
      </c>
      <c r="F7" s="216">
        <v>0.84634887247263535</v>
      </c>
      <c r="G7" s="217">
        <v>0.82476240072906215</v>
      </c>
      <c r="H7" s="218"/>
      <c r="I7" s="219">
        <v>0.73150102978301046</v>
      </c>
      <c r="J7" s="131"/>
      <c r="K7" s="131"/>
      <c r="L7" s="131"/>
      <c r="M7" s="131"/>
    </row>
    <row r="8" spans="1:14" s="130" customFormat="1" ht="18" customHeight="1" x14ac:dyDescent="0.3">
      <c r="A8" s="133" t="s">
        <v>0</v>
      </c>
      <c r="B8" s="220">
        <v>1.1125293599898445</v>
      </c>
      <c r="C8" s="218">
        <v>1.2320369114628082</v>
      </c>
      <c r="D8" s="218">
        <v>1.0321431414118454</v>
      </c>
      <c r="E8" s="218">
        <v>1.0133609701977964</v>
      </c>
      <c r="F8" s="218">
        <v>1.1587635413572217</v>
      </c>
      <c r="G8" s="221">
        <v>1.1754955352391461</v>
      </c>
      <c r="H8" s="218"/>
      <c r="I8" s="222">
        <v>1.044939660842803</v>
      </c>
      <c r="J8" s="131"/>
      <c r="K8" s="131"/>
      <c r="L8" s="131"/>
      <c r="M8" s="131"/>
    </row>
    <row r="9" spans="1:14" s="130" customFormat="1" ht="18" customHeight="1" x14ac:dyDescent="0.3">
      <c r="A9" s="133" t="s">
        <v>15</v>
      </c>
      <c r="B9" s="220">
        <v>1.3541697844911882</v>
      </c>
      <c r="C9" s="218">
        <v>1.4818195228989861</v>
      </c>
      <c r="D9" s="218">
        <v>1.1611103398503575</v>
      </c>
      <c r="E9" s="218">
        <v>1.3345669796756443</v>
      </c>
      <c r="F9" s="218">
        <v>1.520907971415264</v>
      </c>
      <c r="G9" s="221">
        <v>1.3153681933086858</v>
      </c>
      <c r="H9" s="218"/>
      <c r="I9" s="222">
        <v>1.1720475169244127</v>
      </c>
      <c r="J9" s="131"/>
      <c r="K9" s="131"/>
      <c r="L9" s="131"/>
      <c r="M9" s="131"/>
    </row>
    <row r="10" spans="1:14" s="130" customFormat="1" ht="18" customHeight="1" x14ac:dyDescent="0.3">
      <c r="A10" s="133" t="s">
        <v>1</v>
      </c>
      <c r="B10" s="220">
        <v>0.30594572835112022</v>
      </c>
      <c r="C10" s="218">
        <v>0.57868335980753027</v>
      </c>
      <c r="D10" s="218">
        <v>0.26811772791923705</v>
      </c>
      <c r="E10" s="218">
        <v>0.10210456224757358</v>
      </c>
      <c r="F10" s="218">
        <v>9.0481826428456813E-3</v>
      </c>
      <c r="G10" s="221">
        <v>0.28536597794686092</v>
      </c>
      <c r="H10" s="218"/>
      <c r="I10" s="222">
        <v>-8.0128518325983666E-2</v>
      </c>
      <c r="J10" s="131"/>
      <c r="K10" s="131"/>
      <c r="L10" s="131"/>
      <c r="M10" s="131"/>
    </row>
    <row r="11" spans="1:14" s="130" customFormat="1" ht="18" customHeight="1" x14ac:dyDescent="0.3">
      <c r="A11" s="133" t="s">
        <v>103</v>
      </c>
      <c r="B11" s="220">
        <v>0.88624337109595164</v>
      </c>
      <c r="C11" s="218">
        <v>1.2155289466080577</v>
      </c>
      <c r="D11" s="218">
        <v>0.92590629333355601</v>
      </c>
      <c r="E11" s="218">
        <v>0.47620248141770904</v>
      </c>
      <c r="F11" s="218">
        <v>0.60247840423273136</v>
      </c>
      <c r="G11" s="221">
        <v>0.4642507900953774</v>
      </c>
      <c r="H11" s="218"/>
      <c r="I11" s="222">
        <v>0.74695662039823141</v>
      </c>
      <c r="J11" s="131"/>
      <c r="K11" s="131"/>
      <c r="L11" s="131"/>
      <c r="M11" s="131"/>
    </row>
    <row r="12" spans="1:14" s="130" customFormat="1" ht="18" customHeight="1" x14ac:dyDescent="0.3">
      <c r="A12" s="133" t="s">
        <v>18</v>
      </c>
      <c r="B12" s="220">
        <v>2.457681006182133</v>
      </c>
      <c r="C12" s="218">
        <v>2.2580280991542301</v>
      </c>
      <c r="D12" s="218">
        <v>2.8298488109117947</v>
      </c>
      <c r="E12" s="218">
        <v>1.8792951305235839</v>
      </c>
      <c r="F12" s="218">
        <v>3.0955487590517139</v>
      </c>
      <c r="G12" s="221">
        <v>1.7864303472612031</v>
      </c>
      <c r="H12" s="218"/>
      <c r="I12" s="222">
        <v>2.1076683672464513</v>
      </c>
      <c r="J12" s="131"/>
      <c r="K12" s="131"/>
      <c r="L12" s="131"/>
      <c r="M12" s="131"/>
    </row>
    <row r="13" spans="1:14" s="130" customFormat="1" ht="18" customHeight="1" x14ac:dyDescent="0.3">
      <c r="A13" s="133" t="s">
        <v>2</v>
      </c>
      <c r="B13" s="220">
        <v>0.34198538081631202</v>
      </c>
      <c r="C13" s="218">
        <v>0.15355397688319172</v>
      </c>
      <c r="D13" s="218">
        <v>0.42635049037273998</v>
      </c>
      <c r="E13" s="218">
        <v>0.50822277905502311</v>
      </c>
      <c r="F13" s="218">
        <v>0.35916148039074614</v>
      </c>
      <c r="G13" s="221">
        <v>0.29534855912951574</v>
      </c>
      <c r="H13" s="218"/>
      <c r="I13" s="222">
        <v>0.39581768542029661</v>
      </c>
      <c r="J13" s="131"/>
      <c r="K13" s="131"/>
      <c r="L13" s="131"/>
      <c r="M13" s="131"/>
    </row>
    <row r="14" spans="1:14" s="130" customFormat="1" ht="18" customHeight="1" x14ac:dyDescent="0.3">
      <c r="A14" s="133" t="s">
        <v>3</v>
      </c>
      <c r="B14" s="220">
        <v>0.33529707759998306</v>
      </c>
      <c r="C14" s="218">
        <v>0.10924727640833076</v>
      </c>
      <c r="D14" s="218">
        <v>0.28084825714465023</v>
      </c>
      <c r="E14" s="218">
        <v>0.51458469429370712</v>
      </c>
      <c r="F14" s="218">
        <v>0.78130938100908764</v>
      </c>
      <c r="G14" s="221">
        <v>0.91696383087112032</v>
      </c>
      <c r="H14" s="218"/>
      <c r="I14" s="222">
        <v>0.61034371988435421</v>
      </c>
      <c r="J14" s="131"/>
      <c r="K14" s="131"/>
      <c r="L14" s="131"/>
      <c r="M14" s="131"/>
    </row>
    <row r="15" spans="1:14" s="130" customFormat="1" ht="18" customHeight="1" x14ac:dyDescent="0.3">
      <c r="A15" s="133" t="s">
        <v>51</v>
      </c>
      <c r="B15" s="220" t="s">
        <v>97</v>
      </c>
      <c r="C15" s="218" t="s">
        <v>97</v>
      </c>
      <c r="D15" s="218" t="s">
        <v>97</v>
      </c>
      <c r="E15" s="218">
        <v>6.9646732242611975E-2</v>
      </c>
      <c r="F15" s="218">
        <v>0.41872336715107483</v>
      </c>
      <c r="G15" s="221">
        <v>0.24548462697202567</v>
      </c>
      <c r="H15" s="218"/>
      <c r="I15" s="222">
        <v>-0.19563104299061829</v>
      </c>
      <c r="J15" s="131"/>
      <c r="K15" s="131"/>
      <c r="L15" s="131"/>
      <c r="M15" s="131"/>
    </row>
    <row r="16" spans="1:14" s="130" customFormat="1" ht="18" customHeight="1" x14ac:dyDescent="0.3">
      <c r="A16" s="133" t="s">
        <v>4</v>
      </c>
      <c r="B16" s="220">
        <v>0.26433871400755038</v>
      </c>
      <c r="C16" s="218">
        <v>4.0005173944068773E-2</v>
      </c>
      <c r="D16" s="218">
        <v>0.37905189803228989</v>
      </c>
      <c r="E16" s="218">
        <v>0.32230912914441578</v>
      </c>
      <c r="F16" s="218">
        <v>0.49417221099579134</v>
      </c>
      <c r="G16" s="221">
        <v>0.450014244051955</v>
      </c>
      <c r="H16" s="218"/>
      <c r="I16" s="222">
        <v>0.40364550232210306</v>
      </c>
      <c r="J16" s="131"/>
      <c r="K16" s="131"/>
      <c r="L16" s="131"/>
      <c r="M16" s="131"/>
    </row>
    <row r="17" spans="1:13" s="130" customFormat="1" ht="18" customHeight="1" x14ac:dyDescent="0.3">
      <c r="A17" s="133" t="s">
        <v>49</v>
      </c>
      <c r="B17" s="220">
        <v>0.38509010435492375</v>
      </c>
      <c r="C17" s="218">
        <v>0.41438206942230327</v>
      </c>
      <c r="D17" s="218">
        <v>0.37422362786274643</v>
      </c>
      <c r="E17" s="218">
        <v>0.30766256446206341</v>
      </c>
      <c r="F17" s="218">
        <v>0.46730073418268514</v>
      </c>
      <c r="G17" s="221">
        <v>0.45854268238947338</v>
      </c>
      <c r="H17" s="218"/>
      <c r="I17" s="222">
        <v>0.46463484632697227</v>
      </c>
      <c r="J17" s="131"/>
      <c r="K17" s="131"/>
      <c r="L17" s="131"/>
      <c r="M17" s="131"/>
    </row>
    <row r="18" spans="1:13" s="130" customFormat="1" ht="18" customHeight="1" x14ac:dyDescent="0.3">
      <c r="A18" s="133" t="s">
        <v>5</v>
      </c>
      <c r="B18" s="220">
        <v>0.54240807855425732</v>
      </c>
      <c r="C18" s="218">
        <v>0.53633539219939408</v>
      </c>
      <c r="D18" s="218">
        <v>0.43622618306775607</v>
      </c>
      <c r="E18" s="218">
        <v>0.70400655620228569</v>
      </c>
      <c r="F18" s="218">
        <v>0.54213316665321365</v>
      </c>
      <c r="G18" s="221">
        <v>0.54026417561250373</v>
      </c>
      <c r="H18" s="218"/>
      <c r="I18" s="222">
        <v>0.54191022018239554</v>
      </c>
      <c r="J18" s="131"/>
      <c r="K18" s="131"/>
      <c r="L18" s="131"/>
      <c r="M18" s="131"/>
    </row>
    <row r="19" spans="1:13" s="130" customFormat="1" ht="18" customHeight="1" x14ac:dyDescent="0.3">
      <c r="A19" s="133" t="s">
        <v>6</v>
      </c>
      <c r="B19" s="220" t="s">
        <v>97</v>
      </c>
      <c r="C19" s="218">
        <v>0.27689635220602415</v>
      </c>
      <c r="D19" s="218" t="s">
        <v>97</v>
      </c>
      <c r="E19" s="218">
        <v>1.3031218469938821E-2</v>
      </c>
      <c r="F19" s="218">
        <v>-0.14710961084616336</v>
      </c>
      <c r="G19" s="221">
        <v>-0.14412213740457869</v>
      </c>
      <c r="H19" s="218"/>
      <c r="I19" s="222">
        <v>2.8132147706005917E-2</v>
      </c>
      <c r="J19" s="131"/>
      <c r="K19" s="131"/>
      <c r="L19" s="131"/>
      <c r="M19" s="131"/>
    </row>
    <row r="20" spans="1:13" s="130" customFormat="1" ht="18" customHeight="1" x14ac:dyDescent="0.3">
      <c r="A20" s="133" t="s">
        <v>50</v>
      </c>
      <c r="B20" s="220">
        <v>0.89312909773222593</v>
      </c>
      <c r="C20" s="218">
        <v>0.35541882646250578</v>
      </c>
      <c r="D20" s="218">
        <v>0.80519053814471775</v>
      </c>
      <c r="E20" s="218">
        <v>1.9674909484252545</v>
      </c>
      <c r="F20" s="218">
        <v>0.7256747314199341</v>
      </c>
      <c r="G20" s="221">
        <v>0.26780811940432248</v>
      </c>
      <c r="H20" s="218"/>
      <c r="I20" s="222">
        <v>0.30420292124277992</v>
      </c>
      <c r="J20" s="131"/>
      <c r="K20" s="131"/>
      <c r="L20" s="131"/>
      <c r="M20" s="131"/>
    </row>
    <row r="21" spans="1:13" s="130" customFormat="1" ht="18" customHeight="1" x14ac:dyDescent="0.3">
      <c r="A21" s="133" t="s">
        <v>7</v>
      </c>
      <c r="B21" s="220">
        <v>0.23697329105112352</v>
      </c>
      <c r="C21" s="218">
        <v>6.4601778502093588E-2</v>
      </c>
      <c r="D21" s="218">
        <v>3.9229536221241368E-2</v>
      </c>
      <c r="E21" s="218">
        <v>0.5995523472887232</v>
      </c>
      <c r="F21" s="218">
        <v>0.57344559559571184</v>
      </c>
      <c r="G21" s="221">
        <v>0.48228439661288647</v>
      </c>
      <c r="H21" s="218"/>
      <c r="I21" s="222">
        <v>0.43979299968586183</v>
      </c>
      <c r="J21" s="131"/>
      <c r="K21" s="131"/>
      <c r="L21" s="131"/>
      <c r="M21" s="131"/>
    </row>
    <row r="22" spans="1:13" s="130" customFormat="1" ht="18" customHeight="1" x14ac:dyDescent="0.3">
      <c r="A22" s="133" t="s">
        <v>12</v>
      </c>
      <c r="B22" s="220">
        <v>0.54428186335551132</v>
      </c>
      <c r="C22" s="218">
        <v>0.57462333497071416</v>
      </c>
      <c r="D22" s="218">
        <v>0.63391267402428397</v>
      </c>
      <c r="E22" s="218">
        <v>0.40770558748850494</v>
      </c>
      <c r="F22" s="218">
        <v>0.4760723031840719</v>
      </c>
      <c r="G22" s="221">
        <v>0.51421657592254366</v>
      </c>
      <c r="H22" s="218"/>
      <c r="I22" s="222">
        <v>0.48868778280544145</v>
      </c>
      <c r="J22" s="131"/>
      <c r="K22" s="131"/>
      <c r="L22" s="131"/>
      <c r="M22" s="131"/>
    </row>
    <row r="23" spans="1:13" s="130" customFormat="1" ht="18" customHeight="1" x14ac:dyDescent="0.3">
      <c r="A23" s="133" t="s">
        <v>8</v>
      </c>
      <c r="B23" s="220">
        <v>0.61359320435843134</v>
      </c>
      <c r="C23" s="218">
        <v>0.37022344698702803</v>
      </c>
      <c r="D23" s="218">
        <v>0.57320979766972702</v>
      </c>
      <c r="E23" s="218">
        <v>0.68001626506155599</v>
      </c>
      <c r="F23" s="218">
        <v>1.270583280283466</v>
      </c>
      <c r="G23" s="221">
        <v>1.2534674004558655</v>
      </c>
      <c r="H23" s="218"/>
      <c r="I23" s="222">
        <v>1.3056291637248307</v>
      </c>
      <c r="J23" s="131"/>
      <c r="K23" s="131"/>
      <c r="L23" s="131"/>
      <c r="M23" s="131"/>
    </row>
    <row r="24" spans="1:13" s="130" customFormat="1" ht="18" customHeight="1" x14ac:dyDescent="0.3">
      <c r="A24" s="133" t="s">
        <v>16</v>
      </c>
      <c r="B24" s="220">
        <v>0.66677581808545217</v>
      </c>
      <c r="C24" s="218">
        <v>0.37374614569476439</v>
      </c>
      <c r="D24" s="218">
        <v>0.35787839059513438</v>
      </c>
      <c r="E24" s="218">
        <v>1.5604954361068568</v>
      </c>
      <c r="F24" s="218">
        <v>0.69010854890898532</v>
      </c>
      <c r="G24" s="221">
        <v>0.31212635650361698</v>
      </c>
      <c r="H24" s="218"/>
      <c r="I24" s="222">
        <v>0.11355932652199474</v>
      </c>
      <c r="J24" s="131"/>
      <c r="K24" s="131"/>
      <c r="L24" s="131"/>
      <c r="M24" s="131"/>
    </row>
    <row r="25" spans="1:13" s="130" customFormat="1" ht="18" customHeight="1" x14ac:dyDescent="0.3">
      <c r="A25" s="133" t="s">
        <v>9</v>
      </c>
      <c r="B25" s="220">
        <v>0.40832840697198058</v>
      </c>
      <c r="C25" s="218">
        <v>0.28632730925941541</v>
      </c>
      <c r="D25" s="218">
        <v>0.35993797568172337</v>
      </c>
      <c r="E25" s="218">
        <v>0.43857030457499224</v>
      </c>
      <c r="F25" s="218">
        <v>0.81293833767412949</v>
      </c>
      <c r="G25" s="221">
        <v>0.85617439215694979</v>
      </c>
      <c r="H25" s="218"/>
      <c r="I25" s="222">
        <v>0.75800325139585567</v>
      </c>
      <c r="J25" s="131"/>
      <c r="K25" s="131"/>
      <c r="L25" s="131"/>
      <c r="M25" s="131"/>
    </row>
    <row r="26" spans="1:13" s="130" customFormat="1" ht="18" customHeight="1" x14ac:dyDescent="0.3">
      <c r="A26" s="132" t="s">
        <v>13</v>
      </c>
      <c r="B26" s="226">
        <v>0.33805157161748145</v>
      </c>
      <c r="C26" s="223">
        <v>0.15987580085938813</v>
      </c>
      <c r="D26" s="223">
        <v>0.28443203240022807</v>
      </c>
      <c r="E26" s="223">
        <v>0.50184013818463935</v>
      </c>
      <c r="F26" s="223">
        <v>0.67672917434329349</v>
      </c>
      <c r="G26" s="224">
        <v>0.62953133091661062</v>
      </c>
      <c r="H26" s="218"/>
      <c r="I26" s="225">
        <v>0.76015748105098258</v>
      </c>
      <c r="J26" s="131"/>
      <c r="K26" s="131"/>
      <c r="L26" s="131"/>
      <c r="M26" s="131"/>
    </row>
    <row r="27" spans="1:13" s="127" customFormat="1" ht="13.8" x14ac:dyDescent="0.3">
      <c r="A27" s="127" t="s">
        <v>96</v>
      </c>
      <c r="H27" s="128"/>
    </row>
    <row r="28" spans="1:13" s="127" customFormat="1" ht="13.8" x14ac:dyDescent="0.3">
      <c r="A28" s="105" t="s">
        <v>102</v>
      </c>
      <c r="H28" s="128"/>
    </row>
    <row r="29" spans="1:13" s="127" customFormat="1" ht="13.8" x14ac:dyDescent="0.3">
      <c r="A29" s="129" t="s">
        <v>101</v>
      </c>
      <c r="H29" s="128"/>
    </row>
    <row r="30" spans="1:13" s="125" customFormat="1" ht="14.4" x14ac:dyDescent="0.3">
      <c r="H30" s="126"/>
    </row>
    <row r="31" spans="1:13" s="125" customFormat="1" ht="14.4" x14ac:dyDescent="0.3"/>
    <row r="32" spans="1:13" s="125" customFormat="1" ht="14.4" x14ac:dyDescent="0.3">
      <c r="A32" s="102" t="s">
        <v>156</v>
      </c>
    </row>
    <row r="38" spans="7:8" ht="24.6" x14ac:dyDescent="0.4">
      <c r="G38" s="124"/>
      <c r="H38" s="124"/>
    </row>
    <row r="39" spans="7:8" ht="24.6" x14ac:dyDescent="0.4">
      <c r="G39" s="124"/>
      <c r="H39" s="124"/>
    </row>
  </sheetData>
  <hyperlinks>
    <hyperlink ref="A4" location="TOC!A1" display="Return to Table of Contents"/>
  </hyperlinks>
  <printOptions horizontalCentered="1"/>
  <pageMargins left="0.7" right="0.7" top="0.75" bottom="0.75" header="0.3" footer="0.3"/>
  <pageSetup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116"/>
  <sheetViews>
    <sheetView zoomScale="80" zoomScaleNormal="80" workbookViewId="0">
      <pane xSplit="1" ySplit="6" topLeftCell="B7" activePane="bottomRight" state="frozen"/>
      <selection pane="topRight"/>
      <selection pane="bottomLeft"/>
      <selection pane="bottomRight" activeCell="K101" sqref="K101"/>
    </sheetView>
  </sheetViews>
  <sheetFormatPr baseColWidth="10" defaultColWidth="9.109375" defaultRowHeight="13.2" x14ac:dyDescent="0.25"/>
  <cols>
    <col min="1" max="1" width="10.88671875" style="92" customWidth="1"/>
    <col min="2" max="2" width="10.33203125" style="92" customWidth="1"/>
    <col min="3" max="4" width="10.33203125" style="150" customWidth="1"/>
    <col min="5" max="21" width="10.33203125" style="92" customWidth="1"/>
    <col min="22" max="16384" width="9.109375" style="92"/>
  </cols>
  <sheetData>
    <row r="1" spans="1:21" s="161" customFormat="1" ht="18" x14ac:dyDescent="0.35">
      <c r="A1" s="163" t="s">
        <v>121</v>
      </c>
      <c r="B1" s="169" t="s">
        <v>54</v>
      </c>
      <c r="C1" s="121"/>
      <c r="D1" s="121"/>
      <c r="E1" s="121"/>
      <c r="F1" s="121"/>
      <c r="G1" s="121"/>
      <c r="H1" s="121"/>
      <c r="I1" s="121"/>
      <c r="J1" s="121"/>
      <c r="K1" s="121"/>
      <c r="L1" s="121"/>
      <c r="M1" s="121"/>
      <c r="N1" s="121"/>
      <c r="O1" s="121"/>
      <c r="P1" s="121"/>
      <c r="Q1" s="121"/>
      <c r="R1" s="121"/>
      <c r="S1" s="121"/>
      <c r="T1" s="121"/>
      <c r="U1" s="121"/>
    </row>
    <row r="2" spans="1:21" s="119" customFormat="1" ht="15.6" x14ac:dyDescent="0.3">
      <c r="B2" s="160" t="s">
        <v>116</v>
      </c>
      <c r="C2" s="157"/>
      <c r="D2" s="157"/>
    </row>
    <row r="3" spans="1:21" s="99" customFormat="1" ht="14.4" x14ac:dyDescent="0.3">
      <c r="B3" s="159"/>
      <c r="C3" s="159"/>
      <c r="D3" s="159"/>
      <c r="E3" s="159"/>
      <c r="F3" s="159"/>
      <c r="G3" s="159"/>
      <c r="H3" s="159"/>
      <c r="I3" s="159"/>
      <c r="J3" s="159"/>
      <c r="K3" s="159"/>
      <c r="L3" s="159"/>
      <c r="M3" s="159"/>
      <c r="N3" s="159"/>
      <c r="O3" s="159"/>
      <c r="P3" s="159"/>
      <c r="Q3" s="159"/>
      <c r="R3" s="159"/>
      <c r="S3" s="159"/>
      <c r="T3" s="159"/>
      <c r="U3" s="159"/>
    </row>
    <row r="4" spans="1:21" s="99" customFormat="1" ht="40.200000000000003" x14ac:dyDescent="0.3">
      <c r="A4" s="168" t="s">
        <v>99</v>
      </c>
      <c r="B4" s="159"/>
      <c r="C4" s="159"/>
      <c r="D4" s="159"/>
      <c r="E4" s="159"/>
      <c r="F4" s="159"/>
      <c r="G4" s="159"/>
      <c r="H4" s="159"/>
      <c r="I4" s="159"/>
      <c r="J4" s="159"/>
      <c r="K4" s="159"/>
      <c r="L4" s="159"/>
      <c r="M4" s="159"/>
      <c r="N4" s="159"/>
      <c r="O4" s="159"/>
      <c r="P4" s="159"/>
      <c r="Q4" s="159"/>
      <c r="R4" s="159"/>
      <c r="S4" s="159"/>
      <c r="T4" s="159"/>
      <c r="U4" s="159"/>
    </row>
    <row r="5" spans="1:21" s="99" customFormat="1" ht="14.4" x14ac:dyDescent="0.3">
      <c r="A5" s="115"/>
      <c r="B5" s="115"/>
      <c r="C5" s="156"/>
      <c r="D5" s="156"/>
      <c r="E5" s="115"/>
      <c r="F5" s="115"/>
      <c r="G5" s="115"/>
      <c r="H5" s="115"/>
      <c r="I5" s="115"/>
      <c r="J5" s="115"/>
      <c r="K5" s="115"/>
      <c r="L5" s="115"/>
      <c r="M5" s="115"/>
      <c r="N5" s="115"/>
      <c r="O5" s="115"/>
      <c r="P5" s="115"/>
      <c r="Q5" s="115"/>
      <c r="R5" s="115"/>
    </row>
    <row r="6" spans="1:21" s="99" customFormat="1" ht="27" x14ac:dyDescent="0.3">
      <c r="A6" s="233" t="s">
        <v>98</v>
      </c>
      <c r="B6" s="234" t="s">
        <v>11</v>
      </c>
      <c r="C6" s="233" t="s">
        <v>0</v>
      </c>
      <c r="D6" s="233" t="s">
        <v>15</v>
      </c>
      <c r="E6" s="233" t="s">
        <v>1</v>
      </c>
      <c r="F6" s="234" t="s">
        <v>22</v>
      </c>
      <c r="G6" s="233" t="s">
        <v>18</v>
      </c>
      <c r="H6" s="233" t="s">
        <v>2</v>
      </c>
      <c r="I6" s="233" t="s">
        <v>3</v>
      </c>
      <c r="J6" s="234" t="s">
        <v>51</v>
      </c>
      <c r="K6" s="233" t="s">
        <v>4</v>
      </c>
      <c r="L6" s="233" t="s">
        <v>49</v>
      </c>
      <c r="M6" s="233" t="s">
        <v>5</v>
      </c>
      <c r="N6" s="233" t="s">
        <v>6</v>
      </c>
      <c r="O6" s="233" t="s">
        <v>50</v>
      </c>
      <c r="P6" s="233" t="s">
        <v>7</v>
      </c>
      <c r="Q6" s="233" t="s">
        <v>12</v>
      </c>
      <c r="R6" s="233" t="s">
        <v>8</v>
      </c>
      <c r="S6" s="233" t="s">
        <v>16</v>
      </c>
      <c r="T6" s="233" t="s">
        <v>9</v>
      </c>
      <c r="U6" s="234" t="s">
        <v>13</v>
      </c>
    </row>
    <row r="8" spans="1:21" s="99" customFormat="1" ht="14.4" hidden="1" x14ac:dyDescent="0.3">
      <c r="A8" s="103"/>
      <c r="B8" s="103"/>
      <c r="C8" s="103"/>
      <c r="D8" s="103"/>
      <c r="E8" s="103"/>
      <c r="F8" s="103"/>
      <c r="G8" s="103"/>
      <c r="H8" s="103"/>
      <c r="I8" s="103"/>
      <c r="J8" s="103"/>
      <c r="K8" s="103"/>
      <c r="L8" s="103"/>
      <c r="M8" s="103"/>
      <c r="N8" s="103"/>
      <c r="O8" s="103"/>
      <c r="P8" s="103"/>
      <c r="Q8" s="103"/>
      <c r="R8" s="103"/>
      <c r="S8" s="103"/>
      <c r="T8" s="103"/>
      <c r="U8" s="103"/>
    </row>
    <row r="9" spans="1:21" s="99" customFormat="1" ht="14.4" hidden="1" x14ac:dyDescent="0.3">
      <c r="C9" s="151"/>
      <c r="D9" s="151"/>
    </row>
    <row r="10" spans="1:21" s="99" customFormat="1" ht="14.4" hidden="1" x14ac:dyDescent="0.3">
      <c r="C10" s="151"/>
      <c r="D10" s="151"/>
    </row>
    <row r="11" spans="1:21" s="99" customFormat="1" ht="14.4" hidden="1" x14ac:dyDescent="0.3">
      <c r="C11" s="151"/>
      <c r="D11" s="151"/>
    </row>
    <row r="12" spans="1:21" s="99" customFormat="1" ht="14.4" hidden="1" x14ac:dyDescent="0.3">
      <c r="C12" s="151"/>
      <c r="D12" s="151"/>
    </row>
    <row r="13" spans="1:21" s="99" customFormat="1" ht="14.4" hidden="1" x14ac:dyDescent="0.3">
      <c r="C13" s="151"/>
      <c r="D13" s="151"/>
    </row>
    <row r="14" spans="1:21" s="99" customFormat="1" ht="14.4" hidden="1" x14ac:dyDescent="0.3">
      <c r="C14" s="151"/>
      <c r="D14" s="151"/>
    </row>
    <row r="15" spans="1:21" s="99" customFormat="1" ht="14.4" hidden="1" x14ac:dyDescent="0.3">
      <c r="C15" s="151"/>
      <c r="D15" s="151"/>
    </row>
    <row r="16" spans="1:21" s="99" customFormat="1" ht="14.4" hidden="1" x14ac:dyDescent="0.3">
      <c r="C16" s="151"/>
      <c r="D16" s="151"/>
    </row>
    <row r="17" spans="3:4" s="99" customFormat="1" ht="14.4" hidden="1" x14ac:dyDescent="0.3">
      <c r="C17" s="151"/>
      <c r="D17" s="151"/>
    </row>
    <row r="18" spans="3:4" s="99" customFormat="1" ht="14.4" hidden="1" x14ac:dyDescent="0.3">
      <c r="C18" s="151"/>
      <c r="D18" s="151"/>
    </row>
    <row r="19" spans="3:4" s="99" customFormat="1" ht="14.4" hidden="1" x14ac:dyDescent="0.3">
      <c r="C19" s="151"/>
      <c r="D19" s="151"/>
    </row>
    <row r="20" spans="3:4" s="99" customFormat="1" ht="14.4" hidden="1" x14ac:dyDescent="0.3">
      <c r="C20" s="151"/>
      <c r="D20" s="151"/>
    </row>
    <row r="21" spans="3:4" s="99" customFormat="1" ht="14.4" hidden="1" x14ac:dyDescent="0.3">
      <c r="C21" s="151"/>
      <c r="D21" s="151"/>
    </row>
    <row r="22" spans="3:4" s="99" customFormat="1" ht="14.4" hidden="1" x14ac:dyDescent="0.3">
      <c r="C22" s="151"/>
      <c r="D22" s="151"/>
    </row>
    <row r="23" spans="3:4" s="99" customFormat="1" ht="14.4" hidden="1" x14ac:dyDescent="0.3">
      <c r="C23" s="151"/>
      <c r="D23" s="151"/>
    </row>
    <row r="24" spans="3:4" s="99" customFormat="1" ht="14.4" hidden="1" x14ac:dyDescent="0.3">
      <c r="C24" s="151"/>
      <c r="D24" s="151"/>
    </row>
    <row r="25" spans="3:4" s="99" customFormat="1" ht="14.4" hidden="1" x14ac:dyDescent="0.3">
      <c r="C25" s="151"/>
      <c r="D25" s="151"/>
    </row>
    <row r="26" spans="3:4" s="99" customFormat="1" ht="14.4" hidden="1" x14ac:dyDescent="0.3">
      <c r="C26" s="151"/>
      <c r="D26" s="151"/>
    </row>
    <row r="27" spans="3:4" s="99" customFormat="1" ht="14.4" hidden="1" x14ac:dyDescent="0.3">
      <c r="C27" s="151"/>
      <c r="D27" s="151"/>
    </row>
    <row r="28" spans="3:4" s="99" customFormat="1" ht="14.4" hidden="1" x14ac:dyDescent="0.3">
      <c r="C28" s="151"/>
      <c r="D28" s="151"/>
    </row>
    <row r="29" spans="3:4" s="99" customFormat="1" ht="14.4" hidden="1" x14ac:dyDescent="0.3">
      <c r="C29" s="151"/>
      <c r="D29" s="151"/>
    </row>
    <row r="30" spans="3:4" s="99" customFormat="1" ht="14.4" hidden="1" x14ac:dyDescent="0.3">
      <c r="C30" s="151"/>
      <c r="D30" s="151"/>
    </row>
    <row r="31" spans="3:4" s="99" customFormat="1" ht="14.4" hidden="1" x14ac:dyDescent="0.3">
      <c r="C31" s="151"/>
      <c r="D31" s="151"/>
    </row>
    <row r="32" spans="3:4" s="99" customFormat="1" ht="14.4" hidden="1" x14ac:dyDescent="0.3">
      <c r="C32" s="151"/>
      <c r="D32" s="151"/>
    </row>
    <row r="33" spans="3:4" s="99" customFormat="1" ht="14.4" hidden="1" x14ac:dyDescent="0.3">
      <c r="C33" s="151"/>
      <c r="D33" s="151"/>
    </row>
    <row r="34" spans="3:4" s="99" customFormat="1" ht="14.4" hidden="1" x14ac:dyDescent="0.3">
      <c r="C34" s="151"/>
      <c r="D34" s="151"/>
    </row>
    <row r="35" spans="3:4" s="99" customFormat="1" ht="14.4" hidden="1" x14ac:dyDescent="0.3">
      <c r="C35" s="151"/>
      <c r="D35" s="151"/>
    </row>
    <row r="36" spans="3:4" s="99" customFormat="1" ht="14.4" hidden="1" x14ac:dyDescent="0.3">
      <c r="C36" s="151"/>
      <c r="D36" s="151"/>
    </row>
    <row r="37" spans="3:4" s="99" customFormat="1" ht="14.4" hidden="1" x14ac:dyDescent="0.3">
      <c r="C37" s="151"/>
      <c r="D37" s="151"/>
    </row>
    <row r="38" spans="3:4" s="99" customFormat="1" ht="14.4" hidden="1" x14ac:dyDescent="0.3">
      <c r="C38" s="151"/>
      <c r="D38" s="151"/>
    </row>
    <row r="39" spans="3:4" s="99" customFormat="1" ht="14.4" hidden="1" x14ac:dyDescent="0.3">
      <c r="C39" s="151"/>
      <c r="D39" s="151"/>
    </row>
    <row r="40" spans="3:4" s="99" customFormat="1" ht="14.4" hidden="1" x14ac:dyDescent="0.3">
      <c r="C40" s="151"/>
      <c r="D40" s="151"/>
    </row>
    <row r="41" spans="3:4" s="99" customFormat="1" ht="14.4" hidden="1" x14ac:dyDescent="0.3">
      <c r="C41" s="151"/>
      <c r="D41" s="151"/>
    </row>
    <row r="42" spans="3:4" s="99" customFormat="1" ht="14.4" hidden="1" x14ac:dyDescent="0.3">
      <c r="C42" s="151"/>
      <c r="D42" s="151"/>
    </row>
    <row r="43" spans="3:4" s="99" customFormat="1" ht="14.4" hidden="1" x14ac:dyDescent="0.3">
      <c r="C43" s="151"/>
      <c r="D43" s="151"/>
    </row>
    <row r="44" spans="3:4" s="99" customFormat="1" ht="14.4" hidden="1" x14ac:dyDescent="0.3">
      <c r="C44" s="151"/>
      <c r="D44" s="151"/>
    </row>
    <row r="45" spans="3:4" s="99" customFormat="1" ht="14.4" hidden="1" x14ac:dyDescent="0.3">
      <c r="C45" s="151"/>
      <c r="D45" s="151"/>
    </row>
    <row r="46" spans="3:4" s="99" customFormat="1" ht="14.4" hidden="1" x14ac:dyDescent="0.3">
      <c r="C46" s="151"/>
      <c r="D46" s="151"/>
    </row>
    <row r="47" spans="3:4" s="99" customFormat="1" ht="14.4" hidden="1" x14ac:dyDescent="0.3">
      <c r="C47" s="151"/>
      <c r="D47" s="151"/>
    </row>
    <row r="48" spans="3:4" s="99" customFormat="1" ht="14.4" hidden="1" x14ac:dyDescent="0.3">
      <c r="C48" s="151"/>
      <c r="D48" s="151"/>
    </row>
    <row r="49" spans="1:21" s="99" customFormat="1" ht="14.4" hidden="1" x14ac:dyDescent="0.3">
      <c r="C49" s="151"/>
      <c r="D49" s="151"/>
    </row>
    <row r="50" spans="1:21" s="99" customFormat="1" ht="14.4" hidden="1" x14ac:dyDescent="0.3">
      <c r="C50" s="151"/>
      <c r="D50" s="151"/>
    </row>
    <row r="51" spans="1:21" s="99" customFormat="1" ht="14.4" hidden="1" x14ac:dyDescent="0.3">
      <c r="C51" s="151"/>
      <c r="D51" s="151"/>
    </row>
    <row r="52" spans="1:21" s="99" customFormat="1" ht="14.4" hidden="1" x14ac:dyDescent="0.3">
      <c r="C52" s="151"/>
      <c r="D52" s="151"/>
    </row>
    <row r="53" spans="1:21" s="99" customFormat="1" ht="14.4" hidden="1" x14ac:dyDescent="0.3">
      <c r="C53" s="151"/>
      <c r="D53" s="151"/>
    </row>
    <row r="54" spans="1:21" s="99" customFormat="1" ht="14.4" hidden="1" x14ac:dyDescent="0.3">
      <c r="C54" s="151"/>
      <c r="D54" s="151"/>
    </row>
    <row r="55" spans="1:21" s="99" customFormat="1" ht="14.4" hidden="1" x14ac:dyDescent="0.3">
      <c r="C55" s="151"/>
      <c r="D55" s="151"/>
    </row>
    <row r="56" spans="1:21" s="99" customFormat="1" ht="14.4" hidden="1" x14ac:dyDescent="0.3">
      <c r="C56" s="151"/>
      <c r="D56" s="151"/>
    </row>
    <row r="57" spans="1:21" s="99" customFormat="1" ht="14.4" hidden="1" x14ac:dyDescent="0.3">
      <c r="C57" s="151"/>
      <c r="D57" s="151"/>
    </row>
    <row r="58" spans="1:21" s="99" customFormat="1" ht="14.4" hidden="1" x14ac:dyDescent="0.3">
      <c r="C58" s="151"/>
      <c r="D58" s="151"/>
    </row>
    <row r="59" spans="1:21" s="99" customFormat="1" ht="14.4" hidden="1" x14ac:dyDescent="0.3">
      <c r="C59" s="151"/>
      <c r="D59" s="151"/>
    </row>
    <row r="60" spans="1:21" s="99" customFormat="1" ht="14.4" x14ac:dyDescent="0.3">
      <c r="A60" s="103">
        <v>1960</v>
      </c>
      <c r="B60" s="214">
        <v>68.292000000000002</v>
      </c>
      <c r="C60" s="214">
        <v>6.236415414080021</v>
      </c>
      <c r="D60" s="214">
        <v>4.1559999999999997</v>
      </c>
      <c r="E60" s="214">
        <v>47.506924874251823</v>
      </c>
      <c r="F60" s="214" t="s">
        <v>97</v>
      </c>
      <c r="G60" s="214" t="s">
        <v>97</v>
      </c>
      <c r="H60" s="214">
        <v>3.3684687877805843</v>
      </c>
      <c r="I60" s="214">
        <v>3.5008966256073166</v>
      </c>
      <c r="J60" s="214" t="s">
        <v>97</v>
      </c>
      <c r="K60" s="214">
        <v>2.1248629999999999</v>
      </c>
      <c r="L60" s="214" t="s">
        <v>97</v>
      </c>
      <c r="M60" s="214">
        <v>20.354695399999997</v>
      </c>
      <c r="N60" s="214">
        <v>26.091457341867471</v>
      </c>
      <c r="O60" s="214">
        <v>1.0697256521767771</v>
      </c>
      <c r="P60" s="214">
        <v>20.924714301919245</v>
      </c>
      <c r="Q60" s="214">
        <v>4.7375815196665547</v>
      </c>
      <c r="R60" s="214">
        <v>1.5301000000000002</v>
      </c>
      <c r="S60" s="214" t="s">
        <v>97</v>
      </c>
      <c r="T60" s="214">
        <v>3.6548141741208942</v>
      </c>
      <c r="U60" s="214">
        <v>23.870012996021629</v>
      </c>
    </row>
    <row r="61" spans="1:21" s="99" customFormat="1" ht="14.4" x14ac:dyDescent="0.3">
      <c r="A61" s="103">
        <v>1961</v>
      </c>
      <c r="B61" s="214">
        <v>68.317999999999998</v>
      </c>
      <c r="C61" s="214">
        <v>6.3307115829429215</v>
      </c>
      <c r="D61" s="214">
        <v>4.1680000000000001</v>
      </c>
      <c r="E61" s="214">
        <v>48.170908044270668</v>
      </c>
      <c r="F61" s="214" t="s">
        <v>97</v>
      </c>
      <c r="G61" s="214" t="s">
        <v>97</v>
      </c>
      <c r="H61" s="214">
        <v>3.3869441765250854</v>
      </c>
      <c r="I61" s="214">
        <v>3.5271281277012045</v>
      </c>
      <c r="J61" s="214" t="s">
        <v>97</v>
      </c>
      <c r="K61" s="214">
        <v>2.1558980000000001</v>
      </c>
      <c r="L61" s="214" t="s">
        <v>97</v>
      </c>
      <c r="M61" s="214">
        <v>20.351053199999999</v>
      </c>
      <c r="N61" s="214">
        <v>26.454853689759037</v>
      </c>
      <c r="O61" s="214">
        <v>1.064655862356034</v>
      </c>
      <c r="P61" s="214">
        <v>21.05786226370336</v>
      </c>
      <c r="Q61" s="214">
        <v>4.8066854107951196</v>
      </c>
      <c r="R61" s="214">
        <v>1.5505000000000002</v>
      </c>
      <c r="S61" s="214" t="s">
        <v>97</v>
      </c>
      <c r="T61" s="214">
        <v>3.6844311377245509</v>
      </c>
      <c r="U61" s="214">
        <v>24.147007344690405</v>
      </c>
    </row>
    <row r="62" spans="1:21" s="99" customFormat="1" ht="14.4" x14ac:dyDescent="0.3">
      <c r="A62" s="103">
        <v>1962</v>
      </c>
      <c r="B62" s="214">
        <v>69.528999999999996</v>
      </c>
      <c r="C62" s="214">
        <v>6.5100280130172887</v>
      </c>
      <c r="D62" s="214">
        <v>4.2679999999999998</v>
      </c>
      <c r="E62" s="214">
        <v>48.792053590417339</v>
      </c>
      <c r="F62" s="214" t="s">
        <v>97</v>
      </c>
      <c r="G62" s="214" t="s">
        <v>97</v>
      </c>
      <c r="H62" s="214">
        <v>3.3710837916069543</v>
      </c>
      <c r="I62" s="214">
        <v>3.5816089397423556</v>
      </c>
      <c r="J62" s="214" t="s">
        <v>97</v>
      </c>
      <c r="K62" s="214">
        <v>2.1890019999999999</v>
      </c>
      <c r="L62" s="214" t="s">
        <v>97</v>
      </c>
      <c r="M62" s="214">
        <v>20.340438200000001</v>
      </c>
      <c r="N62" s="214">
        <v>26.546954141566264</v>
      </c>
      <c r="O62" s="214">
        <v>1.0747954419975203</v>
      </c>
      <c r="P62" s="214">
        <v>20.996409358264536</v>
      </c>
      <c r="Q62" s="214">
        <v>4.9029777181054159</v>
      </c>
      <c r="R62" s="214">
        <v>1.5590000000000004</v>
      </c>
      <c r="S62" s="214" t="s">
        <v>97</v>
      </c>
      <c r="T62" s="214">
        <v>3.7044453315591048</v>
      </c>
      <c r="U62" s="214">
        <v>24.280504621034378</v>
      </c>
    </row>
    <row r="63" spans="1:21" s="99" customFormat="1" ht="14.4" x14ac:dyDescent="0.3">
      <c r="A63" s="103">
        <v>1963</v>
      </c>
      <c r="B63" s="214">
        <v>70.498999999999995</v>
      </c>
      <c r="C63" s="214">
        <v>6.6609626277887903</v>
      </c>
      <c r="D63" s="214">
        <v>4.3899999999999997</v>
      </c>
      <c r="E63" s="214">
        <v>49.209720423171127</v>
      </c>
      <c r="F63" s="214">
        <v>7.5629999999999997</v>
      </c>
      <c r="G63" s="214" t="s">
        <v>97</v>
      </c>
      <c r="H63" s="214">
        <v>3.3480117654410395</v>
      </c>
      <c r="I63" s="214">
        <v>3.6068315379095557</v>
      </c>
      <c r="J63" s="214" t="s">
        <v>97</v>
      </c>
      <c r="K63" s="214">
        <v>2.2158989999999998</v>
      </c>
      <c r="L63" s="214" t="s">
        <v>97</v>
      </c>
      <c r="M63" s="214">
        <v>20.499627</v>
      </c>
      <c r="N63" s="214">
        <v>26.610022929216868</v>
      </c>
      <c r="O63" s="214">
        <v>1.0808791897824119</v>
      </c>
      <c r="P63" s="214">
        <v>20.648176227444541</v>
      </c>
      <c r="Q63" s="214">
        <v>4.9698159078855024</v>
      </c>
      <c r="R63" s="214">
        <v>1.5654000000000003</v>
      </c>
      <c r="S63" s="214" t="s">
        <v>97</v>
      </c>
      <c r="T63" s="214">
        <v>3.7229432985880093</v>
      </c>
      <c r="U63" s="214">
        <v>24.342503356115479</v>
      </c>
    </row>
    <row r="64" spans="1:21" s="99" customFormat="1" ht="14.4" x14ac:dyDescent="0.3">
      <c r="A64" s="103">
        <v>1964</v>
      </c>
      <c r="B64" s="214">
        <v>72.043000000000006</v>
      </c>
      <c r="C64" s="214">
        <v>6.897089066832331</v>
      </c>
      <c r="D64" s="214">
        <v>4.54</v>
      </c>
      <c r="E64" s="214">
        <v>49.852284781253879</v>
      </c>
      <c r="F64" s="214">
        <v>7.6980000000000004</v>
      </c>
      <c r="G64" s="214" t="s">
        <v>97</v>
      </c>
      <c r="H64" s="214">
        <v>3.3424473048608658</v>
      </c>
      <c r="I64" s="214">
        <v>3.6582856381706428</v>
      </c>
      <c r="J64" s="214" t="s">
        <v>97</v>
      </c>
      <c r="K64" s="214">
        <v>2.2614170000000002</v>
      </c>
      <c r="L64" s="214" t="s">
        <v>97</v>
      </c>
      <c r="M64" s="214">
        <v>20.723727199999999</v>
      </c>
      <c r="N64" s="214">
        <v>26.633048042168674</v>
      </c>
      <c r="O64" s="214">
        <v>1.0859489796031547</v>
      </c>
      <c r="P64" s="214">
        <v>20.576481171099246</v>
      </c>
      <c r="Q64" s="214">
        <v>5.0570454098018898</v>
      </c>
      <c r="R64" s="214">
        <v>1.5698000000000001</v>
      </c>
      <c r="S64" s="214" t="s">
        <v>97</v>
      </c>
      <c r="T64" s="214">
        <v>3.7764155639338615</v>
      </c>
      <c r="U64" s="214">
        <v>24.670996654085485</v>
      </c>
    </row>
    <row r="65" spans="1:21" s="99" customFormat="1" ht="25.5" customHeight="1" x14ac:dyDescent="0.3">
      <c r="A65" s="103">
        <v>1965</v>
      </c>
      <c r="B65" s="214">
        <v>73.81</v>
      </c>
      <c r="C65" s="214">
        <v>7.1497584304135975</v>
      </c>
      <c r="D65" s="214">
        <v>4.6859999999999999</v>
      </c>
      <c r="E65" s="214">
        <v>50.655490228857325</v>
      </c>
      <c r="F65" s="214">
        <v>8.1120000000000001</v>
      </c>
      <c r="G65" s="214" t="s">
        <v>97</v>
      </c>
      <c r="H65" s="214">
        <v>3.3199772939643322</v>
      </c>
      <c r="I65" s="214">
        <v>3.6724102931442748</v>
      </c>
      <c r="J65" s="214" t="s">
        <v>97</v>
      </c>
      <c r="K65" s="214">
        <v>2.302797</v>
      </c>
      <c r="L65" s="214" t="s">
        <v>97</v>
      </c>
      <c r="M65" s="214">
        <v>20.7831726</v>
      </c>
      <c r="N65" s="214">
        <v>26.784212914156626</v>
      </c>
      <c r="O65" s="214">
        <v>1.0839210636748575</v>
      </c>
      <c r="P65" s="214">
        <v>20.07461577668219</v>
      </c>
      <c r="Q65" s="214">
        <v>5.1000937354229627</v>
      </c>
      <c r="R65" s="214">
        <v>1.5838000000000003</v>
      </c>
      <c r="S65" s="214" t="s">
        <v>97</v>
      </c>
      <c r="T65" s="214">
        <v>3.8024946649910061</v>
      </c>
      <c r="U65" s="214">
        <v>24.920491563807001</v>
      </c>
    </row>
    <row r="66" spans="1:21" s="99" customFormat="1" ht="14.4" x14ac:dyDescent="0.3">
      <c r="A66" s="103">
        <v>1966</v>
      </c>
      <c r="B66" s="214">
        <v>76.016999999999996</v>
      </c>
      <c r="C66" s="214">
        <v>7.4413687523051646</v>
      </c>
      <c r="D66" s="214">
        <v>4.8929999999999998</v>
      </c>
      <c r="E66" s="214">
        <v>51.694302607757791</v>
      </c>
      <c r="F66" s="214">
        <v>8.3249999999999993</v>
      </c>
      <c r="G66" s="214" t="s">
        <v>97</v>
      </c>
      <c r="H66" s="214">
        <v>3.2924110565860314</v>
      </c>
      <c r="I66" s="214">
        <v>3.6855260441912185</v>
      </c>
      <c r="J66" s="214" t="s">
        <v>97</v>
      </c>
      <c r="K66" s="214">
        <v>2.3421080000000001</v>
      </c>
      <c r="L66" s="214" t="s">
        <v>97</v>
      </c>
      <c r="M66" s="214">
        <v>20.941377299999999</v>
      </c>
      <c r="N66" s="214">
        <v>26.702123381024098</v>
      </c>
      <c r="O66" s="214">
        <v>1.0804736065967522</v>
      </c>
      <c r="P66" s="214">
        <v>19.746866947675137</v>
      </c>
      <c r="Q66" s="214">
        <v>5.1397435090213195</v>
      </c>
      <c r="R66" s="214">
        <v>1.5902000000000003</v>
      </c>
      <c r="S66" s="214" t="s">
        <v>97</v>
      </c>
      <c r="T66" s="214">
        <v>3.8078519997042952</v>
      </c>
      <c r="U66" s="214">
        <v>24.977490400897686</v>
      </c>
    </row>
    <row r="67" spans="1:21" s="99" customFormat="1" ht="14.4" x14ac:dyDescent="0.3">
      <c r="A67" s="103">
        <v>1967</v>
      </c>
      <c r="B67" s="214">
        <v>77.817999999999998</v>
      </c>
      <c r="C67" s="214">
        <v>7.6742459559927036</v>
      </c>
      <c r="D67" s="214">
        <v>5.0110000000000001</v>
      </c>
      <c r="E67" s="214">
        <v>52.690277362786055</v>
      </c>
      <c r="F67" s="214">
        <v>8.6240000000000006</v>
      </c>
      <c r="G67" s="214" t="s">
        <v>97</v>
      </c>
      <c r="H67" s="214">
        <v>3.2387407682215521</v>
      </c>
      <c r="I67" s="214">
        <v>3.6693835813642108</v>
      </c>
      <c r="J67" s="214" t="s">
        <v>97</v>
      </c>
      <c r="K67" s="214">
        <v>2.342241</v>
      </c>
      <c r="L67" s="214" t="s">
        <v>97</v>
      </c>
      <c r="M67" s="214">
        <v>20.997063999999998</v>
      </c>
      <c r="N67" s="214">
        <v>25.832174548192771</v>
      </c>
      <c r="O67" s="214">
        <v>1.0747954419975203</v>
      </c>
      <c r="P67" s="214">
        <v>19.992678569430428</v>
      </c>
      <c r="Q67" s="214">
        <v>5.1238835995819763</v>
      </c>
      <c r="R67" s="214">
        <v>1.5997000000000001</v>
      </c>
      <c r="S67" s="214" t="s">
        <v>97</v>
      </c>
      <c r="T67" s="214">
        <v>3.7672171213129304</v>
      </c>
      <c r="U67" s="214">
        <v>24.687496317453842</v>
      </c>
    </row>
    <row r="68" spans="1:21" s="99" customFormat="1" ht="14.4" x14ac:dyDescent="0.3">
      <c r="A68" s="103">
        <v>1968</v>
      </c>
      <c r="B68" s="214">
        <v>79.453999999999994</v>
      </c>
      <c r="C68" s="214">
        <v>7.8304386968853503</v>
      </c>
      <c r="D68" s="214">
        <v>5.1379999999999999</v>
      </c>
      <c r="E68" s="214">
        <v>53.568448652165834</v>
      </c>
      <c r="F68" s="214">
        <v>9.0609999999999999</v>
      </c>
      <c r="G68" s="214" t="s">
        <v>97</v>
      </c>
      <c r="H68" s="214">
        <v>3.1962276204831723</v>
      </c>
      <c r="I68" s="214">
        <v>3.665347965657459</v>
      </c>
      <c r="J68" s="214" t="s">
        <v>97</v>
      </c>
      <c r="K68" s="214">
        <v>2.3600479999999999</v>
      </c>
      <c r="L68" s="214" t="s">
        <v>97</v>
      </c>
      <c r="M68" s="214">
        <v>20.938273799999997</v>
      </c>
      <c r="N68" s="214">
        <v>25.854198569277109</v>
      </c>
      <c r="O68" s="214">
        <v>1.0778373158899659</v>
      </c>
      <c r="P68" s="214">
        <v>19.982436418523953</v>
      </c>
      <c r="Q68" s="214">
        <v>5.171463327900006</v>
      </c>
      <c r="R68" s="214">
        <v>1.6012000000000004</v>
      </c>
      <c r="S68" s="214" t="s">
        <v>97</v>
      </c>
      <c r="T68" s="214">
        <v>3.8071444271949932</v>
      </c>
      <c r="U68" s="214">
        <v>24.578498541262881</v>
      </c>
    </row>
    <row r="69" spans="1:21" s="99" customFormat="1" ht="14.4" x14ac:dyDescent="0.3">
      <c r="A69" s="103">
        <v>1969</v>
      </c>
      <c r="B69" s="214">
        <v>81.408000000000001</v>
      </c>
      <c r="C69" s="214">
        <v>8.0767811528151832</v>
      </c>
      <c r="D69" s="214">
        <v>5.2670000000000003</v>
      </c>
      <c r="E69" s="214">
        <v>53.975406078951572</v>
      </c>
      <c r="F69" s="214">
        <v>9.2850000000000001</v>
      </c>
      <c r="G69" s="214" t="s">
        <v>97</v>
      </c>
      <c r="H69" s="214">
        <v>3.1903234811485746</v>
      </c>
      <c r="I69" s="214">
        <v>3.7279000091121142</v>
      </c>
      <c r="J69" s="214" t="s">
        <v>97</v>
      </c>
      <c r="K69" s="214">
        <v>2.4056670000000002</v>
      </c>
      <c r="L69" s="214" t="s">
        <v>97</v>
      </c>
      <c r="M69" s="214">
        <v>21.2583795</v>
      </c>
      <c r="N69" s="214">
        <v>26.2566375</v>
      </c>
      <c r="O69" s="214">
        <v>1.0808791897824119</v>
      </c>
      <c r="P69" s="214">
        <v>19.839046305833367</v>
      </c>
      <c r="Q69" s="214">
        <v>5.2575599791421528</v>
      </c>
      <c r="R69" s="214">
        <v>1.6153000000000002</v>
      </c>
      <c r="S69" s="214" t="s">
        <v>97</v>
      </c>
      <c r="T69" s="214">
        <v>3.8788114142086201</v>
      </c>
      <c r="U69" s="214">
        <v>24.587998347444664</v>
      </c>
    </row>
    <row r="70" spans="1:21" s="99" customFormat="1" ht="25.5" customHeight="1" x14ac:dyDescent="0.3">
      <c r="A70" s="103">
        <v>1970</v>
      </c>
      <c r="B70" s="214">
        <v>81.866</v>
      </c>
      <c r="C70" s="214">
        <v>8.1734293385643735</v>
      </c>
      <c r="D70" s="214">
        <v>5.48</v>
      </c>
      <c r="E70" s="214">
        <v>54.553714001226048</v>
      </c>
      <c r="F70" s="214">
        <v>9.6170000000000009</v>
      </c>
      <c r="G70" s="214" t="s">
        <v>97</v>
      </c>
      <c r="H70" s="214">
        <v>3.1967522935130837</v>
      </c>
      <c r="I70" s="214">
        <v>3.7309267208921781</v>
      </c>
      <c r="J70" s="214" t="s">
        <v>97</v>
      </c>
      <c r="K70" s="214">
        <v>2.4377629999999999</v>
      </c>
      <c r="L70" s="214" t="s">
        <v>97</v>
      </c>
      <c r="M70" s="214">
        <v>21.5460739</v>
      </c>
      <c r="N70" s="214">
        <v>26.588999999999999</v>
      </c>
      <c r="O70" s="214">
        <v>1.0676977362484801</v>
      </c>
      <c r="P70" s="214">
        <v>19.931225663991604</v>
      </c>
      <c r="Q70" s="214">
        <v>5.3381008072387424</v>
      </c>
      <c r="R70" s="214">
        <v>1.6414000000000002</v>
      </c>
      <c r="S70" s="214" t="s">
        <v>97</v>
      </c>
      <c r="T70" s="214">
        <v>3.9547238362780619</v>
      </c>
      <c r="U70" s="214">
        <v>24.523999653167401</v>
      </c>
    </row>
    <row r="71" spans="1:21" s="99" customFormat="1" ht="14.4" x14ac:dyDescent="0.3">
      <c r="A71" s="103">
        <v>1971</v>
      </c>
      <c r="B71" s="214">
        <v>82.183000000000007</v>
      </c>
      <c r="C71" s="214">
        <v>8.3746754915930399</v>
      </c>
      <c r="D71" s="214">
        <v>5.6</v>
      </c>
      <c r="E71" s="214">
        <v>54.938558513414591</v>
      </c>
      <c r="F71" s="214">
        <v>9.9459999999999997</v>
      </c>
      <c r="G71" s="214" t="s">
        <v>97</v>
      </c>
      <c r="H71" s="214">
        <v>3.2318729863897868</v>
      </c>
      <c r="I71" s="214">
        <v>3.7571582229860661</v>
      </c>
      <c r="J71" s="214" t="s">
        <v>97</v>
      </c>
      <c r="K71" s="214">
        <v>2.4341740000000001</v>
      </c>
      <c r="L71" s="214" t="s">
        <v>97</v>
      </c>
      <c r="M71" s="214">
        <v>21.647485199999998</v>
      </c>
      <c r="N71" s="214">
        <v>26.71</v>
      </c>
      <c r="O71" s="214">
        <v>1.079966627614678</v>
      </c>
      <c r="P71" s="214">
        <v>19.937525608886752</v>
      </c>
      <c r="Q71" s="214">
        <v>5.3930692212623077</v>
      </c>
      <c r="R71" s="214">
        <v>1.6550799999999999</v>
      </c>
      <c r="S71" s="214">
        <v>13.792932076646517</v>
      </c>
      <c r="T71" s="214">
        <v>3.9470416204627785</v>
      </c>
      <c r="U71" s="214">
        <v>24.507000000000001</v>
      </c>
    </row>
    <row r="72" spans="1:21" s="99" customFormat="1" ht="14.4" x14ac:dyDescent="0.3">
      <c r="A72" s="103">
        <v>1972</v>
      </c>
      <c r="B72" s="214">
        <v>84.602000000000004</v>
      </c>
      <c r="C72" s="214">
        <v>8.6272161828788771</v>
      </c>
      <c r="D72" s="214">
        <v>5.6920000000000002</v>
      </c>
      <c r="E72" s="214">
        <v>55.224185299804525</v>
      </c>
      <c r="F72" s="214">
        <v>10.379</v>
      </c>
      <c r="G72" s="214" t="s">
        <v>97</v>
      </c>
      <c r="H72" s="214">
        <v>3.2557320221005677</v>
      </c>
      <c r="I72" s="214">
        <v>3.749086991572562</v>
      </c>
      <c r="J72" s="214" t="s">
        <v>97</v>
      </c>
      <c r="K72" s="214">
        <v>2.483031</v>
      </c>
      <c r="L72" s="214" t="s">
        <v>97</v>
      </c>
      <c r="M72" s="214">
        <v>21.782623399999999</v>
      </c>
      <c r="N72" s="214">
        <v>26.856999999999999</v>
      </c>
      <c r="O72" s="214">
        <v>1.0666837782843315</v>
      </c>
      <c r="P72" s="214">
        <v>19.886026059347053</v>
      </c>
      <c r="Q72" s="214">
        <v>5.3623503026729624</v>
      </c>
      <c r="R72" s="214">
        <v>1.6740999999999999</v>
      </c>
      <c r="S72" s="214">
        <v>13.93958328507197</v>
      </c>
      <c r="T72" s="214">
        <v>3.9599800892043078</v>
      </c>
      <c r="U72" s="214">
        <v>24.579000000000001</v>
      </c>
    </row>
    <row r="73" spans="1:21" s="99" customFormat="1" ht="14.4" x14ac:dyDescent="0.3">
      <c r="A73" s="103">
        <v>1973</v>
      </c>
      <c r="B73" s="214">
        <v>87.39</v>
      </c>
      <c r="C73" s="214">
        <v>9.0663832118905123</v>
      </c>
      <c r="D73" s="214">
        <v>5.8559999999999999</v>
      </c>
      <c r="E73" s="214">
        <v>56.471923366665791</v>
      </c>
      <c r="F73" s="214">
        <v>10.942</v>
      </c>
      <c r="G73" s="214" t="s">
        <v>97</v>
      </c>
      <c r="H73" s="214">
        <v>3.3012270267200963</v>
      </c>
      <c r="I73" s="214">
        <v>3.7823808211532657</v>
      </c>
      <c r="J73" s="214" t="s">
        <v>97</v>
      </c>
      <c r="K73" s="214">
        <v>2.5140470000000001</v>
      </c>
      <c r="L73" s="214" t="s">
        <v>97</v>
      </c>
      <c r="M73" s="214">
        <v>22.0875168</v>
      </c>
      <c r="N73" s="214">
        <v>27.181000000000001</v>
      </c>
      <c r="O73" s="214">
        <v>1.0818931477465605</v>
      </c>
      <c r="P73" s="214">
        <v>20.167623596247623</v>
      </c>
      <c r="Q73" s="214">
        <v>5.3988624391294104</v>
      </c>
      <c r="R73" s="214">
        <v>1.68607</v>
      </c>
      <c r="S73" s="214">
        <v>14.281401891176406</v>
      </c>
      <c r="T73" s="214">
        <v>3.9748391118996582</v>
      </c>
      <c r="U73" s="214">
        <v>24.965</v>
      </c>
    </row>
    <row r="74" spans="1:21" s="99" customFormat="1" ht="14.4" x14ac:dyDescent="0.3">
      <c r="A74" s="103">
        <v>1974</v>
      </c>
      <c r="B74" s="214">
        <v>89.022999999999996</v>
      </c>
      <c r="C74" s="214">
        <v>9.4531869211146944</v>
      </c>
      <c r="D74" s="214">
        <v>5.9219999999999997</v>
      </c>
      <c r="E74" s="214">
        <v>56.23440214429943</v>
      </c>
      <c r="F74" s="214">
        <v>11.420999999999999</v>
      </c>
      <c r="G74" s="214" t="s">
        <v>97</v>
      </c>
      <c r="H74" s="214">
        <v>3.3441592857831663</v>
      </c>
      <c r="I74" s="214">
        <v>3.8388794410477929</v>
      </c>
      <c r="J74" s="214" t="s">
        <v>97</v>
      </c>
      <c r="K74" s="214">
        <v>2.4935719999999999</v>
      </c>
      <c r="L74" s="214" t="s">
        <v>97</v>
      </c>
      <c r="M74" s="214">
        <v>22.290287199999998</v>
      </c>
      <c r="N74" s="214">
        <v>26.923999999999999</v>
      </c>
      <c r="O74" s="214">
        <v>1.0971025172087896</v>
      </c>
      <c r="P74" s="214">
        <v>20.480920855874569</v>
      </c>
      <c r="Q74" s="214">
        <v>5.4351887310925928</v>
      </c>
      <c r="R74" s="214">
        <v>1.7083199999999998</v>
      </c>
      <c r="S74" s="214">
        <v>14.35527881572156</v>
      </c>
      <c r="T74" s="214">
        <v>4.0536829057933517</v>
      </c>
      <c r="U74" s="214">
        <v>25.029</v>
      </c>
    </row>
    <row r="75" spans="1:21" s="99" customFormat="1" ht="25.5" customHeight="1" x14ac:dyDescent="0.3">
      <c r="A75" s="103">
        <v>1975</v>
      </c>
      <c r="B75" s="214">
        <v>88.025999999999996</v>
      </c>
      <c r="C75" s="214">
        <v>9.6276312419542052</v>
      </c>
      <c r="D75" s="214">
        <v>5.91</v>
      </c>
      <c r="E75" s="214">
        <v>56.096098647731679</v>
      </c>
      <c r="F75" s="214">
        <v>11.691000000000001</v>
      </c>
      <c r="G75" s="214" t="s">
        <v>97</v>
      </c>
      <c r="H75" s="214">
        <v>3.3194672532499965</v>
      </c>
      <c r="I75" s="214">
        <v>3.7833897250799535</v>
      </c>
      <c r="J75" s="214" t="s">
        <v>97</v>
      </c>
      <c r="K75" s="214">
        <v>2.4607549999999998</v>
      </c>
      <c r="L75" s="214">
        <v>2.3231000000000002</v>
      </c>
      <c r="M75" s="214">
        <v>22.111661999999999</v>
      </c>
      <c r="N75" s="214">
        <v>26.248000000000001</v>
      </c>
      <c r="O75" s="214">
        <v>1.088585270309941</v>
      </c>
      <c r="P75" s="214">
        <v>20.496620718549782</v>
      </c>
      <c r="Q75" s="214">
        <v>5.4314190115678436</v>
      </c>
      <c r="R75" s="214">
        <v>1.73675</v>
      </c>
      <c r="S75" s="214">
        <v>14.101671462805363</v>
      </c>
      <c r="T75" s="214">
        <v>4.1336385993445219</v>
      </c>
      <c r="U75" s="214">
        <v>24.933</v>
      </c>
    </row>
    <row r="76" spans="1:21" s="99" customFormat="1" ht="14.4" x14ac:dyDescent="0.3">
      <c r="A76" s="103">
        <v>1976</v>
      </c>
      <c r="B76" s="214">
        <v>90.896000000000001</v>
      </c>
      <c r="C76" s="214">
        <v>9.8202420000000004</v>
      </c>
      <c r="D76" s="214">
        <v>5.9669999999999996</v>
      </c>
      <c r="E76" s="214">
        <v>56.555105904456553</v>
      </c>
      <c r="F76" s="214">
        <v>12.412000000000001</v>
      </c>
      <c r="G76" s="214">
        <v>0.97291956328372553</v>
      </c>
      <c r="H76" s="214">
        <v>3.3306212583799009</v>
      </c>
      <c r="I76" s="214">
        <v>3.7632116465461936</v>
      </c>
      <c r="J76" s="214" t="s">
        <v>97</v>
      </c>
      <c r="K76" s="214">
        <v>2.5025379999999999</v>
      </c>
      <c r="L76" s="214">
        <v>2.3018999999999998</v>
      </c>
      <c r="M76" s="214">
        <v>22.292257399999997</v>
      </c>
      <c r="N76" s="214">
        <v>26.138999999999999</v>
      </c>
      <c r="O76" s="214">
        <v>1.0788512738541145</v>
      </c>
      <c r="P76" s="214">
        <v>20.704018904463055</v>
      </c>
      <c r="Q76" s="214">
        <v>5.4737446206873948</v>
      </c>
      <c r="R76" s="214">
        <v>1.7949000000000002</v>
      </c>
      <c r="S76" s="214">
        <v>13.951712332385352</v>
      </c>
      <c r="T76" s="214">
        <v>4.1478911313176114</v>
      </c>
      <c r="U76" s="214">
        <v>24.786000000000001</v>
      </c>
    </row>
    <row r="77" spans="1:21" s="99" customFormat="1" ht="14.4" x14ac:dyDescent="0.3">
      <c r="A77" s="103">
        <v>1977</v>
      </c>
      <c r="B77" s="214">
        <v>94.15</v>
      </c>
      <c r="C77" s="214">
        <v>9.9898419999999994</v>
      </c>
      <c r="D77" s="214">
        <v>6.0650000000000004</v>
      </c>
      <c r="E77" s="214">
        <v>57.233594797038947</v>
      </c>
      <c r="F77" s="214">
        <v>12.811999999999999</v>
      </c>
      <c r="G77" s="214">
        <v>1.0133874419221016</v>
      </c>
      <c r="H77" s="214">
        <v>3.3711492297994683</v>
      </c>
      <c r="I77" s="214">
        <v>3.7480780876458737</v>
      </c>
      <c r="J77" s="214" t="s">
        <v>97</v>
      </c>
      <c r="K77" s="214">
        <v>2.4962800000000001</v>
      </c>
      <c r="L77" s="214">
        <v>2.2601</v>
      </c>
      <c r="M77" s="214">
        <v>22.486660600000004</v>
      </c>
      <c r="N77" s="214">
        <v>26.198</v>
      </c>
      <c r="O77" s="214">
        <v>1.1131230530423373</v>
      </c>
      <c r="P77" s="214">
        <v>20.767618348166451</v>
      </c>
      <c r="Q77" s="214">
        <v>5.4792067483795988</v>
      </c>
      <c r="R77" s="214">
        <v>1.8446800000000001</v>
      </c>
      <c r="S77" s="214">
        <v>13.839242984570344</v>
      </c>
      <c r="T77" s="214">
        <v>4.1562809196421977</v>
      </c>
      <c r="U77" s="214">
        <v>24.809000000000001</v>
      </c>
    </row>
    <row r="78" spans="1:21" s="99" customFormat="1" ht="14.4" x14ac:dyDescent="0.3">
      <c r="A78" s="103">
        <v>1978</v>
      </c>
      <c r="B78" s="214">
        <v>98.165000000000006</v>
      </c>
      <c r="C78" s="214">
        <v>10.294025</v>
      </c>
      <c r="D78" s="214">
        <v>6.0750000000000002</v>
      </c>
      <c r="E78" s="214">
        <v>57.791819779562417</v>
      </c>
      <c r="F78" s="214">
        <v>13.412000000000001</v>
      </c>
      <c r="G78" s="214">
        <v>1.0755343804762747</v>
      </c>
      <c r="H78" s="214">
        <v>3.3879755750763421</v>
      </c>
      <c r="I78" s="214">
        <v>3.7511047994259377</v>
      </c>
      <c r="J78" s="214" t="s">
        <v>97</v>
      </c>
      <c r="K78" s="214">
        <v>2.514256</v>
      </c>
      <c r="L78" s="214">
        <v>2.2389999999999999</v>
      </c>
      <c r="M78" s="214">
        <v>22.611023799999998</v>
      </c>
      <c r="N78" s="214">
        <v>26.457000000000001</v>
      </c>
      <c r="O78" s="214">
        <v>1.1254933402049503</v>
      </c>
      <c r="P78" s="214">
        <v>20.836517745511799</v>
      </c>
      <c r="Q78" s="214">
        <v>5.5513688803520189</v>
      </c>
      <c r="R78" s="214">
        <v>1.8765999999999998</v>
      </c>
      <c r="S78" s="214">
        <v>13.468755721179727</v>
      </c>
      <c r="T78" s="214">
        <v>4.1718475148468501</v>
      </c>
      <c r="U78" s="214">
        <v>24.94</v>
      </c>
    </row>
    <row r="79" spans="1:21" s="99" customFormat="1" ht="14.4" x14ac:dyDescent="0.3">
      <c r="A79" s="103">
        <v>1979</v>
      </c>
      <c r="B79" s="214">
        <v>100.91200000000001</v>
      </c>
      <c r="C79" s="214">
        <v>10.741342</v>
      </c>
      <c r="D79" s="214">
        <v>6.1806235730000001</v>
      </c>
      <c r="E79" s="214">
        <v>58.386123935103569</v>
      </c>
      <c r="F79" s="214">
        <v>13.602</v>
      </c>
      <c r="G79" s="214">
        <v>1.1461111891773341</v>
      </c>
      <c r="H79" s="214">
        <v>3.4024498505833298</v>
      </c>
      <c r="I79" s="214">
        <v>3.7854075329333292</v>
      </c>
      <c r="J79" s="214" t="s">
        <v>97</v>
      </c>
      <c r="K79" s="214">
        <v>2.5382889999999998</v>
      </c>
      <c r="L79" s="214">
        <v>2.2879999999999998</v>
      </c>
      <c r="M79" s="214">
        <v>22.750639500000002</v>
      </c>
      <c r="N79" s="214">
        <v>26.968</v>
      </c>
      <c r="O79" s="214">
        <v>1.1829847567721763</v>
      </c>
      <c r="P79" s="214">
        <v>21.068215718877788</v>
      </c>
      <c r="Q79" s="214">
        <v>5.6692168529214158</v>
      </c>
      <c r="R79" s="214">
        <v>1.9027799999999999</v>
      </c>
      <c r="S79" s="214">
        <v>13.179863866988232</v>
      </c>
      <c r="T79" s="214">
        <v>4.2325976688598121</v>
      </c>
      <c r="U79" s="214">
        <v>25.195</v>
      </c>
    </row>
    <row r="80" spans="1:21" s="99" customFormat="1" ht="25.5" customHeight="1" x14ac:dyDescent="0.3">
      <c r="A80" s="103">
        <v>1980</v>
      </c>
      <c r="B80" s="214">
        <v>101.405</v>
      </c>
      <c r="C80" s="214">
        <v>11.055759</v>
      </c>
      <c r="D80" s="214">
        <v>6.3562700619000001</v>
      </c>
      <c r="E80" s="214">
        <v>58.786001436049467</v>
      </c>
      <c r="F80" s="214">
        <v>13.683</v>
      </c>
      <c r="G80" s="214">
        <v>1.2090855649979495</v>
      </c>
      <c r="H80" s="214">
        <v>3.4334790787014358</v>
      </c>
      <c r="I80" s="214">
        <v>3.7803630132998891</v>
      </c>
      <c r="J80" s="214" t="s">
        <v>97</v>
      </c>
      <c r="K80" s="214">
        <v>2.5190480000000002</v>
      </c>
      <c r="L80" s="214">
        <v>2.3546</v>
      </c>
      <c r="M80" s="214">
        <v>22.845005699999998</v>
      </c>
      <c r="N80" s="214">
        <v>27.42</v>
      </c>
      <c r="O80" s="214">
        <v>1.1721354065557863</v>
      </c>
      <c r="P80" s="214">
        <v>21.372813054601913</v>
      </c>
      <c r="Q80" s="214">
        <v>5.7753558640481941</v>
      </c>
      <c r="R80" s="214">
        <v>1.9489100000000001</v>
      </c>
      <c r="S80" s="214">
        <v>12.882150887477916</v>
      </c>
      <c r="T80" s="214">
        <v>4.2796006998348979</v>
      </c>
      <c r="U80" s="214">
        <v>25.085999999999999</v>
      </c>
    </row>
    <row r="81" spans="1:21" s="99" customFormat="1" ht="14.4" x14ac:dyDescent="0.3">
      <c r="A81" s="103">
        <v>1981</v>
      </c>
      <c r="B81" s="214">
        <v>102.539</v>
      </c>
      <c r="C81" s="214">
        <v>11.377742</v>
      </c>
      <c r="D81" s="214">
        <v>6.4874571244583352</v>
      </c>
      <c r="E81" s="214">
        <v>59.233953953768463</v>
      </c>
      <c r="F81" s="214">
        <v>14.023</v>
      </c>
      <c r="G81" s="214">
        <v>1.2490479140035451</v>
      </c>
      <c r="H81" s="214">
        <v>3.4199094454136345</v>
      </c>
      <c r="I81" s="214">
        <v>3.7107486423584177</v>
      </c>
      <c r="J81" s="214" t="s">
        <v>97</v>
      </c>
      <c r="K81" s="214">
        <v>2.4777870000000002</v>
      </c>
      <c r="L81" s="214">
        <v>2.3841999999999999</v>
      </c>
      <c r="M81" s="214">
        <v>22.806168100000004</v>
      </c>
      <c r="N81" s="214">
        <v>27.452999999999999</v>
      </c>
      <c r="O81" s="214">
        <v>1.1686879494776807</v>
      </c>
      <c r="P81" s="214">
        <v>21.355513205921589</v>
      </c>
      <c r="Q81" s="214">
        <v>5.7495380077375673</v>
      </c>
      <c r="R81" s="214">
        <v>1.9738599999999999</v>
      </c>
      <c r="S81" s="214">
        <v>12.573249155583911</v>
      </c>
      <c r="T81" s="214">
        <v>4.2864742613538365</v>
      </c>
      <c r="U81" s="214">
        <v>24.43</v>
      </c>
    </row>
    <row r="82" spans="1:21" s="99" customFormat="1" ht="14.4" x14ac:dyDescent="0.3">
      <c r="A82" s="103">
        <v>1982</v>
      </c>
      <c r="B82" s="214">
        <v>101.705</v>
      </c>
      <c r="C82" s="214">
        <v>11.017425000000001</v>
      </c>
      <c r="D82" s="214">
        <v>6.4858917728833339</v>
      </c>
      <c r="E82" s="214">
        <v>59.717983184323892</v>
      </c>
      <c r="F82" s="214">
        <v>14.379</v>
      </c>
      <c r="G82" s="214">
        <v>1.2803667212298404</v>
      </c>
      <c r="H82" s="214">
        <v>3.3732299069035978</v>
      </c>
      <c r="I82" s="214">
        <v>3.6626741660201709</v>
      </c>
      <c r="J82" s="214" t="s">
        <v>97</v>
      </c>
      <c r="K82" s="214">
        <v>2.4856850000000001</v>
      </c>
      <c r="L82" s="214">
        <v>2.411</v>
      </c>
      <c r="M82" s="214">
        <v>22.8490416</v>
      </c>
      <c r="N82" s="214">
        <v>27.241</v>
      </c>
      <c r="O82" s="214">
        <v>1.1640237428425972</v>
      </c>
      <c r="P82" s="214">
        <v>21.399212823686341</v>
      </c>
      <c r="Q82" s="214">
        <v>5.6634597816123575</v>
      </c>
      <c r="R82" s="214">
        <v>1.9744999999999999</v>
      </c>
      <c r="S82" s="214">
        <v>12.46541295149235</v>
      </c>
      <c r="T82" s="214">
        <v>4.2783877183903813</v>
      </c>
      <c r="U82" s="214">
        <v>23.951000000000001</v>
      </c>
    </row>
    <row r="83" spans="1:21" s="99" customFormat="1" ht="14.4" x14ac:dyDescent="0.3">
      <c r="A83" s="103">
        <v>1983</v>
      </c>
      <c r="B83" s="214">
        <v>103.033</v>
      </c>
      <c r="C83" s="214">
        <v>11.096708</v>
      </c>
      <c r="D83" s="214">
        <v>6.3713703125749994</v>
      </c>
      <c r="E83" s="214">
        <v>60.621905267058871</v>
      </c>
      <c r="F83" s="214">
        <v>14.505000000000001</v>
      </c>
      <c r="G83" s="214">
        <v>1.3106752443520617</v>
      </c>
      <c r="H83" s="214">
        <v>3.3507947798677664</v>
      </c>
      <c r="I83" s="214">
        <v>3.6145996896819241</v>
      </c>
      <c r="J83" s="214" t="s">
        <v>97</v>
      </c>
      <c r="K83" s="214">
        <v>2.485938</v>
      </c>
      <c r="L83" s="214">
        <v>2.42</v>
      </c>
      <c r="M83" s="214">
        <v>22.824583899999997</v>
      </c>
      <c r="N83" s="214">
        <v>26.992999999999999</v>
      </c>
      <c r="O83" s="214">
        <v>1.1537827674046965</v>
      </c>
      <c r="P83" s="214">
        <v>21.468212220157007</v>
      </c>
      <c r="Q83" s="214">
        <v>5.6132757548334391</v>
      </c>
      <c r="R83" s="214">
        <v>1.97048</v>
      </c>
      <c r="S83" s="214">
        <v>12.421982173705656</v>
      </c>
      <c r="T83" s="214">
        <v>4.2881926517335698</v>
      </c>
      <c r="U83" s="214">
        <v>23.774999999999999</v>
      </c>
    </row>
    <row r="84" spans="1:21" s="99" customFormat="1" ht="14.4" x14ac:dyDescent="0.3">
      <c r="A84" s="103">
        <v>1984</v>
      </c>
      <c r="B84" s="214">
        <v>107.224</v>
      </c>
      <c r="C84" s="214">
        <v>11.375425</v>
      </c>
      <c r="D84" s="214">
        <v>6.5638534096750005</v>
      </c>
      <c r="E84" s="214">
        <v>60.828344234956212</v>
      </c>
      <c r="F84" s="214">
        <v>14.429</v>
      </c>
      <c r="G84" s="214">
        <v>1.3187575171846542</v>
      </c>
      <c r="H84" s="214">
        <v>3.3478094605444491</v>
      </c>
      <c r="I84" s="214">
        <v>3.6135981380915441</v>
      </c>
      <c r="J84" s="214" t="s">
        <v>97</v>
      </c>
      <c r="K84" s="214">
        <v>2.522831</v>
      </c>
      <c r="L84" s="214">
        <v>2.4348000000000001</v>
      </c>
      <c r="M84" s="214">
        <v>22.691423699999998</v>
      </c>
      <c r="N84" s="214">
        <v>27.225999999999999</v>
      </c>
      <c r="O84" s="214">
        <v>1.1325910459539905</v>
      </c>
      <c r="P84" s="214">
        <v>21.467012230653168</v>
      </c>
      <c r="Q84" s="214">
        <v>5.6592256836013091</v>
      </c>
      <c r="R84" s="214">
        <v>1.9852000000000001</v>
      </c>
      <c r="S84" s="214">
        <v>12.144217528459446</v>
      </c>
      <c r="T84" s="214">
        <v>4.3238745225598194</v>
      </c>
      <c r="U84" s="214">
        <v>24.285</v>
      </c>
    </row>
    <row r="85" spans="1:21" s="99" customFormat="1" ht="25.5" customHeight="1" x14ac:dyDescent="0.3">
      <c r="A85" s="103">
        <v>1985</v>
      </c>
      <c r="B85" s="214">
        <v>109.384</v>
      </c>
      <c r="C85" s="214">
        <v>11.733691</v>
      </c>
      <c r="D85" s="214">
        <v>6.7664248116583341</v>
      </c>
      <c r="E85" s="214">
        <v>61.158045305044688</v>
      </c>
      <c r="F85" s="214">
        <v>14.97</v>
      </c>
      <c r="G85" s="214">
        <v>1.2829075964984431</v>
      </c>
      <c r="H85" s="214">
        <v>3.3575795965116666</v>
      </c>
      <c r="I85" s="214">
        <v>3.6306245151280065</v>
      </c>
      <c r="J85" s="214" t="s">
        <v>97</v>
      </c>
      <c r="K85" s="214">
        <v>2.5824929999999999</v>
      </c>
      <c r="L85" s="214">
        <v>2.4386999999999999</v>
      </c>
      <c r="M85" s="214">
        <v>22.633116600000001</v>
      </c>
      <c r="N85" s="214">
        <v>27.608000000000001</v>
      </c>
      <c r="O85" s="214">
        <v>1.1276226519296622</v>
      </c>
      <c r="P85" s="214">
        <v>21.670210453303014</v>
      </c>
      <c r="Q85" s="214">
        <v>5.7651919887953982</v>
      </c>
      <c r="R85" s="214">
        <v>2.0403500000000001</v>
      </c>
      <c r="S85" s="214">
        <v>12.01964319097792</v>
      </c>
      <c r="T85" s="214">
        <v>4.3684515906458694</v>
      </c>
      <c r="U85" s="214">
        <v>24.591999999999999</v>
      </c>
    </row>
    <row r="86" spans="1:21" s="99" customFormat="1" ht="14.4" x14ac:dyDescent="0.3">
      <c r="A86" s="103">
        <v>1986</v>
      </c>
      <c r="B86" s="214">
        <v>111.84099999999999</v>
      </c>
      <c r="C86" s="214">
        <v>12.084191000000001</v>
      </c>
      <c r="D86" s="214">
        <v>7.0434892411416667</v>
      </c>
      <c r="E86" s="214">
        <v>61.470710149627081</v>
      </c>
      <c r="F86" s="214">
        <v>15.505000000000001</v>
      </c>
      <c r="G86" s="214">
        <v>1.2619172081546326</v>
      </c>
      <c r="H86" s="214">
        <v>3.3675306609227209</v>
      </c>
      <c r="I86" s="214">
        <v>3.6536602017067499</v>
      </c>
      <c r="J86" s="214" t="s">
        <v>97</v>
      </c>
      <c r="K86" s="214">
        <v>2.644336</v>
      </c>
      <c r="L86" s="214">
        <v>2.4308999999999998</v>
      </c>
      <c r="M86" s="214">
        <v>22.750336400000002</v>
      </c>
      <c r="N86" s="214">
        <v>28.138000000000002</v>
      </c>
      <c r="O86" s="214">
        <v>1.1207277377734519</v>
      </c>
      <c r="P86" s="214">
        <v>21.819309149154844</v>
      </c>
      <c r="Q86" s="214">
        <v>5.9010795706437769</v>
      </c>
      <c r="R86" s="214">
        <v>2.1071399999999998</v>
      </c>
      <c r="S86" s="214">
        <v>12.298161572044481</v>
      </c>
      <c r="T86" s="214">
        <v>4.3954404277864025</v>
      </c>
      <c r="U86" s="214">
        <v>24.745999999999999</v>
      </c>
    </row>
    <row r="87" spans="1:21" s="99" customFormat="1" ht="14.4" x14ac:dyDescent="0.3">
      <c r="A87" s="103">
        <v>1987</v>
      </c>
      <c r="B87" s="214">
        <v>114.697</v>
      </c>
      <c r="C87" s="214">
        <v>12.410657</v>
      </c>
      <c r="D87" s="214">
        <v>7.1967347908333332</v>
      </c>
      <c r="E87" s="214">
        <v>61.714227961272975</v>
      </c>
      <c r="F87" s="214">
        <v>16.353999999999999</v>
      </c>
      <c r="G87" s="214">
        <v>1.3164714352858236</v>
      </c>
      <c r="H87" s="214">
        <v>3.3655404480405098</v>
      </c>
      <c r="I87" s="214">
        <v>3.6807020946470135</v>
      </c>
      <c r="J87" s="214" t="s">
        <v>97</v>
      </c>
      <c r="K87" s="214">
        <v>2.656193</v>
      </c>
      <c r="L87" s="214">
        <v>2.4445999999999999</v>
      </c>
      <c r="M87" s="214">
        <v>22.941207600000002</v>
      </c>
      <c r="N87" s="214">
        <v>28.530999999999999</v>
      </c>
      <c r="O87" s="214">
        <v>1.1274198603368328</v>
      </c>
      <c r="P87" s="214">
        <v>21.869108713564103</v>
      </c>
      <c r="Q87" s="214">
        <v>6.0274030164539418</v>
      </c>
      <c r="R87" s="214">
        <v>2.14994</v>
      </c>
      <c r="S87" s="214">
        <v>12.887427038220402</v>
      </c>
      <c r="T87" s="214">
        <v>4.4305158078903935</v>
      </c>
      <c r="U87" s="214">
        <v>25.239000000000001</v>
      </c>
    </row>
    <row r="88" spans="1:21" s="99" customFormat="1" ht="14.4" x14ac:dyDescent="0.3">
      <c r="A88" s="103">
        <v>1988</v>
      </c>
      <c r="B88" s="214">
        <v>117.19199999999999</v>
      </c>
      <c r="C88" s="214">
        <v>12.786274000000001</v>
      </c>
      <c r="D88" s="214">
        <v>7.4672419275000017</v>
      </c>
      <c r="E88" s="214">
        <v>62.43075156344095</v>
      </c>
      <c r="F88" s="214">
        <v>16.869</v>
      </c>
      <c r="G88" s="214">
        <v>1.3837030256741671</v>
      </c>
      <c r="H88" s="214">
        <v>3.3947603917202427</v>
      </c>
      <c r="I88" s="214">
        <v>3.7518122575640036</v>
      </c>
      <c r="J88" s="214" t="s">
        <v>97</v>
      </c>
      <c r="K88" s="214">
        <v>2.6351810000000002</v>
      </c>
      <c r="L88" s="214">
        <v>2.4693000000000001</v>
      </c>
      <c r="M88" s="214">
        <v>23.159546300000002</v>
      </c>
      <c r="N88" s="214">
        <v>28.937000000000001</v>
      </c>
      <c r="O88" s="214">
        <v>1.1278254435224921</v>
      </c>
      <c r="P88" s="214">
        <v>22.103806660689685</v>
      </c>
      <c r="Q88" s="214">
        <v>6.1363768640414085</v>
      </c>
      <c r="R88" s="214">
        <v>2.1382099999999999</v>
      </c>
      <c r="S88" s="214">
        <v>13.338888803723039</v>
      </c>
      <c r="T88" s="214">
        <v>4.4913670436903983</v>
      </c>
      <c r="U88" s="214">
        <v>26.07</v>
      </c>
    </row>
    <row r="89" spans="1:21" s="99" customFormat="1" ht="14.4" x14ac:dyDescent="0.3">
      <c r="A89" s="103">
        <v>1989</v>
      </c>
      <c r="B89" s="214">
        <v>119.55</v>
      </c>
      <c r="C89" s="214">
        <v>13.073857</v>
      </c>
      <c r="D89" s="214">
        <v>7.7887693824166666</v>
      </c>
      <c r="E89" s="214">
        <v>63.350707740769899</v>
      </c>
      <c r="F89" s="214">
        <v>17.559999999999999</v>
      </c>
      <c r="G89" s="214">
        <v>1.448544621350097</v>
      </c>
      <c r="H89" s="214">
        <v>3.4359216126932397</v>
      </c>
      <c r="I89" s="214">
        <v>3.8099022498060515</v>
      </c>
      <c r="J89" s="214" t="s">
        <v>97</v>
      </c>
      <c r="K89" s="214">
        <v>2.6235270000000002</v>
      </c>
      <c r="L89" s="214">
        <v>2.4927000000000001</v>
      </c>
      <c r="M89" s="214">
        <v>23.557391199999998</v>
      </c>
      <c r="N89" s="214">
        <v>29.48</v>
      </c>
      <c r="O89" s="214">
        <v>1.1265072981690991</v>
      </c>
      <c r="P89" s="214">
        <v>22.254705340797276</v>
      </c>
      <c r="Q89" s="214">
        <v>6.3011274322428452</v>
      </c>
      <c r="R89" s="214">
        <v>2.07735</v>
      </c>
      <c r="S89" s="214">
        <v>13.822033464570964</v>
      </c>
      <c r="T89" s="214">
        <v>4.5568680416943899</v>
      </c>
      <c r="U89" s="214">
        <v>26.748999999999999</v>
      </c>
    </row>
    <row r="90" spans="1:21" s="99" customFormat="1" ht="25.5" customHeight="1" x14ac:dyDescent="0.3">
      <c r="A90" s="103">
        <v>1990</v>
      </c>
      <c r="B90" s="214">
        <v>120.96</v>
      </c>
      <c r="C90" s="214">
        <v>13.164057</v>
      </c>
      <c r="D90" s="214">
        <v>7.926817331083333</v>
      </c>
      <c r="E90" s="214">
        <v>64.407955853059704</v>
      </c>
      <c r="F90" s="214">
        <v>18.085000000000001</v>
      </c>
      <c r="G90" s="214">
        <v>1.5971399447741026</v>
      </c>
      <c r="H90" s="214">
        <v>3.5018700304719554</v>
      </c>
      <c r="I90" s="214">
        <v>3.850965865011637</v>
      </c>
      <c r="J90" s="214" t="s">
        <v>97</v>
      </c>
      <c r="K90" s="214">
        <v>2.6088900000000002</v>
      </c>
      <c r="L90" s="214">
        <v>2.4805000000000001</v>
      </c>
      <c r="M90" s="214">
        <v>23.765734899999998</v>
      </c>
      <c r="N90" s="214">
        <v>30.408999999999999</v>
      </c>
      <c r="O90" s="214">
        <v>1.1757856552267212</v>
      </c>
      <c r="P90" s="214">
        <v>22.6093022391813</v>
      </c>
      <c r="Q90" s="214">
        <v>6.4933571524850722</v>
      </c>
      <c r="R90" s="214">
        <v>2.0588200000000003</v>
      </c>
      <c r="S90" s="214">
        <v>14.347439313139517</v>
      </c>
      <c r="T90" s="214">
        <v>4.5989180651043586</v>
      </c>
      <c r="U90" s="214">
        <v>26.870999999999999</v>
      </c>
    </row>
    <row r="91" spans="1:21" s="99" customFormat="1" ht="14.4" x14ac:dyDescent="0.3">
      <c r="A91" s="103">
        <v>1991</v>
      </c>
      <c r="B91" s="214">
        <v>119.836</v>
      </c>
      <c r="C91" s="214">
        <v>12.934074000000001</v>
      </c>
      <c r="D91" s="214">
        <v>7.7435662949166666</v>
      </c>
      <c r="E91" s="214">
        <v>65.717740955204519</v>
      </c>
      <c r="F91" s="214">
        <v>18.649000000000001</v>
      </c>
      <c r="G91" s="214">
        <v>1.5839430174490337</v>
      </c>
      <c r="H91" s="214">
        <v>3.5457451781025133</v>
      </c>
      <c r="I91" s="214">
        <v>3.8639860356865792</v>
      </c>
      <c r="J91" s="214" t="s">
        <v>97</v>
      </c>
      <c r="K91" s="214">
        <v>2.5935630000000001</v>
      </c>
      <c r="L91" s="214">
        <v>2.3407</v>
      </c>
      <c r="M91" s="214">
        <v>23.798033500000003</v>
      </c>
      <c r="N91" s="214">
        <v>38.712000000000003</v>
      </c>
      <c r="O91" s="214">
        <v>1.1719844084257498</v>
      </c>
      <c r="P91" s="214">
        <v>23.032398538409392</v>
      </c>
      <c r="Q91" s="214">
        <v>6.6179845146668592</v>
      </c>
      <c r="R91" s="214">
        <v>2.03844</v>
      </c>
      <c r="S91" s="214">
        <v>14.519473016413087</v>
      </c>
      <c r="T91" s="214">
        <v>4.5299802863408996</v>
      </c>
      <c r="U91" s="214">
        <v>26.161999999999999</v>
      </c>
    </row>
    <row r="92" spans="1:21" s="99" customFormat="1" ht="14.4" x14ac:dyDescent="0.3">
      <c r="A92" s="103">
        <v>1992</v>
      </c>
      <c r="B92" s="214">
        <v>120.458</v>
      </c>
      <c r="C92" s="214">
        <v>12.805607999999999</v>
      </c>
      <c r="D92" s="214">
        <v>7.7039081932499984</v>
      </c>
      <c r="E92" s="214">
        <v>66.45931783017555</v>
      </c>
      <c r="F92" s="214">
        <v>19.009</v>
      </c>
      <c r="G92" s="214">
        <v>1.6378737676987252</v>
      </c>
      <c r="H92" s="214">
        <v>3.5660091638122968</v>
      </c>
      <c r="I92" s="214">
        <v>3.8589782777346788</v>
      </c>
      <c r="J92" s="214" t="s">
        <v>97</v>
      </c>
      <c r="K92" s="214">
        <v>2.5628700000000002</v>
      </c>
      <c r="L92" s="214">
        <v>2.1757</v>
      </c>
      <c r="M92" s="214">
        <v>23.633707999999999</v>
      </c>
      <c r="N92" s="214">
        <v>38.183</v>
      </c>
      <c r="O92" s="214">
        <v>1.1760857536583766</v>
      </c>
      <c r="P92" s="214">
        <v>22.865299999999998</v>
      </c>
      <c r="Q92" s="214">
        <v>6.7110735273384874</v>
      </c>
      <c r="R92" s="214">
        <v>2.0341900000000002</v>
      </c>
      <c r="S92" s="214">
        <v>14.317497807448149</v>
      </c>
      <c r="T92" s="214">
        <v>4.3284232029767633</v>
      </c>
      <c r="U92" s="214">
        <v>25.54</v>
      </c>
    </row>
    <row r="93" spans="1:21" s="99" customFormat="1" ht="14.4" x14ac:dyDescent="0.3">
      <c r="A93" s="103">
        <v>1993</v>
      </c>
      <c r="B93" s="214">
        <v>122.07599999999999</v>
      </c>
      <c r="C93" s="214">
        <v>12.866425</v>
      </c>
      <c r="D93" s="214">
        <v>7.7425795245</v>
      </c>
      <c r="E93" s="214">
        <v>66.71085268911844</v>
      </c>
      <c r="F93" s="214">
        <v>19.234000000000002</v>
      </c>
      <c r="G93" s="214">
        <v>1.654291992244874</v>
      </c>
      <c r="H93" s="214">
        <v>3.5494542112011791</v>
      </c>
      <c r="I93" s="214">
        <v>3.8339394879751749</v>
      </c>
      <c r="J93" s="214" t="s">
        <v>97</v>
      </c>
      <c r="K93" s="214">
        <v>2.5228730000000001</v>
      </c>
      <c r="L93" s="214">
        <v>2.0457000000000001</v>
      </c>
      <c r="M93" s="214">
        <v>23.359893800000002</v>
      </c>
      <c r="N93" s="214">
        <v>37.695</v>
      </c>
      <c r="O93" s="214">
        <v>1.1937915611260583</v>
      </c>
      <c r="P93" s="214">
        <v>22.251099999999997</v>
      </c>
      <c r="Q93" s="214">
        <v>6.7392870219250538</v>
      </c>
      <c r="R93" s="214">
        <v>2.0485500000000001</v>
      </c>
      <c r="S93" s="214">
        <v>13.91133816383792</v>
      </c>
      <c r="T93" s="214">
        <v>4.1020000000000003</v>
      </c>
      <c r="U93" s="214">
        <v>25.303000000000001</v>
      </c>
    </row>
    <row r="94" spans="1:21" s="99" customFormat="1" ht="14.4" x14ac:dyDescent="0.3">
      <c r="A94" s="103">
        <v>1994</v>
      </c>
      <c r="B94" s="214">
        <v>124.776</v>
      </c>
      <c r="C94" s="214">
        <v>13.130459</v>
      </c>
      <c r="D94" s="214">
        <v>7.9806364450833325</v>
      </c>
      <c r="E94" s="214">
        <v>66.786012507527658</v>
      </c>
      <c r="F94" s="214">
        <v>19.847999999999999</v>
      </c>
      <c r="G94" s="214">
        <v>1.7138340344280594</v>
      </c>
      <c r="H94" s="214">
        <v>3.5505397818642028</v>
      </c>
      <c r="I94" s="214">
        <v>3.817914662529093</v>
      </c>
      <c r="J94" s="214" t="s">
        <v>97</v>
      </c>
      <c r="K94" s="214">
        <v>2.5137</v>
      </c>
      <c r="L94" s="214">
        <v>2.0171999999999999</v>
      </c>
      <c r="M94" s="214">
        <v>23.459445500000001</v>
      </c>
      <c r="N94" s="214">
        <v>37.667000000000002</v>
      </c>
      <c r="O94" s="214">
        <v>1.2309037338408033</v>
      </c>
      <c r="P94" s="214">
        <v>21.885000000000002</v>
      </c>
      <c r="Q94" s="214">
        <v>6.7860290745877023</v>
      </c>
      <c r="R94" s="214">
        <v>2.0765199999999999</v>
      </c>
      <c r="S94" s="214">
        <v>13.8456331930152</v>
      </c>
      <c r="T94" s="214">
        <v>4.0629999999999997</v>
      </c>
      <c r="U94" s="214">
        <v>25.504000000000001</v>
      </c>
    </row>
    <row r="95" spans="1:21" s="99" customFormat="1" ht="25.5" customHeight="1" x14ac:dyDescent="0.3">
      <c r="A95" s="103">
        <v>1995</v>
      </c>
      <c r="B95" s="214">
        <v>126.52</v>
      </c>
      <c r="C95" s="214">
        <v>13.364209999999998</v>
      </c>
      <c r="D95" s="214">
        <v>8.2926459499166665</v>
      </c>
      <c r="E95" s="214">
        <v>66.999466391809875</v>
      </c>
      <c r="F95" s="214">
        <v>20.414000000000001</v>
      </c>
      <c r="G95" s="214">
        <v>1.7686999999999999</v>
      </c>
      <c r="H95" s="214">
        <v>3.5440263578860582</v>
      </c>
      <c r="I95" s="214">
        <v>3.8730000000000002</v>
      </c>
      <c r="J95" s="214">
        <v>5.1018359999999996</v>
      </c>
      <c r="K95" s="214">
        <v>2.552724</v>
      </c>
      <c r="L95" s="214">
        <v>2.0527000000000002</v>
      </c>
      <c r="M95" s="214">
        <v>23.679365699999998</v>
      </c>
      <c r="N95" s="214">
        <v>37.802</v>
      </c>
      <c r="O95" s="214">
        <v>1.2851215171599188</v>
      </c>
      <c r="P95" s="214">
        <v>21.841000000000001</v>
      </c>
      <c r="Q95" s="214">
        <v>6.9387384565306514</v>
      </c>
      <c r="R95" s="214">
        <v>2.1196899999999999</v>
      </c>
      <c r="S95" s="214">
        <v>14.109180821236082</v>
      </c>
      <c r="T95" s="214">
        <v>4.1289999999999996</v>
      </c>
      <c r="U95" s="214">
        <v>25.818000000000001</v>
      </c>
    </row>
    <row r="96" spans="1:21" s="99" customFormat="1" ht="14.4" x14ac:dyDescent="0.3">
      <c r="A96" s="103">
        <v>1996</v>
      </c>
      <c r="B96" s="214">
        <v>128.26300000000001</v>
      </c>
      <c r="C96" s="214">
        <v>13.483012</v>
      </c>
      <c r="D96" s="214">
        <v>8.397065476833335</v>
      </c>
      <c r="E96" s="214">
        <v>67.049572937416016</v>
      </c>
      <c r="F96" s="214">
        <v>20.853000000000002</v>
      </c>
      <c r="G96" s="214">
        <v>1.8745000000000001</v>
      </c>
      <c r="H96" s="214">
        <v>3.5626815711927362</v>
      </c>
      <c r="I96" s="214">
        <v>3.883</v>
      </c>
      <c r="J96" s="214">
        <v>5.1285829999999999</v>
      </c>
      <c r="K96" s="214">
        <v>2.5841159999999999</v>
      </c>
      <c r="L96" s="214">
        <v>2.0817999999999999</v>
      </c>
      <c r="M96" s="214">
        <v>23.811701199999998</v>
      </c>
      <c r="N96" s="214">
        <v>37.771999999999998</v>
      </c>
      <c r="O96" s="214">
        <v>1.3311366100137807</v>
      </c>
      <c r="P96" s="214">
        <v>21.965299999999999</v>
      </c>
      <c r="Q96" s="214">
        <v>7.093754975723578</v>
      </c>
      <c r="R96" s="214">
        <v>2.1625199999999998</v>
      </c>
      <c r="S96" s="214">
        <v>14.311772290246454</v>
      </c>
      <c r="T96" s="214">
        <v>4.0960000000000001</v>
      </c>
      <c r="U96" s="214">
        <v>26.06</v>
      </c>
    </row>
    <row r="97" spans="1:21" s="99" customFormat="1" ht="14.4" x14ac:dyDescent="0.3">
      <c r="A97" s="103">
        <v>1997</v>
      </c>
      <c r="B97" s="214">
        <v>131.07</v>
      </c>
      <c r="C97" s="214">
        <v>13.768163000000001</v>
      </c>
      <c r="D97" s="214">
        <v>8.4863087085999958</v>
      </c>
      <c r="E97" s="214">
        <v>67.516565942465363</v>
      </c>
      <c r="F97" s="214">
        <v>21.213999999999999</v>
      </c>
      <c r="G97" s="214">
        <v>1.9859499999999999</v>
      </c>
      <c r="H97" s="214">
        <v>3.5900388706421458</v>
      </c>
      <c r="I97" s="214">
        <v>3.91</v>
      </c>
      <c r="J97" s="214">
        <v>5.0919889999999999</v>
      </c>
      <c r="K97" s="214">
        <v>2.627783</v>
      </c>
      <c r="L97" s="214">
        <v>2.1528999999999998</v>
      </c>
      <c r="M97" s="214">
        <v>23.972602600000002</v>
      </c>
      <c r="N97" s="214">
        <v>37.716000000000001</v>
      </c>
      <c r="O97" s="214">
        <v>1.4054609882538227</v>
      </c>
      <c r="P97" s="214">
        <v>22.0351</v>
      </c>
      <c r="Q97" s="214">
        <v>7.3134682246174503</v>
      </c>
      <c r="R97" s="214">
        <v>2.22593</v>
      </c>
      <c r="S97" s="214">
        <v>14.729283309545719</v>
      </c>
      <c r="T97" s="214">
        <v>4.0430000000000001</v>
      </c>
      <c r="U97" s="214">
        <v>26.526</v>
      </c>
    </row>
    <row r="98" spans="1:21" s="99" customFormat="1" ht="14.4" x14ac:dyDescent="0.3">
      <c r="A98" s="103">
        <v>1998</v>
      </c>
      <c r="B98" s="214">
        <v>132.952</v>
      </c>
      <c r="C98" s="214">
        <v>14.105980000000001</v>
      </c>
      <c r="D98" s="214">
        <v>8.6740310714666666</v>
      </c>
      <c r="E98" s="214">
        <v>66.720873998239668</v>
      </c>
      <c r="F98" s="214">
        <v>19.937999999999999</v>
      </c>
      <c r="G98" s="214">
        <v>2.0343999999999998</v>
      </c>
      <c r="H98" s="214">
        <v>3.6272491476542608</v>
      </c>
      <c r="I98" s="214">
        <v>3.9780000000000002</v>
      </c>
      <c r="J98" s="214">
        <v>5.0020870000000004</v>
      </c>
      <c r="K98" s="214">
        <v>2.6681059999999999</v>
      </c>
      <c r="L98" s="214">
        <v>2.1926999999999999</v>
      </c>
      <c r="M98" s="214">
        <v>24.383087</v>
      </c>
      <c r="N98" s="214">
        <v>38.148000000000003</v>
      </c>
      <c r="O98" s="214">
        <v>1.5244000000000002</v>
      </c>
      <c r="P98" s="214">
        <v>22.251999999999999</v>
      </c>
      <c r="Q98" s="214">
        <v>7.5043459716537857</v>
      </c>
      <c r="R98" s="214">
        <v>2.2853699999999999</v>
      </c>
      <c r="S98" s="214">
        <v>15.303771897124831</v>
      </c>
      <c r="T98" s="214">
        <v>4.1109999999999998</v>
      </c>
      <c r="U98" s="214">
        <v>26.795000000000002</v>
      </c>
    </row>
    <row r="99" spans="1:21" s="99" customFormat="1" ht="14.4" x14ac:dyDescent="0.3">
      <c r="A99" s="103">
        <v>1999</v>
      </c>
      <c r="B99" s="214">
        <v>134.946</v>
      </c>
      <c r="C99" s="214">
        <v>14.460979999999999</v>
      </c>
      <c r="D99" s="214">
        <v>8.8155729497000017</v>
      </c>
      <c r="E99" s="214">
        <v>65.802922082734966</v>
      </c>
      <c r="F99" s="214">
        <v>20.291</v>
      </c>
      <c r="G99" s="214">
        <v>2.0426500000000001</v>
      </c>
      <c r="H99" s="214">
        <v>3.6913202393324891</v>
      </c>
      <c r="I99" s="214">
        <v>4.0330000000000004</v>
      </c>
      <c r="J99" s="214">
        <v>4.8928529999999997</v>
      </c>
      <c r="K99" s="214">
        <v>2.6937169999999999</v>
      </c>
      <c r="L99" s="214">
        <v>2.2471999999999999</v>
      </c>
      <c r="M99" s="214">
        <v>24.9427047</v>
      </c>
      <c r="N99" s="214">
        <v>38.720999999999997</v>
      </c>
      <c r="O99" s="214">
        <v>1.6230499999999999</v>
      </c>
      <c r="P99" s="214">
        <v>22.4941</v>
      </c>
      <c r="Q99" s="214">
        <v>7.6970804965733519</v>
      </c>
      <c r="R99" s="214">
        <v>2.30646</v>
      </c>
      <c r="S99" s="214">
        <v>15.85843282064765</v>
      </c>
      <c r="T99" s="214">
        <v>4.1980000000000004</v>
      </c>
      <c r="U99" s="214">
        <v>27.167999999999999</v>
      </c>
    </row>
    <row r="100" spans="1:21" s="99" customFormat="1" ht="25.5" customHeight="1" x14ac:dyDescent="0.3">
      <c r="A100" s="103">
        <v>2000</v>
      </c>
      <c r="B100" s="214">
        <v>138.32300000000001</v>
      </c>
      <c r="C100" s="214">
        <v>14.818524</v>
      </c>
      <c r="D100" s="214">
        <v>9.0395142713250003</v>
      </c>
      <c r="E100" s="214">
        <v>65.394052670588763</v>
      </c>
      <c r="F100" s="214">
        <v>21.155999999999999</v>
      </c>
      <c r="G100" s="214">
        <v>2.1168499999999999</v>
      </c>
      <c r="H100" s="214">
        <v>3.738242920642052</v>
      </c>
      <c r="I100" s="214">
        <v>4.1139999999999999</v>
      </c>
      <c r="J100" s="214">
        <v>4.8531740000000001</v>
      </c>
      <c r="K100" s="214">
        <v>2.7124959999999998</v>
      </c>
      <c r="L100" s="214">
        <v>2.2934000000000001</v>
      </c>
      <c r="M100" s="214">
        <v>25.587483399999996</v>
      </c>
      <c r="N100" s="214">
        <v>39.381999999999998</v>
      </c>
      <c r="O100" s="214">
        <v>1.6958000000000002</v>
      </c>
      <c r="P100" s="214">
        <v>22.9297</v>
      </c>
      <c r="Q100" s="214">
        <v>7.8702250000000005</v>
      </c>
      <c r="R100" s="214">
        <v>2.3196500000000002</v>
      </c>
      <c r="S100" s="214">
        <v>16.411450000000002</v>
      </c>
      <c r="T100" s="214">
        <v>4.3010000000000002</v>
      </c>
      <c r="U100" s="214">
        <v>27.484000000000002</v>
      </c>
    </row>
    <row r="101" spans="1:21" s="99" customFormat="1" ht="14.4" x14ac:dyDescent="0.3">
      <c r="A101" s="103">
        <v>2001</v>
      </c>
      <c r="B101" s="214">
        <v>138.40552157500008</v>
      </c>
      <c r="C101" s="214">
        <v>15.000421999999999</v>
      </c>
      <c r="D101" s="214">
        <v>9.1376460440750016</v>
      </c>
      <c r="E101" s="214">
        <v>64.899000000000001</v>
      </c>
      <c r="F101" s="214">
        <v>21.571999999999999</v>
      </c>
      <c r="G101" s="214">
        <v>2.1710500000000001</v>
      </c>
      <c r="H101" s="214">
        <v>3.7630723416558371</v>
      </c>
      <c r="I101" s="214">
        <v>4.17</v>
      </c>
      <c r="J101" s="214">
        <v>4.8386490000000002</v>
      </c>
      <c r="K101" s="214">
        <v>2.7424750000000002</v>
      </c>
      <c r="L101" s="214">
        <v>2.3241999999999998</v>
      </c>
      <c r="M101" s="214">
        <v>25.9701162</v>
      </c>
      <c r="N101" s="214">
        <v>39.484999999999999</v>
      </c>
      <c r="O101" s="214">
        <v>1.748575</v>
      </c>
      <c r="P101" s="214">
        <v>23.393900000000002</v>
      </c>
      <c r="Q101" s="214">
        <v>8.0686999999999998</v>
      </c>
      <c r="R101" s="214">
        <v>2.3278400000000001</v>
      </c>
      <c r="S101" s="214">
        <v>16.942300000000003</v>
      </c>
      <c r="T101" s="214">
        <v>4.391</v>
      </c>
      <c r="U101" s="214">
        <v>27.71</v>
      </c>
    </row>
    <row r="102" spans="1:21" s="99" customFormat="1" ht="14.4" x14ac:dyDescent="0.3">
      <c r="A102" s="103">
        <v>2002</v>
      </c>
      <c r="B102" s="214">
        <v>138.04119427500001</v>
      </c>
      <c r="C102" s="214">
        <v>15.359882000000001</v>
      </c>
      <c r="D102" s="214">
        <v>9.3214855238916687</v>
      </c>
      <c r="E102" s="214">
        <v>64.125</v>
      </c>
      <c r="F102" s="214">
        <v>22.169</v>
      </c>
      <c r="G102" s="214">
        <v>2.1595499999999999</v>
      </c>
      <c r="H102" s="214">
        <v>3.7593157136246411</v>
      </c>
      <c r="I102" s="214">
        <v>4.1639999999999997</v>
      </c>
      <c r="J102" s="214">
        <v>4.8690860000000002</v>
      </c>
      <c r="K102" s="214">
        <v>2.7459600000000002</v>
      </c>
      <c r="L102" s="214">
        <v>2.3462000000000001</v>
      </c>
      <c r="M102" s="214">
        <v>26.104471699999998</v>
      </c>
      <c r="N102" s="214">
        <v>39.256999999999998</v>
      </c>
      <c r="O102" s="214">
        <v>1.7760749999999998</v>
      </c>
      <c r="P102" s="214">
        <v>23.793700000000001</v>
      </c>
      <c r="Q102" s="214">
        <v>8.1679750000000002</v>
      </c>
      <c r="R102" s="214">
        <v>2.3367499999999999</v>
      </c>
      <c r="S102" s="214">
        <v>17.359299999999998</v>
      </c>
      <c r="T102" s="214">
        <v>4.3929999999999998</v>
      </c>
      <c r="U102" s="214">
        <v>27.92</v>
      </c>
    </row>
    <row r="103" spans="1:21" s="99" customFormat="1" ht="14.4" x14ac:dyDescent="0.3">
      <c r="A103" s="103">
        <v>2003</v>
      </c>
      <c r="B103" s="214">
        <v>139.41409755833331</v>
      </c>
      <c r="C103" s="214">
        <v>15.725160000000001</v>
      </c>
      <c r="D103" s="214">
        <v>9.5351904564583325</v>
      </c>
      <c r="E103" s="214">
        <v>64.143999999999991</v>
      </c>
      <c r="F103" s="214">
        <v>22.138999999999999</v>
      </c>
      <c r="G103" s="214">
        <v>2.1416499999999998</v>
      </c>
      <c r="H103" s="214">
        <v>3.7834396651629967</v>
      </c>
      <c r="I103" s="214">
        <v>4.16</v>
      </c>
      <c r="J103" s="214">
        <v>4.8301800000000004</v>
      </c>
      <c r="K103" s="214">
        <v>2.7135379999999998</v>
      </c>
      <c r="L103" s="214">
        <v>2.3475999999999999</v>
      </c>
      <c r="M103" s="214">
        <v>26.136962100000002</v>
      </c>
      <c r="N103" s="214">
        <v>38.917999999999999</v>
      </c>
      <c r="O103" s="214">
        <v>1.80905</v>
      </c>
      <c r="P103" s="214">
        <v>24.149900000000002</v>
      </c>
      <c r="Q103" s="214">
        <v>8.1214250000000003</v>
      </c>
      <c r="R103" s="214">
        <v>2.3093600000000003</v>
      </c>
      <c r="S103" s="214">
        <v>17.915724999999998</v>
      </c>
      <c r="T103" s="214">
        <v>4.3680000000000003</v>
      </c>
      <c r="U103" s="214">
        <v>28.181999999999999</v>
      </c>
    </row>
    <row r="104" spans="1:21" s="99" customFormat="1" ht="14.4" x14ac:dyDescent="0.3">
      <c r="A104" s="103">
        <v>2004</v>
      </c>
      <c r="B104" s="214">
        <v>140.93647667499994</v>
      </c>
      <c r="C104" s="214">
        <v>15.983595999999999</v>
      </c>
      <c r="D104" s="214">
        <v>9.713741972108334</v>
      </c>
      <c r="E104" s="214">
        <v>64.507000000000005</v>
      </c>
      <c r="F104" s="214">
        <v>22.556999999999999</v>
      </c>
      <c r="G104" s="214">
        <v>2.1708999999999996</v>
      </c>
      <c r="H104" s="214">
        <v>3.8067462054907244</v>
      </c>
      <c r="I104" s="214">
        <v>4.2039999999999997</v>
      </c>
      <c r="J104" s="214">
        <v>4.8148010000000001</v>
      </c>
      <c r="K104" s="214">
        <v>2.6976420000000001</v>
      </c>
      <c r="L104" s="214">
        <v>2.3569</v>
      </c>
      <c r="M104" s="214">
        <v>26.175516199999997</v>
      </c>
      <c r="N104" s="214">
        <v>39.033999999999999</v>
      </c>
      <c r="O104" s="214">
        <v>1.8704250000000002</v>
      </c>
      <c r="P104" s="214">
        <v>24.255500000000001</v>
      </c>
      <c r="Q104" s="214">
        <v>8.1058250000000012</v>
      </c>
      <c r="R104" s="214">
        <v>2.3201199999999997</v>
      </c>
      <c r="S104" s="214">
        <v>18.564824999999999</v>
      </c>
      <c r="T104" s="214">
        <v>4.3369999999999997</v>
      </c>
      <c r="U104" s="214">
        <v>28.48</v>
      </c>
    </row>
    <row r="105" spans="1:21" s="99" customFormat="1" ht="25.5" customHeight="1" x14ac:dyDescent="0.3">
      <c r="A105" s="103">
        <v>2005</v>
      </c>
      <c r="B105" s="214">
        <v>143.375398375</v>
      </c>
      <c r="C105" s="214">
        <v>16.187291000000002</v>
      </c>
      <c r="D105" s="214">
        <v>10.048650062733333</v>
      </c>
      <c r="E105" s="214">
        <v>64.963000000000008</v>
      </c>
      <c r="F105" s="214">
        <v>22.856000000000002</v>
      </c>
      <c r="G105" s="214">
        <v>2.2632500000000002</v>
      </c>
      <c r="H105" s="214">
        <v>3.851687202654213</v>
      </c>
      <c r="I105" s="214">
        <v>4.2640000000000002</v>
      </c>
      <c r="J105" s="214">
        <v>4.9153460000000004</v>
      </c>
      <c r="K105" s="214">
        <v>2.726912</v>
      </c>
      <c r="L105" s="214">
        <v>2.3892000000000002</v>
      </c>
      <c r="M105" s="214">
        <v>26.348690699999999</v>
      </c>
      <c r="N105" s="214">
        <v>38.975999999999999</v>
      </c>
      <c r="O105" s="214">
        <v>1.9622999999999999</v>
      </c>
      <c r="P105" s="214">
        <v>24.395700000000001</v>
      </c>
      <c r="Q105" s="214">
        <v>8.1109500000000008</v>
      </c>
      <c r="R105" s="214">
        <v>2.3502100000000001</v>
      </c>
      <c r="S105" s="214">
        <v>19.334600000000002</v>
      </c>
      <c r="T105" s="214">
        <v>4.3490000000000002</v>
      </c>
      <c r="U105" s="214">
        <v>28.77</v>
      </c>
    </row>
    <row r="106" spans="1:21" s="99" customFormat="1" ht="14.4" x14ac:dyDescent="0.3">
      <c r="A106" s="103">
        <v>2006</v>
      </c>
      <c r="B106" s="214">
        <v>146.01731965833338</v>
      </c>
      <c r="C106" s="214">
        <v>16.474285999999999</v>
      </c>
      <c r="D106" s="214">
        <v>10.307866438166666</v>
      </c>
      <c r="E106" s="214">
        <v>65.241</v>
      </c>
      <c r="F106" s="214">
        <v>23.151</v>
      </c>
      <c r="G106" s="214">
        <v>2.4079000000000002</v>
      </c>
      <c r="H106" s="214">
        <v>3.9167738513450279</v>
      </c>
      <c r="I106" s="214">
        <v>4.3120000000000003</v>
      </c>
      <c r="J106" s="214">
        <v>4.9808180000000002</v>
      </c>
      <c r="K106" s="214">
        <v>2.7834539999999999</v>
      </c>
      <c r="L106" s="214">
        <v>2.4331999999999998</v>
      </c>
      <c r="M106" s="214">
        <v>26.633504000000002</v>
      </c>
      <c r="N106" s="214">
        <v>39.192</v>
      </c>
      <c r="O106" s="214">
        <v>2.0479500000000002</v>
      </c>
      <c r="P106" s="214">
        <v>24.874500000000001</v>
      </c>
      <c r="Q106" s="214">
        <v>8.2609500000000011</v>
      </c>
      <c r="R106" s="214">
        <v>2.4315700000000002</v>
      </c>
      <c r="S106" s="214">
        <v>20.104725000000002</v>
      </c>
      <c r="T106" s="214">
        <v>4.4219999999999997</v>
      </c>
      <c r="U106" s="214">
        <v>29.024999999999999</v>
      </c>
    </row>
    <row r="107" spans="1:21" s="99" customFormat="1" ht="14.4" x14ac:dyDescent="0.3">
      <c r="A107" s="103">
        <v>2007</v>
      </c>
      <c r="B107" s="214">
        <v>147.62672419166663</v>
      </c>
      <c r="C107" s="214">
        <v>16.870483999999998</v>
      </c>
      <c r="D107" s="214">
        <v>10.627917017250001</v>
      </c>
      <c r="E107" s="214">
        <v>65.531000000000006</v>
      </c>
      <c r="F107" s="214">
        <v>23.433</v>
      </c>
      <c r="G107" s="214">
        <v>2.6133500000000005</v>
      </c>
      <c r="H107" s="214">
        <v>3.9873982917374806</v>
      </c>
      <c r="I107" s="214">
        <v>4.383</v>
      </c>
      <c r="J107" s="214">
        <v>5.0863690000000004</v>
      </c>
      <c r="K107" s="214">
        <v>2.8607610000000001</v>
      </c>
      <c r="L107" s="214">
        <v>2.4861</v>
      </c>
      <c r="M107" s="214">
        <v>27.0055592</v>
      </c>
      <c r="N107" s="214">
        <v>39.856999999999999</v>
      </c>
      <c r="O107" s="214">
        <v>2.1226250000000002</v>
      </c>
      <c r="P107" s="214">
        <v>25.1876</v>
      </c>
      <c r="Q107" s="214">
        <v>8.4634999999999998</v>
      </c>
      <c r="R107" s="214">
        <v>2.5314999999999999</v>
      </c>
      <c r="S107" s="214">
        <v>20.713374999999999</v>
      </c>
      <c r="T107" s="214">
        <v>4.524</v>
      </c>
      <c r="U107" s="214">
        <v>29.228000000000002</v>
      </c>
    </row>
    <row r="108" spans="1:21" s="99" customFormat="1" ht="14.4" x14ac:dyDescent="0.3">
      <c r="A108" s="103">
        <v>2008</v>
      </c>
      <c r="B108" s="214">
        <v>146.96503647499995</v>
      </c>
      <c r="C108" s="214">
        <v>17.153622000000002</v>
      </c>
      <c r="D108" s="214">
        <v>10.926190708333333</v>
      </c>
      <c r="E108" s="214">
        <v>65.228999999999999</v>
      </c>
      <c r="F108" s="214">
        <v>23.577000000000002</v>
      </c>
      <c r="G108" s="214">
        <v>2.8416000000000001</v>
      </c>
      <c r="H108" s="214">
        <v>4.0660651641828327</v>
      </c>
      <c r="I108" s="214">
        <v>4.4619999999999997</v>
      </c>
      <c r="J108" s="214">
        <v>5.2037370000000003</v>
      </c>
      <c r="K108" s="214">
        <v>2.9044919999999999</v>
      </c>
      <c r="L108" s="214">
        <v>2.5501999999999998</v>
      </c>
      <c r="M108" s="214">
        <v>27.137272100000001</v>
      </c>
      <c r="N108" s="214">
        <v>40.344999999999999</v>
      </c>
      <c r="O108" s="214">
        <v>2.1001750000000001</v>
      </c>
      <c r="P108" s="214">
        <v>25.255800000000001</v>
      </c>
      <c r="Q108" s="214">
        <v>8.592625</v>
      </c>
      <c r="R108" s="214">
        <v>2.6134899999999996</v>
      </c>
      <c r="S108" s="214">
        <v>20.676375</v>
      </c>
      <c r="T108" s="214">
        <v>4.5650000000000004</v>
      </c>
      <c r="U108" s="214">
        <v>29.44</v>
      </c>
    </row>
    <row r="109" spans="1:21" s="99" customFormat="1" ht="14.4" x14ac:dyDescent="0.3">
      <c r="A109" s="103">
        <v>2009</v>
      </c>
      <c r="B109" s="214">
        <v>141.52989417500004</v>
      </c>
      <c r="C109" s="214">
        <v>16.882144999999998</v>
      </c>
      <c r="D109" s="214">
        <v>11.005864300641667</v>
      </c>
      <c r="E109" s="214">
        <v>64.207999999999998</v>
      </c>
      <c r="F109" s="214">
        <v>23.506</v>
      </c>
      <c r="G109" s="214">
        <v>2.9712000000000001</v>
      </c>
      <c r="H109" s="214">
        <v>4.0335360140935386</v>
      </c>
      <c r="I109" s="214">
        <v>4.4539999999999997</v>
      </c>
      <c r="J109" s="214">
        <v>5.1412069999999996</v>
      </c>
      <c r="K109" s="214">
        <v>2.8410989999999998</v>
      </c>
      <c r="L109" s="214">
        <v>2.4839000000000002</v>
      </c>
      <c r="M109" s="214">
        <v>26.782692390000001</v>
      </c>
      <c r="N109" s="214">
        <v>40.362000000000002</v>
      </c>
      <c r="O109" s="214">
        <v>1.9293499999999999</v>
      </c>
      <c r="P109" s="214">
        <v>24.839500000000001</v>
      </c>
      <c r="Q109" s="214">
        <v>8.5960999999999981</v>
      </c>
      <c r="R109" s="214">
        <v>2.60189</v>
      </c>
      <c r="S109" s="214">
        <v>19.293049999999997</v>
      </c>
      <c r="T109" s="214">
        <v>4.4550000000000001</v>
      </c>
      <c r="U109" s="214">
        <v>28.96</v>
      </c>
    </row>
    <row r="110" spans="1:21" s="99" customFormat="1" ht="14.4" x14ac:dyDescent="0.3">
      <c r="A110" s="103">
        <v>2010</v>
      </c>
      <c r="B110" s="214">
        <v>140.71442915833339</v>
      </c>
      <c r="C110" s="214">
        <v>17.111288999999999</v>
      </c>
      <c r="D110" s="214">
        <v>11.299953735400001</v>
      </c>
      <c r="E110" s="214">
        <v>63.914999999999999</v>
      </c>
      <c r="F110" s="214">
        <v>23.829000000000001</v>
      </c>
      <c r="G110" s="214">
        <v>3.0479500000000002</v>
      </c>
      <c r="H110" s="214">
        <v>4.0688755155600322</v>
      </c>
      <c r="I110" s="214">
        <v>4.4909999999999997</v>
      </c>
      <c r="J110" s="214">
        <v>5.054538</v>
      </c>
      <c r="K110" s="214">
        <v>2.775048</v>
      </c>
      <c r="L110" s="214">
        <v>2.4820000000000002</v>
      </c>
      <c r="M110" s="214">
        <v>26.766239329999998</v>
      </c>
      <c r="N110" s="214">
        <v>40.552999999999997</v>
      </c>
      <c r="O110" s="214">
        <v>1.8480000000000001</v>
      </c>
      <c r="P110" s="214">
        <v>24.660700000000002</v>
      </c>
      <c r="Q110" s="214">
        <v>8.3701749999999997</v>
      </c>
      <c r="R110" s="214">
        <v>2.5998000000000001</v>
      </c>
      <c r="S110" s="214">
        <v>18.790325000000003</v>
      </c>
      <c r="T110" s="214">
        <v>4.5030000000000001</v>
      </c>
      <c r="U110" s="214">
        <v>29.035</v>
      </c>
    </row>
    <row r="111" spans="1:21" s="99" customFormat="1" ht="14.4" x14ac:dyDescent="0.3">
      <c r="A111" s="110">
        <v>2011</v>
      </c>
      <c r="B111" s="232">
        <v>141.50125616666676</v>
      </c>
      <c r="C111" s="232">
        <v>17.374383000000002</v>
      </c>
      <c r="D111" s="232">
        <v>11.488467319808333</v>
      </c>
      <c r="E111" s="232">
        <v>63.955859836982576</v>
      </c>
      <c r="F111" s="232">
        <v>24.244</v>
      </c>
      <c r="G111" s="232">
        <v>3.1672000000000002</v>
      </c>
      <c r="H111" s="232">
        <v>4.1278192305796502</v>
      </c>
      <c r="I111" s="232">
        <v>4.5540000000000003</v>
      </c>
      <c r="J111" s="232">
        <v>5.0655190000000001</v>
      </c>
      <c r="K111" s="232">
        <v>2.7669290000000002</v>
      </c>
      <c r="L111" s="232">
        <v>2.5105</v>
      </c>
      <c r="M111" s="232">
        <v>26.891175579999999</v>
      </c>
      <c r="N111" s="232">
        <v>41.095999999999997</v>
      </c>
      <c r="O111" s="232">
        <v>1.8100500000000002</v>
      </c>
      <c r="P111" s="232">
        <v>24.742699999999999</v>
      </c>
      <c r="Q111" s="232">
        <v>8.3686749999999996</v>
      </c>
      <c r="R111" s="232">
        <v>2.6360399999999999</v>
      </c>
      <c r="S111" s="232">
        <v>18.412825000000002</v>
      </c>
      <c r="T111" s="232">
        <v>4.6029999999999998</v>
      </c>
      <c r="U111" s="232">
        <v>29.175999999999998</v>
      </c>
    </row>
    <row r="112" spans="1:21" s="106" customFormat="1" ht="15" x14ac:dyDescent="0.3">
      <c r="A112" s="105" t="s">
        <v>96</v>
      </c>
      <c r="B112" s="154"/>
      <c r="C112" s="153"/>
      <c r="D112" s="153"/>
      <c r="R112" s="152"/>
    </row>
    <row r="113" spans="1:18" s="106" customFormat="1" ht="13.8" x14ac:dyDescent="0.3">
      <c r="A113" s="105" t="s">
        <v>95</v>
      </c>
      <c r="B113" s="105"/>
      <c r="C113" s="167"/>
      <c r="D113" s="167"/>
      <c r="E113" s="108"/>
      <c r="F113" s="108"/>
      <c r="G113" s="108"/>
      <c r="H113" s="108"/>
      <c r="I113" s="108"/>
      <c r="J113" s="108"/>
      <c r="K113" s="108"/>
      <c r="L113" s="108"/>
      <c r="M113" s="108"/>
      <c r="N113" s="108"/>
      <c r="O113" s="108"/>
      <c r="P113" s="108"/>
      <c r="Q113" s="108"/>
      <c r="R113" s="108"/>
    </row>
    <row r="114" spans="1:18" s="99" customFormat="1" ht="14.4" x14ac:dyDescent="0.3">
      <c r="C114" s="151"/>
      <c r="D114" s="151"/>
    </row>
    <row r="115" spans="1:18" s="99" customFormat="1" ht="14.4" x14ac:dyDescent="0.3">
      <c r="C115" s="151"/>
      <c r="D115" s="151"/>
    </row>
    <row r="116" spans="1:18" s="99" customFormat="1" ht="14.4" x14ac:dyDescent="0.3">
      <c r="A116" s="102" t="s">
        <v>156</v>
      </c>
      <c r="C116" s="151"/>
      <c r="D116" s="151"/>
    </row>
  </sheetData>
  <hyperlinks>
    <hyperlink ref="A4" location="TOC!A1" display="Return to Table of Contents"/>
  </hyperlinks>
  <printOptions horizontalCentered="1"/>
  <pageMargins left="0.5" right="0.25" top="0.25" bottom="0.25" header="0.25" footer="0.5"/>
  <pageSetup scale="6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39"/>
  <sheetViews>
    <sheetView zoomScale="80" zoomScaleNormal="80" zoomScaleSheetLayoutView="98" workbookViewId="0"/>
  </sheetViews>
  <sheetFormatPr baseColWidth="10" defaultColWidth="9.109375" defaultRowHeight="13.2" x14ac:dyDescent="0.25"/>
  <cols>
    <col min="1" max="1" width="19.33203125" style="123" customWidth="1"/>
    <col min="2" max="7" width="15.6640625" style="123" customWidth="1"/>
    <col min="8" max="8" width="6.88671875" style="123" customWidth="1"/>
    <col min="9" max="9" width="15.6640625" style="123" customWidth="1"/>
    <col min="10" max="14" width="12.6640625" style="123" customWidth="1"/>
    <col min="15" max="16384" width="9.109375" style="123"/>
  </cols>
  <sheetData>
    <row r="1" spans="1:14" s="146" customFormat="1" ht="18" x14ac:dyDescent="0.35">
      <c r="A1" s="149" t="s">
        <v>122</v>
      </c>
      <c r="B1" s="148" t="s">
        <v>54</v>
      </c>
      <c r="C1" s="148"/>
      <c r="D1" s="148"/>
      <c r="E1" s="148"/>
      <c r="F1" s="148"/>
      <c r="G1" s="148"/>
      <c r="H1" s="148"/>
      <c r="I1" s="148"/>
      <c r="J1" s="147"/>
      <c r="K1" s="147"/>
      <c r="L1" s="147"/>
      <c r="M1" s="147"/>
      <c r="N1" s="147"/>
    </row>
    <row r="2" spans="1:14" s="142" customFormat="1" ht="15.6" x14ac:dyDescent="0.3">
      <c r="B2" s="145" t="s">
        <v>106</v>
      </c>
      <c r="C2" s="143"/>
      <c r="D2" s="143"/>
      <c r="E2" s="143"/>
      <c r="F2" s="143"/>
      <c r="G2" s="143"/>
      <c r="H2" s="143"/>
      <c r="I2" s="143"/>
    </row>
    <row r="3" spans="1:14" s="136" customFormat="1" ht="14.4" x14ac:dyDescent="0.3">
      <c r="B3" s="141"/>
      <c r="C3" s="141"/>
      <c r="D3" s="141"/>
      <c r="E3" s="141"/>
      <c r="F3" s="141"/>
      <c r="G3" s="141"/>
      <c r="H3" s="141"/>
      <c r="I3" s="141"/>
      <c r="J3" s="139"/>
      <c r="K3" s="139"/>
      <c r="L3" s="139"/>
      <c r="M3" s="139"/>
      <c r="N3" s="139"/>
    </row>
    <row r="4" spans="1:14" s="136" customFormat="1" ht="27" x14ac:dyDescent="0.3">
      <c r="A4" s="117" t="s">
        <v>99</v>
      </c>
      <c r="B4" s="140"/>
      <c r="C4" s="140"/>
      <c r="D4" s="140"/>
      <c r="E4" s="140"/>
      <c r="F4" s="140"/>
      <c r="G4" s="140"/>
      <c r="H4" s="140"/>
      <c r="I4" s="140"/>
      <c r="J4" s="139"/>
      <c r="K4" s="139"/>
      <c r="L4" s="139"/>
      <c r="M4" s="139"/>
      <c r="N4" s="139"/>
    </row>
    <row r="5" spans="1:14" s="136" customFormat="1" ht="14.4" x14ac:dyDescent="0.3">
      <c r="A5" s="138"/>
      <c r="B5" s="137"/>
      <c r="C5" s="137"/>
      <c r="D5" s="137"/>
      <c r="E5" s="137"/>
      <c r="F5" s="137"/>
      <c r="G5" s="137"/>
      <c r="H5" s="126"/>
    </row>
    <row r="6" spans="1:14" s="130" customFormat="1" ht="15.75" customHeight="1" x14ac:dyDescent="0.3">
      <c r="A6" s="135" t="s">
        <v>10</v>
      </c>
      <c r="B6" s="227" t="s">
        <v>138</v>
      </c>
      <c r="C6" s="228" t="s">
        <v>105</v>
      </c>
      <c r="D6" s="229" t="s">
        <v>139</v>
      </c>
      <c r="E6" s="227" t="s">
        <v>140</v>
      </c>
      <c r="F6" s="227" t="s">
        <v>141</v>
      </c>
      <c r="G6" s="230" t="s">
        <v>104</v>
      </c>
      <c r="H6" s="218"/>
      <c r="I6" s="231" t="s">
        <v>142</v>
      </c>
    </row>
    <row r="7" spans="1:14" s="130" customFormat="1" ht="18" customHeight="1" x14ac:dyDescent="0.3">
      <c r="A7" s="134" t="s">
        <v>11</v>
      </c>
      <c r="B7" s="215">
        <v>1.0620366972430517</v>
      </c>
      <c r="C7" s="216">
        <v>1.661017309063495</v>
      </c>
      <c r="D7" s="216">
        <v>1.350352176121361</v>
      </c>
      <c r="E7" s="216">
        <v>0.93427195511137651</v>
      </c>
      <c r="F7" s="216">
        <v>-1.0538664867782654</v>
      </c>
      <c r="G7" s="217">
        <v>-0.57617863803270941</v>
      </c>
      <c r="H7" s="218"/>
      <c r="I7" s="219">
        <v>0.5591658318480075</v>
      </c>
      <c r="J7" s="131"/>
      <c r="K7" s="131"/>
      <c r="L7" s="131"/>
      <c r="M7" s="131"/>
    </row>
    <row r="8" spans="1:14" s="130" customFormat="1" ht="18" customHeight="1" x14ac:dyDescent="0.3">
      <c r="A8" s="133" t="s">
        <v>0</v>
      </c>
      <c r="B8" s="220">
        <v>1.5141514995345773</v>
      </c>
      <c r="C8" s="218">
        <v>1.8662010198716938</v>
      </c>
      <c r="D8" s="218">
        <v>1.1909141664077083</v>
      </c>
      <c r="E8" s="218">
        <v>1.8699481054712086</v>
      </c>
      <c r="F8" s="218">
        <v>0.73849587696599439</v>
      </c>
      <c r="G8" s="221">
        <v>1.3573156728603042</v>
      </c>
      <c r="H8" s="218"/>
      <c r="I8" s="222">
        <v>1.5375463531707156</v>
      </c>
      <c r="J8" s="131"/>
      <c r="K8" s="131"/>
      <c r="L8" s="131"/>
      <c r="M8" s="131"/>
    </row>
    <row r="9" spans="1:14" s="130" customFormat="1" ht="18" customHeight="1" x14ac:dyDescent="0.3">
      <c r="A9" s="133" t="s">
        <v>15</v>
      </c>
      <c r="B9" s="220">
        <v>1.9561508584648335</v>
      </c>
      <c r="C9" s="218">
        <v>2.2878929058317121</v>
      </c>
      <c r="D9" s="218">
        <v>1.3222031337241313</v>
      </c>
      <c r="E9" s="218">
        <v>2.3395008202667045</v>
      </c>
      <c r="F9" s="218">
        <v>1.9655543310632462</v>
      </c>
      <c r="G9" s="221">
        <v>2.6721157623321501</v>
      </c>
      <c r="H9" s="218"/>
      <c r="I9" s="222">
        <v>1.6682686391694235</v>
      </c>
      <c r="J9" s="131"/>
      <c r="K9" s="131"/>
      <c r="L9" s="131"/>
      <c r="M9" s="131"/>
    </row>
    <row r="10" spans="1:14" s="130" customFormat="1" ht="18" customHeight="1" x14ac:dyDescent="0.3">
      <c r="A10" s="133" t="s">
        <v>1</v>
      </c>
      <c r="B10" s="220">
        <v>0.28513980747419954</v>
      </c>
      <c r="C10" s="218">
        <v>0.89634703422327711</v>
      </c>
      <c r="D10" s="218">
        <v>0.15205701961136242</v>
      </c>
      <c r="E10" s="218">
        <v>2.9890131233512029E-2</v>
      </c>
      <c r="F10" s="218">
        <v>-0.60640782448202479</v>
      </c>
      <c r="G10" s="221">
        <v>-0.45632942935459608</v>
      </c>
      <c r="H10" s="218"/>
      <c r="I10" s="222">
        <v>6.3928400191781698E-2</v>
      </c>
      <c r="J10" s="131"/>
      <c r="K10" s="131"/>
      <c r="L10" s="131"/>
      <c r="M10" s="131"/>
    </row>
    <row r="11" spans="1:14" s="130" customFormat="1" ht="18" customHeight="1" x14ac:dyDescent="0.3">
      <c r="A11" s="133" t="s">
        <v>103</v>
      </c>
      <c r="B11" s="220">
        <v>1.8225096514072225</v>
      </c>
      <c r="C11" s="218">
        <v>2.6235149805436508</v>
      </c>
      <c r="D11" s="218">
        <v>1.5807709336654652</v>
      </c>
      <c r="E11" s="218">
        <v>1.4710250837068006</v>
      </c>
      <c r="F11" s="218">
        <v>0.854224824690486</v>
      </c>
      <c r="G11" s="221">
        <v>1.3741172466604334</v>
      </c>
      <c r="H11" s="218"/>
      <c r="I11" s="222">
        <v>1.7415753913298859</v>
      </c>
      <c r="J11" s="131"/>
      <c r="K11" s="131"/>
      <c r="L11" s="131"/>
      <c r="M11" s="131"/>
    </row>
    <row r="12" spans="1:14" s="130" customFormat="1" ht="18" customHeight="1" x14ac:dyDescent="0.3">
      <c r="A12" s="133" t="s">
        <v>18</v>
      </c>
      <c r="B12" s="220">
        <v>3.2274675405977504</v>
      </c>
      <c r="C12" s="218">
        <v>3.0626901995203459</v>
      </c>
      <c r="D12" s="218">
        <v>2.8572032323356256</v>
      </c>
      <c r="E12" s="218">
        <v>3.0558142321705839</v>
      </c>
      <c r="F12" s="218">
        <v>4.922704808005518</v>
      </c>
      <c r="G12" s="221">
        <v>2.5831313947226819</v>
      </c>
      <c r="H12" s="218"/>
      <c r="I12" s="222">
        <v>3.9124657556718567</v>
      </c>
      <c r="J12" s="131"/>
      <c r="K12" s="131"/>
      <c r="L12" s="131"/>
      <c r="M12" s="131"/>
    </row>
    <row r="13" spans="1:14" s="130" customFormat="1" ht="18" customHeight="1" x14ac:dyDescent="0.3">
      <c r="A13" s="133" t="s">
        <v>2</v>
      </c>
      <c r="B13" s="220">
        <v>0.60574450591119877</v>
      </c>
      <c r="C13" s="218">
        <v>0.26217402009973689</v>
      </c>
      <c r="D13" s="218">
        <v>0.65532364518767761</v>
      </c>
      <c r="E13" s="218">
        <v>0.92602226062528104</v>
      </c>
      <c r="F13" s="218">
        <v>0.86901104643555271</v>
      </c>
      <c r="G13" s="221">
        <v>0.876141959387855</v>
      </c>
      <c r="H13" s="218"/>
      <c r="I13" s="222">
        <v>1.4486487678034843</v>
      </c>
      <c r="J13" s="131"/>
      <c r="K13" s="131"/>
      <c r="L13" s="131"/>
      <c r="M13" s="131"/>
    </row>
    <row r="14" spans="1:14" s="130" customFormat="1" ht="18" customHeight="1" x14ac:dyDescent="0.3">
      <c r="A14" s="133" t="s">
        <v>3</v>
      </c>
      <c r="B14" s="220">
        <v>0.57933549478010882</v>
      </c>
      <c r="C14" s="218">
        <v>0.15621679375832365</v>
      </c>
      <c r="D14" s="218">
        <v>0.66290556026504799</v>
      </c>
      <c r="E14" s="218">
        <v>0.90892918894509567</v>
      </c>
      <c r="F14" s="218">
        <v>0.96140575122392047</v>
      </c>
      <c r="G14" s="221">
        <v>0.83071396497529371</v>
      </c>
      <c r="H14" s="218"/>
      <c r="I14" s="222">
        <v>1.4028056112224574</v>
      </c>
      <c r="J14" s="131"/>
      <c r="K14" s="131"/>
      <c r="L14" s="131"/>
      <c r="M14" s="131"/>
    </row>
    <row r="15" spans="1:14" s="130" customFormat="1" ht="18" customHeight="1" x14ac:dyDescent="0.3">
      <c r="A15" s="133" t="s">
        <v>51</v>
      </c>
      <c r="B15" s="220" t="s">
        <v>97</v>
      </c>
      <c r="C15" s="218" t="s">
        <v>97</v>
      </c>
      <c r="D15" s="218" t="s">
        <v>97</v>
      </c>
      <c r="E15" s="218">
        <v>0.67269956420150656</v>
      </c>
      <c r="F15" s="218">
        <v>-0.10263769404281753</v>
      </c>
      <c r="G15" s="221">
        <v>-1.6857714540573721</v>
      </c>
      <c r="H15" s="218"/>
      <c r="I15" s="222">
        <v>0.21725032040516012</v>
      </c>
      <c r="J15" s="131"/>
      <c r="K15" s="131"/>
      <c r="L15" s="131"/>
      <c r="M15" s="131"/>
    </row>
    <row r="16" spans="1:14" s="130" customFormat="1" ht="18" customHeight="1" x14ac:dyDescent="0.3">
      <c r="A16" s="133" t="s">
        <v>4</v>
      </c>
      <c r="B16" s="220">
        <v>0.26988794642870406</v>
      </c>
      <c r="C16" s="218">
        <v>0.24971683366277198</v>
      </c>
      <c r="D16" s="218">
        <v>0.39020332549104531</v>
      </c>
      <c r="E16" s="218">
        <v>0.76316061250585321</v>
      </c>
      <c r="F16" s="218">
        <v>-0.83027483135118541</v>
      </c>
      <c r="G16" s="221">
        <v>-2.3248397891097783</v>
      </c>
      <c r="H16" s="218"/>
      <c r="I16" s="222">
        <v>-0.29257151588008012</v>
      </c>
      <c r="J16" s="131"/>
      <c r="K16" s="131"/>
      <c r="L16" s="131"/>
      <c r="M16" s="131"/>
    </row>
    <row r="17" spans="1:13" s="130" customFormat="1" ht="18" customHeight="1" x14ac:dyDescent="0.3">
      <c r="A17" s="133" t="s">
        <v>49</v>
      </c>
      <c r="B17" s="220">
        <v>0.2904330136350497</v>
      </c>
      <c r="C17" s="218">
        <v>0.73708574035200591</v>
      </c>
      <c r="D17" s="218">
        <v>-0.78118000637245055</v>
      </c>
      <c r="E17" s="218">
        <v>1.1592360168874771</v>
      </c>
      <c r="F17" s="218">
        <v>0.24446630655008406</v>
      </c>
      <c r="G17" s="221">
        <v>-7.6492612424006179E-2</v>
      </c>
      <c r="H17" s="218"/>
      <c r="I17" s="222">
        <v>1.1482675261885511</v>
      </c>
      <c r="J17" s="131"/>
      <c r="K17" s="131"/>
      <c r="L17" s="131"/>
      <c r="M17" s="131"/>
    </row>
    <row r="18" spans="1:13" s="130" customFormat="1" ht="18" customHeight="1" x14ac:dyDescent="0.3">
      <c r="A18" s="133" t="s">
        <v>5</v>
      </c>
      <c r="B18" s="220">
        <v>0.5238829067393258</v>
      </c>
      <c r="C18" s="218">
        <v>0.39762095305571066</v>
      </c>
      <c r="D18" s="218">
        <v>0.74131895437541395</v>
      </c>
      <c r="E18" s="218">
        <v>0.77353989265918077</v>
      </c>
      <c r="F18" s="218">
        <v>-0.10605756094457242</v>
      </c>
      <c r="G18" s="221">
        <v>-6.1431687899105025E-2</v>
      </c>
      <c r="H18" s="218"/>
      <c r="I18" s="222">
        <v>0.46676803737599748</v>
      </c>
      <c r="J18" s="131"/>
      <c r="K18" s="131"/>
      <c r="L18" s="131"/>
      <c r="M18" s="131"/>
    </row>
    <row r="19" spans="1:13" s="130" customFormat="1" ht="18" customHeight="1" x14ac:dyDescent="0.3">
      <c r="A19" s="133" t="s">
        <v>6</v>
      </c>
      <c r="B19" s="220" t="s">
        <v>97</v>
      </c>
      <c r="C19" s="218">
        <v>1.0976866643124694</v>
      </c>
      <c r="D19" s="218" t="s">
        <v>97</v>
      </c>
      <c r="E19" s="218">
        <v>0.1714208923091487</v>
      </c>
      <c r="F19" s="218">
        <v>0.76825466404895071</v>
      </c>
      <c r="G19" s="221">
        <v>0.47321738268666369</v>
      </c>
      <c r="H19" s="218"/>
      <c r="I19" s="222">
        <v>1.3389884842058608</v>
      </c>
      <c r="J19" s="131"/>
      <c r="K19" s="131"/>
      <c r="L19" s="131"/>
      <c r="M19" s="131"/>
    </row>
    <row r="20" spans="1:13" s="130" customFormat="1" ht="18" customHeight="1" x14ac:dyDescent="0.3">
      <c r="A20" s="133" t="s">
        <v>50</v>
      </c>
      <c r="B20" s="220">
        <v>1.337977399235224</v>
      </c>
      <c r="C20" s="218">
        <v>-5.5476722175640258E-2</v>
      </c>
      <c r="D20" s="218">
        <v>3.7300643585828297</v>
      </c>
      <c r="E20" s="218">
        <v>3.2591100524015815</v>
      </c>
      <c r="F20" s="218">
        <v>-3.9042182416975213</v>
      </c>
      <c r="G20" s="221">
        <v>-4.2164459533003296</v>
      </c>
      <c r="H20" s="218"/>
      <c r="I20" s="222">
        <v>-2.0535714285714213</v>
      </c>
      <c r="J20" s="131"/>
      <c r="K20" s="131"/>
      <c r="L20" s="131"/>
      <c r="M20" s="131"/>
    </row>
    <row r="21" spans="1:13" s="130" customFormat="1" ht="18" customHeight="1" x14ac:dyDescent="0.3">
      <c r="A21" s="133" t="s">
        <v>7</v>
      </c>
      <c r="B21" s="220">
        <v>0.50365458224013171</v>
      </c>
      <c r="C21" s="218">
        <v>0.64384459234811953</v>
      </c>
      <c r="D21" s="218">
        <v>0.14081493516358012</v>
      </c>
      <c r="E21" s="218">
        <v>1.3507382370397059</v>
      </c>
      <c r="F21" s="218">
        <v>-0.44454182245414753</v>
      </c>
      <c r="G21" s="221">
        <v>-0.71982125244066664</v>
      </c>
      <c r="H21" s="218"/>
      <c r="I21" s="222">
        <v>0.33251286459832219</v>
      </c>
      <c r="J21" s="131"/>
      <c r="K21" s="131"/>
      <c r="L21" s="131"/>
      <c r="M21" s="131"/>
    </row>
    <row r="22" spans="1:13" s="130" customFormat="1" ht="18" customHeight="1" x14ac:dyDescent="0.3">
      <c r="A22" s="133" t="s">
        <v>12</v>
      </c>
      <c r="B22" s="220">
        <v>1.2244500704857719</v>
      </c>
      <c r="C22" s="218">
        <v>1.2415411071416749</v>
      </c>
      <c r="D22" s="218">
        <v>1.9416798278137248</v>
      </c>
      <c r="E22" s="218">
        <v>1.0436390018830677</v>
      </c>
      <c r="F22" s="218">
        <v>-0.28128443047032992</v>
      </c>
      <c r="G22" s="221">
        <v>-2.6282267539930682</v>
      </c>
      <c r="H22" s="218"/>
      <c r="I22" s="222">
        <v>-1.7920772265811458E-2</v>
      </c>
      <c r="J22" s="131"/>
      <c r="K22" s="131"/>
      <c r="L22" s="131"/>
      <c r="M22" s="131"/>
    </row>
    <row r="23" spans="1:13" s="130" customFormat="1" ht="18" customHeight="1" x14ac:dyDescent="0.3">
      <c r="A23" s="133" t="s">
        <v>8</v>
      </c>
      <c r="B23" s="220">
        <v>1.0238363789397686</v>
      </c>
      <c r="C23" s="218">
        <v>0.71909157583687211</v>
      </c>
      <c r="D23" s="218">
        <v>1.1999757163512204</v>
      </c>
      <c r="E23" s="218">
        <v>1.2563364262950794</v>
      </c>
      <c r="F23" s="218">
        <v>1.0167788871480843</v>
      </c>
      <c r="G23" s="221">
        <v>-8.0326224398419299E-2</v>
      </c>
      <c r="H23" s="218"/>
      <c r="I23" s="222">
        <v>1.3939533810293003</v>
      </c>
      <c r="J23" s="131"/>
      <c r="K23" s="131"/>
      <c r="L23" s="131"/>
      <c r="M23" s="131"/>
    </row>
    <row r="24" spans="1:13" s="130" customFormat="1" ht="18" customHeight="1" x14ac:dyDescent="0.3">
      <c r="A24" s="133" t="s">
        <v>16</v>
      </c>
      <c r="B24" s="220">
        <v>1.0503441416813697</v>
      </c>
      <c r="C24" s="218">
        <v>0.77463288443524458</v>
      </c>
      <c r="D24" s="218">
        <v>1.3531511385572736</v>
      </c>
      <c r="E24" s="218">
        <v>3.3816397448767965</v>
      </c>
      <c r="F24" s="218">
        <v>-2.900411495164501</v>
      </c>
      <c r="G24" s="221">
        <v>-2.6057310793264676</v>
      </c>
      <c r="H24" s="218"/>
      <c r="I24" s="222">
        <v>-2.0090126168653355</v>
      </c>
      <c r="J24" s="131"/>
      <c r="K24" s="131"/>
      <c r="L24" s="131"/>
      <c r="M24" s="131"/>
    </row>
    <row r="25" spans="1:13" s="130" customFormat="1" ht="18" customHeight="1" x14ac:dyDescent="0.3">
      <c r="A25" s="133" t="s">
        <v>9</v>
      </c>
      <c r="B25" s="220">
        <v>0.26250755600485398</v>
      </c>
      <c r="C25" s="218">
        <v>0.75744660400949293</v>
      </c>
      <c r="D25" s="218">
        <v>-0.66749746020036138</v>
      </c>
      <c r="E25" s="218">
        <v>0.72474227134449176</v>
      </c>
      <c r="F25" s="218">
        <v>0.43373056454913961</v>
      </c>
      <c r="G25" s="221">
        <v>1.077441077441077</v>
      </c>
      <c r="H25" s="218"/>
      <c r="I25" s="222">
        <v>2.2207417277370523</v>
      </c>
      <c r="J25" s="131"/>
      <c r="K25" s="131"/>
      <c r="L25" s="131"/>
      <c r="M25" s="131"/>
    </row>
    <row r="26" spans="1:13" s="130" customFormat="1" ht="18" customHeight="1" x14ac:dyDescent="0.3">
      <c r="A26" s="132" t="s">
        <v>13</v>
      </c>
      <c r="B26" s="226">
        <v>0.4594927306831309</v>
      </c>
      <c r="C26" s="223">
        <v>0.5871906637629376</v>
      </c>
      <c r="D26" s="223">
        <v>0.22581837657591475</v>
      </c>
      <c r="E26" s="223">
        <v>0.88277563724747932</v>
      </c>
      <c r="F26" s="223">
        <v>-4.4507602991328277E-2</v>
      </c>
      <c r="G26" s="224">
        <v>0.25897790055249281</v>
      </c>
      <c r="H26" s="218"/>
      <c r="I26" s="225">
        <v>0.48562080247975814</v>
      </c>
      <c r="J26" s="131"/>
      <c r="K26" s="131"/>
      <c r="L26" s="131"/>
      <c r="M26" s="131"/>
    </row>
    <row r="27" spans="1:13" s="127" customFormat="1" ht="13.8" x14ac:dyDescent="0.3">
      <c r="A27" s="127" t="s">
        <v>96</v>
      </c>
      <c r="H27" s="128"/>
    </row>
    <row r="28" spans="1:13" s="127" customFormat="1" ht="13.8" x14ac:dyDescent="0.3">
      <c r="A28" s="105" t="s">
        <v>102</v>
      </c>
      <c r="H28" s="128"/>
    </row>
    <row r="29" spans="1:13" s="127" customFormat="1" ht="13.8" x14ac:dyDescent="0.3">
      <c r="A29" s="129" t="s">
        <v>101</v>
      </c>
      <c r="H29" s="128"/>
    </row>
    <row r="30" spans="1:13" s="125" customFormat="1" ht="14.4" x14ac:dyDescent="0.3">
      <c r="H30" s="126"/>
    </row>
    <row r="31" spans="1:13" s="125" customFormat="1" ht="14.4" x14ac:dyDescent="0.3"/>
    <row r="32" spans="1:13" s="125" customFormat="1" ht="14.4" x14ac:dyDescent="0.3">
      <c r="A32" s="102" t="s">
        <v>156</v>
      </c>
    </row>
    <row r="38" spans="7:8" ht="24.6" x14ac:dyDescent="0.4">
      <c r="G38" s="124"/>
      <c r="H38" s="124"/>
    </row>
    <row r="39" spans="7:8" ht="24.6" x14ac:dyDescent="0.4">
      <c r="G39" s="124"/>
      <c r="H39" s="124"/>
    </row>
  </sheetData>
  <hyperlinks>
    <hyperlink ref="A4" location="TOC!A1" display="Return to Table of Contents"/>
  </hyperlinks>
  <printOptions horizontalCentered="1"/>
  <pageMargins left="0.7" right="0.7" top="0.75" bottom="0.75" header="0.3" footer="0.3"/>
  <pageSetup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U116"/>
  <sheetViews>
    <sheetView zoomScale="80" zoomScaleNormal="80" workbookViewId="0">
      <pane xSplit="1" ySplit="6" topLeftCell="B74" activePane="bottomRight" state="frozen"/>
      <selection pane="topRight"/>
      <selection pane="bottomLeft"/>
      <selection pane="bottomRight" activeCell="V87" sqref="V87"/>
    </sheetView>
  </sheetViews>
  <sheetFormatPr baseColWidth="10" defaultColWidth="9.109375" defaultRowHeight="13.2" x14ac:dyDescent="0.25"/>
  <cols>
    <col min="1" max="1" width="11" style="92" customWidth="1"/>
    <col min="2" max="2" width="10.44140625" style="92" bestFit="1" customWidth="1"/>
    <col min="3" max="3" width="10.6640625" style="150" bestFit="1" customWidth="1"/>
    <col min="4" max="4" width="10.109375" style="150" customWidth="1"/>
    <col min="5" max="6" width="10.44140625" style="92" bestFit="1" customWidth="1"/>
    <col min="7" max="7" width="10.33203125" style="92" customWidth="1"/>
    <col min="8" max="13" width="10.44140625" style="92" bestFit="1" customWidth="1"/>
    <col min="14" max="14" width="10.33203125" style="92" customWidth="1"/>
    <col min="15" max="15" width="10.44140625" style="92" bestFit="1" customWidth="1"/>
    <col min="16" max="16" width="9.44140625" style="92" customWidth="1"/>
    <col min="17" max="18" width="10.44140625" style="92" bestFit="1" customWidth="1"/>
    <col min="19" max="21" width="9.88671875" style="92" bestFit="1" customWidth="1"/>
    <col min="22" max="16384" width="9.109375" style="92"/>
  </cols>
  <sheetData>
    <row r="1" spans="1:21" s="161" customFormat="1" ht="18" x14ac:dyDescent="0.35">
      <c r="A1" s="163" t="s">
        <v>125</v>
      </c>
      <c r="B1" s="163" t="s">
        <v>124</v>
      </c>
      <c r="C1" s="121"/>
      <c r="D1" s="121"/>
      <c r="E1" s="121"/>
      <c r="F1" s="121"/>
      <c r="G1" s="121"/>
      <c r="H1" s="121"/>
      <c r="I1" s="121"/>
      <c r="J1" s="121"/>
      <c r="K1" s="121"/>
      <c r="L1" s="121"/>
      <c r="M1" s="121"/>
      <c r="N1" s="121"/>
      <c r="O1" s="121"/>
      <c r="P1" s="121"/>
      <c r="Q1" s="121"/>
      <c r="R1" s="121"/>
      <c r="S1" s="121"/>
      <c r="T1" s="121"/>
      <c r="U1" s="121"/>
    </row>
    <row r="2" spans="1:21" s="119" customFormat="1" ht="15.6" x14ac:dyDescent="0.3">
      <c r="B2" s="160" t="s">
        <v>123</v>
      </c>
      <c r="C2" s="157"/>
      <c r="D2" s="157"/>
    </row>
    <row r="3" spans="1:21" s="99" customFormat="1" ht="14.4" x14ac:dyDescent="0.3">
      <c r="A3" s="115"/>
      <c r="B3" s="115"/>
      <c r="C3" s="159"/>
      <c r="D3" s="159"/>
      <c r="E3" s="159"/>
      <c r="F3" s="159"/>
      <c r="G3" s="159"/>
      <c r="H3" s="159"/>
      <c r="I3" s="159"/>
      <c r="J3" s="159"/>
      <c r="K3" s="159"/>
      <c r="L3" s="159"/>
      <c r="M3" s="159"/>
      <c r="N3" s="159"/>
      <c r="O3" s="159"/>
      <c r="P3" s="159"/>
      <c r="Q3" s="159"/>
      <c r="R3" s="159"/>
      <c r="S3" s="159"/>
      <c r="T3" s="159"/>
      <c r="U3" s="159"/>
    </row>
    <row r="4" spans="1:21" s="99" customFormat="1" ht="40.200000000000003" x14ac:dyDescent="0.3">
      <c r="A4" s="117" t="s">
        <v>99</v>
      </c>
      <c r="B4" s="159"/>
      <c r="C4" s="159"/>
      <c r="D4" s="159"/>
      <c r="E4" s="159"/>
      <c r="F4" s="159"/>
      <c r="G4" s="159"/>
      <c r="H4" s="159"/>
      <c r="I4" s="159"/>
      <c r="J4" s="159"/>
      <c r="K4" s="159"/>
      <c r="L4" s="159"/>
      <c r="M4" s="159"/>
      <c r="N4" s="159"/>
      <c r="O4" s="159"/>
      <c r="P4" s="159"/>
      <c r="Q4" s="159"/>
      <c r="R4" s="159"/>
      <c r="S4" s="159"/>
      <c r="T4" s="159"/>
      <c r="U4" s="159"/>
    </row>
    <row r="5" spans="1:21" s="99" customFormat="1" ht="14.4" x14ac:dyDescent="0.3">
      <c r="C5" s="156"/>
      <c r="D5" s="156"/>
      <c r="E5" s="115"/>
      <c r="F5" s="115"/>
      <c r="G5" s="115"/>
      <c r="H5" s="115"/>
      <c r="I5" s="115"/>
      <c r="J5" s="115"/>
      <c r="K5" s="115"/>
      <c r="L5" s="115"/>
      <c r="M5" s="115"/>
      <c r="N5" s="115"/>
      <c r="O5" s="115"/>
      <c r="P5" s="115"/>
      <c r="Q5" s="115"/>
      <c r="R5" s="115"/>
    </row>
    <row r="6" spans="1:21" s="99" customFormat="1" ht="27" x14ac:dyDescent="0.3">
      <c r="A6" s="233" t="s">
        <v>98</v>
      </c>
      <c r="B6" s="234" t="s">
        <v>11</v>
      </c>
      <c r="C6" s="233" t="s">
        <v>0</v>
      </c>
      <c r="D6" s="233" t="s">
        <v>15</v>
      </c>
      <c r="E6" s="233" t="s">
        <v>1</v>
      </c>
      <c r="F6" s="234" t="s">
        <v>22</v>
      </c>
      <c r="G6" s="233" t="s">
        <v>18</v>
      </c>
      <c r="H6" s="233" t="s">
        <v>2</v>
      </c>
      <c r="I6" s="233" t="s">
        <v>3</v>
      </c>
      <c r="J6" s="234" t="s">
        <v>51</v>
      </c>
      <c r="K6" s="233" t="s">
        <v>4</v>
      </c>
      <c r="L6" s="233" t="s">
        <v>49</v>
      </c>
      <c r="M6" s="233" t="s">
        <v>5</v>
      </c>
      <c r="N6" s="233" t="s">
        <v>6</v>
      </c>
      <c r="O6" s="233" t="s">
        <v>50</v>
      </c>
      <c r="P6" s="233" t="s">
        <v>7</v>
      </c>
      <c r="Q6" s="233" t="s">
        <v>12</v>
      </c>
      <c r="R6" s="233" t="s">
        <v>8</v>
      </c>
      <c r="S6" s="233" t="s">
        <v>16</v>
      </c>
      <c r="T6" s="233" t="s">
        <v>9</v>
      </c>
      <c r="U6" s="234" t="s">
        <v>13</v>
      </c>
    </row>
    <row r="8" spans="1:21" s="99" customFormat="1" ht="14.4" hidden="1" x14ac:dyDescent="0.3">
      <c r="A8" s="103"/>
      <c r="B8" s="103"/>
      <c r="C8" s="103"/>
      <c r="D8" s="103"/>
      <c r="E8" s="103"/>
      <c r="F8" s="103"/>
      <c r="G8" s="103"/>
      <c r="H8" s="103"/>
      <c r="I8" s="103"/>
      <c r="J8" s="103"/>
      <c r="K8" s="103"/>
      <c r="L8" s="103"/>
      <c r="M8" s="103"/>
      <c r="N8" s="103"/>
      <c r="O8" s="103"/>
      <c r="P8" s="103"/>
      <c r="Q8" s="103"/>
      <c r="R8" s="103"/>
      <c r="S8" s="103"/>
      <c r="T8" s="103"/>
      <c r="U8" s="103"/>
    </row>
    <row r="9" spans="1:21" s="99" customFormat="1" ht="14.4" hidden="1" x14ac:dyDescent="0.3">
      <c r="C9" s="151"/>
      <c r="D9" s="151"/>
    </row>
    <row r="10" spans="1:21" s="99" customFormat="1" ht="14.4" hidden="1" x14ac:dyDescent="0.3">
      <c r="C10" s="151"/>
      <c r="D10" s="151"/>
    </row>
    <row r="11" spans="1:21" s="99" customFormat="1" ht="14.4" hidden="1" x14ac:dyDescent="0.3">
      <c r="C11" s="151"/>
      <c r="D11" s="151"/>
    </row>
    <row r="12" spans="1:21" s="99" customFormat="1" ht="14.4" hidden="1" x14ac:dyDescent="0.3">
      <c r="C12" s="151"/>
      <c r="D12" s="151"/>
    </row>
    <row r="13" spans="1:21" s="99" customFormat="1" ht="14.4" hidden="1" x14ac:dyDescent="0.3">
      <c r="C13" s="151"/>
      <c r="D13" s="151"/>
    </row>
    <row r="14" spans="1:21" s="99" customFormat="1" ht="14.4" hidden="1" x14ac:dyDescent="0.3">
      <c r="C14" s="151"/>
      <c r="D14" s="151"/>
    </row>
    <row r="15" spans="1:21" s="99" customFormat="1" ht="14.4" hidden="1" x14ac:dyDescent="0.3">
      <c r="C15" s="151"/>
      <c r="D15" s="151"/>
    </row>
    <row r="16" spans="1:21" s="99" customFormat="1" ht="14.4" hidden="1" x14ac:dyDescent="0.3">
      <c r="C16" s="151"/>
      <c r="D16" s="151"/>
    </row>
    <row r="17" spans="3:4" s="99" customFormat="1" ht="14.4" hidden="1" x14ac:dyDescent="0.3">
      <c r="C17" s="151"/>
      <c r="D17" s="151"/>
    </row>
    <row r="18" spans="3:4" s="99" customFormat="1" ht="14.4" hidden="1" x14ac:dyDescent="0.3">
      <c r="C18" s="151"/>
      <c r="D18" s="151"/>
    </row>
    <row r="19" spans="3:4" s="99" customFormat="1" ht="14.4" hidden="1" x14ac:dyDescent="0.3">
      <c r="C19" s="151"/>
      <c r="D19" s="151"/>
    </row>
    <row r="20" spans="3:4" s="99" customFormat="1" ht="14.4" hidden="1" x14ac:dyDescent="0.3">
      <c r="C20" s="151"/>
      <c r="D20" s="151"/>
    </row>
    <row r="21" spans="3:4" s="99" customFormat="1" ht="14.4" hidden="1" x14ac:dyDescent="0.3">
      <c r="C21" s="151"/>
      <c r="D21" s="151"/>
    </row>
    <row r="22" spans="3:4" s="99" customFormat="1" ht="14.4" hidden="1" x14ac:dyDescent="0.3">
      <c r="C22" s="151"/>
      <c r="D22" s="151"/>
    </row>
    <row r="23" spans="3:4" s="99" customFormat="1" ht="14.4" hidden="1" x14ac:dyDescent="0.3">
      <c r="C23" s="151"/>
      <c r="D23" s="151"/>
    </row>
    <row r="24" spans="3:4" s="99" customFormat="1" ht="14.4" hidden="1" x14ac:dyDescent="0.3">
      <c r="C24" s="151"/>
      <c r="D24" s="151"/>
    </row>
    <row r="25" spans="3:4" s="99" customFormat="1" ht="14.4" hidden="1" x14ac:dyDescent="0.3">
      <c r="C25" s="151"/>
      <c r="D25" s="151"/>
    </row>
    <row r="26" spans="3:4" s="99" customFormat="1" ht="14.4" hidden="1" x14ac:dyDescent="0.3">
      <c r="C26" s="151"/>
      <c r="D26" s="151"/>
    </row>
    <row r="27" spans="3:4" s="99" customFormat="1" ht="14.4" hidden="1" x14ac:dyDescent="0.3">
      <c r="C27" s="151"/>
      <c r="D27" s="151"/>
    </row>
    <row r="28" spans="3:4" s="99" customFormat="1" ht="14.4" hidden="1" x14ac:dyDescent="0.3">
      <c r="C28" s="151"/>
      <c r="D28" s="151"/>
    </row>
    <row r="29" spans="3:4" s="99" customFormat="1" ht="14.4" hidden="1" x14ac:dyDescent="0.3">
      <c r="C29" s="151"/>
      <c r="D29" s="151"/>
    </row>
    <row r="30" spans="3:4" s="99" customFormat="1" ht="14.4" hidden="1" x14ac:dyDescent="0.3">
      <c r="C30" s="151"/>
      <c r="D30" s="151"/>
    </row>
    <row r="31" spans="3:4" s="99" customFormat="1" ht="14.4" hidden="1" x14ac:dyDescent="0.3">
      <c r="C31" s="151"/>
      <c r="D31" s="151"/>
    </row>
    <row r="32" spans="3:4" s="99" customFormat="1" ht="14.4" hidden="1" x14ac:dyDescent="0.3">
      <c r="C32" s="151"/>
      <c r="D32" s="151"/>
    </row>
    <row r="33" spans="3:4" s="99" customFormat="1" ht="14.4" hidden="1" x14ac:dyDescent="0.3">
      <c r="C33" s="151"/>
      <c r="D33" s="151"/>
    </row>
    <row r="34" spans="3:4" s="99" customFormat="1" ht="14.4" hidden="1" x14ac:dyDescent="0.3">
      <c r="C34" s="151"/>
      <c r="D34" s="151"/>
    </row>
    <row r="35" spans="3:4" s="99" customFormat="1" ht="14.4" hidden="1" x14ac:dyDescent="0.3">
      <c r="C35" s="151"/>
      <c r="D35" s="151"/>
    </row>
    <row r="36" spans="3:4" s="99" customFormat="1" ht="14.4" hidden="1" x14ac:dyDescent="0.3">
      <c r="C36" s="151"/>
      <c r="D36" s="151"/>
    </row>
    <row r="37" spans="3:4" s="99" customFormat="1" ht="14.4" hidden="1" x14ac:dyDescent="0.3">
      <c r="C37" s="151"/>
      <c r="D37" s="151"/>
    </row>
    <row r="38" spans="3:4" s="99" customFormat="1" ht="14.4" hidden="1" x14ac:dyDescent="0.3">
      <c r="C38" s="151"/>
      <c r="D38" s="151"/>
    </row>
    <row r="39" spans="3:4" s="99" customFormat="1" ht="14.4" hidden="1" x14ac:dyDescent="0.3">
      <c r="C39" s="151"/>
      <c r="D39" s="151"/>
    </row>
    <row r="40" spans="3:4" s="99" customFormat="1" ht="14.4" hidden="1" x14ac:dyDescent="0.3">
      <c r="C40" s="151"/>
      <c r="D40" s="151"/>
    </row>
    <row r="41" spans="3:4" s="99" customFormat="1" ht="14.4" hidden="1" x14ac:dyDescent="0.3">
      <c r="C41" s="151"/>
      <c r="D41" s="151"/>
    </row>
    <row r="42" spans="3:4" s="99" customFormat="1" ht="14.4" hidden="1" x14ac:dyDescent="0.3">
      <c r="C42" s="151"/>
      <c r="D42" s="151"/>
    </row>
    <row r="43" spans="3:4" s="99" customFormat="1" ht="14.4" hidden="1" x14ac:dyDescent="0.3">
      <c r="C43" s="151"/>
      <c r="D43" s="151"/>
    </row>
    <row r="44" spans="3:4" s="99" customFormat="1" ht="14.4" hidden="1" x14ac:dyDescent="0.3">
      <c r="C44" s="151"/>
      <c r="D44" s="151"/>
    </row>
    <row r="45" spans="3:4" s="99" customFormat="1" ht="14.4" hidden="1" x14ac:dyDescent="0.3">
      <c r="C45" s="151"/>
      <c r="D45" s="151"/>
    </row>
    <row r="46" spans="3:4" s="99" customFormat="1" ht="14.4" hidden="1" x14ac:dyDescent="0.3">
      <c r="C46" s="151"/>
      <c r="D46" s="151"/>
    </row>
    <row r="47" spans="3:4" s="99" customFormat="1" ht="14.4" hidden="1" x14ac:dyDescent="0.3">
      <c r="C47" s="151"/>
      <c r="D47" s="151"/>
    </row>
    <row r="48" spans="3:4" s="99" customFormat="1" ht="14.4" hidden="1" x14ac:dyDescent="0.3">
      <c r="C48" s="151"/>
      <c r="D48" s="151"/>
    </row>
    <row r="49" spans="1:20" s="99" customFormat="1" ht="14.4" hidden="1" x14ac:dyDescent="0.3">
      <c r="C49" s="151"/>
      <c r="D49" s="151"/>
    </row>
    <row r="50" spans="1:20" s="99" customFormat="1" ht="14.4" hidden="1" x14ac:dyDescent="0.3">
      <c r="C50" s="151"/>
      <c r="D50" s="151"/>
    </row>
    <row r="51" spans="1:20" s="99" customFormat="1" ht="14.4" hidden="1" x14ac:dyDescent="0.3">
      <c r="C51" s="151"/>
      <c r="D51" s="151"/>
    </row>
    <row r="52" spans="1:20" s="99" customFormat="1" ht="14.4" hidden="1" x14ac:dyDescent="0.3">
      <c r="C52" s="151"/>
      <c r="D52" s="151"/>
    </row>
    <row r="53" spans="1:20" s="99" customFormat="1" ht="14.4" hidden="1" x14ac:dyDescent="0.3">
      <c r="C53" s="151"/>
      <c r="D53" s="151"/>
    </row>
    <row r="54" spans="1:20" s="99" customFormat="1" ht="14.4" hidden="1" x14ac:dyDescent="0.3">
      <c r="C54" s="151"/>
      <c r="D54" s="151"/>
    </row>
    <row r="55" spans="1:20" s="99" customFormat="1" ht="14.4" hidden="1" x14ac:dyDescent="0.3">
      <c r="C55" s="151"/>
      <c r="D55" s="151"/>
    </row>
    <row r="56" spans="1:20" s="99" customFormat="1" ht="14.4" hidden="1" x14ac:dyDescent="0.3">
      <c r="C56" s="151"/>
      <c r="D56" s="151"/>
    </row>
    <row r="57" spans="1:20" s="99" customFormat="1" ht="14.4" hidden="1" x14ac:dyDescent="0.3">
      <c r="C57" s="151"/>
      <c r="D57" s="151"/>
    </row>
    <row r="58" spans="1:20" s="99" customFormat="1" ht="14.4" hidden="1" x14ac:dyDescent="0.3">
      <c r="C58" s="151"/>
      <c r="D58" s="151"/>
    </row>
    <row r="59" spans="1:20" s="99" customFormat="1" ht="14.4" hidden="1" x14ac:dyDescent="0.3">
      <c r="C59" s="151"/>
      <c r="D59" s="151"/>
    </row>
    <row r="60" spans="1:20" s="99" customFormat="1" ht="14.4" hidden="1" x14ac:dyDescent="0.3">
      <c r="A60" s="103"/>
      <c r="B60" s="171"/>
      <c r="C60" s="171"/>
      <c r="D60" s="171"/>
      <c r="E60" s="171"/>
      <c r="F60" s="171"/>
      <c r="G60" s="171"/>
      <c r="H60" s="171"/>
      <c r="I60" s="171"/>
      <c r="J60" s="171"/>
      <c r="K60" s="171"/>
      <c r="L60" s="171"/>
      <c r="M60" s="171"/>
      <c r="N60" s="171"/>
      <c r="O60" s="171"/>
      <c r="P60" s="171"/>
      <c r="Q60" s="171"/>
      <c r="R60" s="171"/>
      <c r="T60" s="170"/>
    </row>
    <row r="61" spans="1:20" s="99" customFormat="1" ht="14.4" hidden="1" x14ac:dyDescent="0.3">
      <c r="A61" s="103"/>
      <c r="B61" s="171"/>
      <c r="C61" s="171"/>
      <c r="D61" s="171"/>
      <c r="E61" s="171"/>
      <c r="F61" s="171"/>
      <c r="G61" s="171"/>
      <c r="H61" s="171"/>
      <c r="I61" s="171"/>
      <c r="J61" s="171"/>
      <c r="K61" s="171"/>
      <c r="L61" s="171"/>
      <c r="M61" s="171"/>
      <c r="N61" s="171"/>
      <c r="O61" s="171"/>
      <c r="P61" s="171"/>
      <c r="Q61" s="171"/>
      <c r="R61" s="171"/>
      <c r="T61" s="170"/>
    </row>
    <row r="62" spans="1:20" s="99" customFormat="1" ht="14.4" hidden="1" x14ac:dyDescent="0.3">
      <c r="A62" s="103"/>
      <c r="B62" s="171"/>
      <c r="C62" s="171"/>
      <c r="D62" s="171"/>
      <c r="E62" s="171"/>
      <c r="F62" s="171"/>
      <c r="G62" s="171"/>
      <c r="H62" s="171"/>
      <c r="I62" s="171"/>
      <c r="J62" s="171"/>
      <c r="K62" s="171"/>
      <c r="L62" s="171"/>
      <c r="M62" s="171"/>
      <c r="N62" s="171"/>
      <c r="O62" s="171"/>
      <c r="P62" s="171"/>
      <c r="Q62" s="171"/>
      <c r="R62" s="171"/>
      <c r="T62" s="170"/>
    </row>
    <row r="63" spans="1:20" s="99" customFormat="1" ht="14.4" hidden="1" x14ac:dyDescent="0.3">
      <c r="A63" s="103"/>
      <c r="B63" s="171"/>
      <c r="C63" s="171"/>
      <c r="D63" s="171"/>
      <c r="E63" s="171"/>
      <c r="F63" s="171"/>
      <c r="G63" s="171"/>
      <c r="H63" s="171"/>
      <c r="I63" s="171"/>
      <c r="J63" s="171"/>
      <c r="K63" s="171"/>
      <c r="L63" s="171"/>
      <c r="M63" s="171"/>
      <c r="N63" s="171"/>
      <c r="O63" s="171"/>
      <c r="P63" s="171"/>
      <c r="Q63" s="171"/>
      <c r="R63" s="171"/>
      <c r="T63" s="170"/>
    </row>
    <row r="64" spans="1:20" s="99" customFormat="1" ht="14.4" hidden="1" x14ac:dyDescent="0.3">
      <c r="A64" s="103"/>
      <c r="B64" s="171"/>
      <c r="C64" s="171"/>
      <c r="D64" s="171"/>
      <c r="E64" s="171"/>
      <c r="F64" s="171"/>
      <c r="G64" s="171"/>
      <c r="H64" s="171"/>
      <c r="I64" s="171"/>
      <c r="J64" s="171"/>
      <c r="K64" s="171"/>
      <c r="L64" s="171"/>
      <c r="M64" s="171"/>
      <c r="N64" s="171"/>
      <c r="O64" s="171"/>
      <c r="P64" s="171"/>
      <c r="Q64" s="171"/>
      <c r="R64" s="171"/>
      <c r="T64" s="170"/>
    </row>
    <row r="65" spans="1:21" s="99" customFormat="1" ht="25.5" hidden="1" customHeight="1" x14ac:dyDescent="0.3">
      <c r="A65" s="103"/>
      <c r="B65" s="171"/>
      <c r="C65" s="171"/>
      <c r="D65" s="171"/>
      <c r="E65" s="171"/>
      <c r="F65" s="171"/>
      <c r="G65" s="171"/>
      <c r="H65" s="171"/>
      <c r="I65" s="171"/>
      <c r="J65" s="171"/>
      <c r="K65" s="171"/>
      <c r="L65" s="171"/>
      <c r="M65" s="171"/>
      <c r="N65" s="171"/>
      <c r="O65" s="171"/>
      <c r="P65" s="171"/>
      <c r="Q65" s="171"/>
      <c r="R65" s="171"/>
      <c r="T65" s="170"/>
    </row>
    <row r="66" spans="1:21" s="99" customFormat="1" ht="14.4" hidden="1" x14ac:dyDescent="0.3">
      <c r="A66" s="103"/>
      <c r="B66" s="171"/>
      <c r="C66" s="171"/>
      <c r="D66" s="171"/>
      <c r="E66" s="171"/>
      <c r="F66" s="171"/>
      <c r="G66" s="171"/>
      <c r="H66" s="171"/>
      <c r="I66" s="171"/>
      <c r="J66" s="171"/>
      <c r="K66" s="171"/>
      <c r="L66" s="171"/>
      <c r="M66" s="171"/>
      <c r="N66" s="171"/>
      <c r="O66" s="171"/>
      <c r="P66" s="171"/>
      <c r="Q66" s="171"/>
      <c r="R66" s="171"/>
      <c r="T66" s="170"/>
    </row>
    <row r="67" spans="1:21" s="99" customFormat="1" ht="14.4" hidden="1" x14ac:dyDescent="0.3">
      <c r="A67" s="103"/>
      <c r="B67" s="171"/>
      <c r="C67" s="171"/>
      <c r="D67" s="171"/>
      <c r="E67" s="171"/>
      <c r="F67" s="171"/>
      <c r="G67" s="171"/>
      <c r="H67" s="171"/>
      <c r="I67" s="171"/>
      <c r="J67" s="171"/>
      <c r="K67" s="171"/>
      <c r="L67" s="171"/>
      <c r="M67" s="171"/>
      <c r="N67" s="171"/>
      <c r="O67" s="171"/>
      <c r="P67" s="171"/>
      <c r="Q67" s="171"/>
      <c r="R67" s="171"/>
      <c r="T67" s="170"/>
    </row>
    <row r="68" spans="1:21" s="99" customFormat="1" ht="14.4" hidden="1" x14ac:dyDescent="0.3">
      <c r="A68" s="103"/>
      <c r="B68" s="171"/>
      <c r="C68" s="171"/>
      <c r="D68" s="171"/>
      <c r="E68" s="171"/>
      <c r="F68" s="171"/>
      <c r="G68" s="171"/>
      <c r="H68" s="171"/>
      <c r="I68" s="171"/>
      <c r="J68" s="171"/>
      <c r="K68" s="171"/>
      <c r="L68" s="171"/>
      <c r="M68" s="171"/>
      <c r="N68" s="171"/>
      <c r="O68" s="171"/>
      <c r="P68" s="171"/>
      <c r="Q68" s="171"/>
      <c r="R68" s="171"/>
      <c r="T68" s="170"/>
    </row>
    <row r="69" spans="1:21" s="99" customFormat="1" ht="14.4" hidden="1" x14ac:dyDescent="0.3">
      <c r="A69" s="103"/>
      <c r="B69" s="171"/>
      <c r="C69" s="171"/>
      <c r="D69" s="171"/>
      <c r="E69" s="171"/>
      <c r="F69" s="171"/>
      <c r="G69" s="171"/>
      <c r="H69" s="171"/>
      <c r="I69" s="171"/>
      <c r="J69" s="171"/>
      <c r="K69" s="171"/>
      <c r="L69" s="171"/>
      <c r="M69" s="171"/>
      <c r="N69" s="171"/>
      <c r="O69" s="171"/>
      <c r="P69" s="171"/>
      <c r="Q69" s="171"/>
      <c r="R69" s="171"/>
      <c r="T69" s="170"/>
    </row>
    <row r="70" spans="1:21" s="99" customFormat="1" ht="14.4" x14ac:dyDescent="0.3">
      <c r="A70" s="103">
        <v>1970</v>
      </c>
      <c r="B70" s="204">
        <v>1911.7826692399776</v>
      </c>
      <c r="C70" s="204">
        <v>1930.4838068816066</v>
      </c>
      <c r="D70" s="204" t="s">
        <v>97</v>
      </c>
      <c r="E70" s="204">
        <v>2032.9771879488467</v>
      </c>
      <c r="F70" s="204" t="s">
        <v>97</v>
      </c>
      <c r="G70" s="204" t="s">
        <v>97</v>
      </c>
      <c r="H70" s="204" t="s">
        <v>97</v>
      </c>
      <c r="I70" s="204">
        <v>1875.1373380839395</v>
      </c>
      <c r="J70" s="204" t="s">
        <v>97</v>
      </c>
      <c r="K70" s="204">
        <v>1901.5843623846947</v>
      </c>
      <c r="L70" s="204" t="s">
        <v>97</v>
      </c>
      <c r="M70" s="204">
        <v>1970.0539634281124</v>
      </c>
      <c r="N70" s="204">
        <v>1966.4146827635489</v>
      </c>
      <c r="O70" s="204" t="s">
        <v>97</v>
      </c>
      <c r="P70" s="204" t="s">
        <v>97</v>
      </c>
      <c r="Q70" s="204">
        <v>1844.6635527465041</v>
      </c>
      <c r="R70" s="204">
        <v>1834.8665773120504</v>
      </c>
      <c r="S70" s="204" t="s">
        <v>97</v>
      </c>
      <c r="T70" s="204" t="s">
        <v>97</v>
      </c>
      <c r="U70" s="204" t="s">
        <v>97</v>
      </c>
    </row>
    <row r="71" spans="1:21" s="99" customFormat="1" ht="14.4" x14ac:dyDescent="0.3">
      <c r="A71" s="103">
        <v>1971</v>
      </c>
      <c r="B71" s="204">
        <v>1896.0247253081536</v>
      </c>
      <c r="C71" s="204">
        <v>1912.6619274143434</v>
      </c>
      <c r="D71" s="204" t="s">
        <v>97</v>
      </c>
      <c r="E71" s="204">
        <v>2024.2675473651962</v>
      </c>
      <c r="F71" s="204" t="s">
        <v>97</v>
      </c>
      <c r="G71" s="204" t="s">
        <v>97</v>
      </c>
      <c r="H71" s="204" t="s">
        <v>97</v>
      </c>
      <c r="I71" s="204">
        <v>1864.9733612844941</v>
      </c>
      <c r="J71" s="204" t="s">
        <v>97</v>
      </c>
      <c r="K71" s="204">
        <v>1870.6501671614274</v>
      </c>
      <c r="L71" s="204" t="s">
        <v>97</v>
      </c>
      <c r="M71" s="204">
        <v>1969.2201582902571</v>
      </c>
      <c r="N71" s="204">
        <v>1934.4065892923998</v>
      </c>
      <c r="O71" s="204" t="s">
        <v>97</v>
      </c>
      <c r="P71" s="204" t="s">
        <v>97</v>
      </c>
      <c r="Q71" s="204">
        <v>1811.9552334825687</v>
      </c>
      <c r="R71" s="204">
        <v>1813.3866640887452</v>
      </c>
      <c r="S71" s="204" t="s">
        <v>97</v>
      </c>
      <c r="T71" s="204" t="s">
        <v>97</v>
      </c>
      <c r="U71" s="204">
        <v>1835.1170802511233</v>
      </c>
    </row>
    <row r="72" spans="1:21" s="99" customFormat="1" ht="14.4" x14ac:dyDescent="0.3">
      <c r="A72" s="103">
        <v>1972</v>
      </c>
      <c r="B72" s="204">
        <v>1892.6384719037374</v>
      </c>
      <c r="C72" s="204">
        <v>1901.8687989680063</v>
      </c>
      <c r="D72" s="204" t="s">
        <v>97</v>
      </c>
      <c r="E72" s="204">
        <v>2040.2274586630656</v>
      </c>
      <c r="F72" s="204" t="s">
        <v>97</v>
      </c>
      <c r="G72" s="204" t="s">
        <v>97</v>
      </c>
      <c r="H72" s="204" t="s">
        <v>97</v>
      </c>
      <c r="I72" s="204">
        <v>1839.11443386057</v>
      </c>
      <c r="J72" s="204" t="s">
        <v>97</v>
      </c>
      <c r="K72" s="204">
        <v>1813.4739356858615</v>
      </c>
      <c r="L72" s="204" t="s">
        <v>97</v>
      </c>
      <c r="M72" s="204">
        <v>1918.2308754628702</v>
      </c>
      <c r="N72" s="204">
        <v>1911.3080388725473</v>
      </c>
      <c r="O72" s="204" t="s">
        <v>97</v>
      </c>
      <c r="P72" s="204" t="s">
        <v>97</v>
      </c>
      <c r="Q72" s="204">
        <v>1812.6380134387875</v>
      </c>
      <c r="R72" s="204">
        <v>1780.4730900185175</v>
      </c>
      <c r="S72" s="204" t="s">
        <v>97</v>
      </c>
      <c r="T72" s="204" t="s">
        <v>97</v>
      </c>
      <c r="U72" s="204">
        <v>1856.4715523704904</v>
      </c>
    </row>
    <row r="73" spans="1:21" s="99" customFormat="1" ht="14.4" x14ac:dyDescent="0.3">
      <c r="A73" s="103">
        <v>1973</v>
      </c>
      <c r="B73" s="204">
        <v>1890.8227485982377</v>
      </c>
      <c r="C73" s="204">
        <v>1897.5036325250264</v>
      </c>
      <c r="D73" s="204" t="s">
        <v>97</v>
      </c>
      <c r="E73" s="204">
        <v>2071.9218037915962</v>
      </c>
      <c r="F73" s="204" t="s">
        <v>97</v>
      </c>
      <c r="G73" s="204" t="s">
        <v>97</v>
      </c>
      <c r="H73" s="204" t="s">
        <v>97</v>
      </c>
      <c r="I73" s="204">
        <v>1811.8217926851923</v>
      </c>
      <c r="J73" s="204" t="s">
        <v>97</v>
      </c>
      <c r="K73" s="204">
        <v>1769.2433753227367</v>
      </c>
      <c r="L73" s="204" t="s">
        <v>97</v>
      </c>
      <c r="M73" s="204">
        <v>1903.9435553588348</v>
      </c>
      <c r="N73" s="204">
        <v>1882.7121886611972</v>
      </c>
      <c r="O73" s="204" t="s">
        <v>97</v>
      </c>
      <c r="P73" s="204" t="s">
        <v>97</v>
      </c>
      <c r="Q73" s="204">
        <v>1788.524917770839</v>
      </c>
      <c r="R73" s="204">
        <v>1766.1069825096231</v>
      </c>
      <c r="S73" s="204" t="s">
        <v>97</v>
      </c>
      <c r="T73" s="204" t="s">
        <v>97</v>
      </c>
      <c r="U73" s="204">
        <v>1865.3629366827845</v>
      </c>
    </row>
    <row r="74" spans="1:21" s="99" customFormat="1" ht="14.4" x14ac:dyDescent="0.3">
      <c r="A74" s="103">
        <v>1974</v>
      </c>
      <c r="B74" s="204">
        <v>1862.9118317738114</v>
      </c>
      <c r="C74" s="204">
        <v>1883.103296760421</v>
      </c>
      <c r="D74" s="204" t="s">
        <v>97</v>
      </c>
      <c r="E74" s="204">
        <v>2022.8266639964093</v>
      </c>
      <c r="F74" s="204" t="s">
        <v>97</v>
      </c>
      <c r="G74" s="204" t="s">
        <v>97</v>
      </c>
      <c r="H74" s="204" t="s">
        <v>97</v>
      </c>
      <c r="I74" s="204">
        <v>1783.8538837080257</v>
      </c>
      <c r="J74" s="204" t="s">
        <v>97</v>
      </c>
      <c r="K74" s="204">
        <v>1757.7258647434282</v>
      </c>
      <c r="L74" s="204" t="s">
        <v>97</v>
      </c>
      <c r="M74" s="204">
        <v>1873.192795327016</v>
      </c>
      <c r="N74" s="204">
        <v>1843.1882335462785</v>
      </c>
      <c r="O74" s="204" t="s">
        <v>97</v>
      </c>
      <c r="P74" s="204" t="s">
        <v>97</v>
      </c>
      <c r="Q74" s="204">
        <v>1736.0942677151813</v>
      </c>
      <c r="R74" s="204">
        <v>1744.8838625081955</v>
      </c>
      <c r="S74" s="204" t="s">
        <v>97</v>
      </c>
      <c r="T74" s="204" t="s">
        <v>97</v>
      </c>
      <c r="U74" s="204">
        <v>1850.3849819923175</v>
      </c>
    </row>
    <row r="75" spans="1:21" s="99" customFormat="1" ht="25.5" customHeight="1" x14ac:dyDescent="0.3">
      <c r="A75" s="103">
        <v>1975</v>
      </c>
      <c r="B75" s="204">
        <v>1830.0388521573173</v>
      </c>
      <c r="C75" s="204">
        <v>1866.9233374134233</v>
      </c>
      <c r="D75" s="204" t="s">
        <v>97</v>
      </c>
      <c r="E75" s="204">
        <v>1988.8448515151485</v>
      </c>
      <c r="F75" s="204" t="s">
        <v>97</v>
      </c>
      <c r="G75" s="204" t="s">
        <v>97</v>
      </c>
      <c r="H75" s="204" t="s">
        <v>97</v>
      </c>
      <c r="I75" s="204">
        <v>1774.5990997155639</v>
      </c>
      <c r="J75" s="204" t="s">
        <v>97</v>
      </c>
      <c r="K75" s="204">
        <v>1688.7166743540095</v>
      </c>
      <c r="L75" s="204">
        <v>1899.1433859928541</v>
      </c>
      <c r="M75" s="204">
        <v>1847.420867856971</v>
      </c>
      <c r="N75" s="204">
        <v>1806.3090521182567</v>
      </c>
      <c r="O75" s="204" t="s">
        <v>97</v>
      </c>
      <c r="P75" s="204" t="s">
        <v>97</v>
      </c>
      <c r="Q75" s="204">
        <v>1685.1949703210023</v>
      </c>
      <c r="R75" s="204">
        <v>1727.9861810853606</v>
      </c>
      <c r="S75" s="204" t="s">
        <v>97</v>
      </c>
      <c r="T75" s="204" t="s">
        <v>97</v>
      </c>
      <c r="U75" s="204">
        <v>1819.0292841959308</v>
      </c>
    </row>
    <row r="76" spans="1:21" s="99" customFormat="1" ht="14.4" x14ac:dyDescent="0.3">
      <c r="A76" s="103">
        <v>1976</v>
      </c>
      <c r="B76" s="204">
        <v>1823.5675937334977</v>
      </c>
      <c r="C76" s="204">
        <v>1838.0962776561159</v>
      </c>
      <c r="D76" s="204" t="s">
        <v>97</v>
      </c>
      <c r="E76" s="204">
        <v>2023.1138838905529</v>
      </c>
      <c r="F76" s="204" t="s">
        <v>97</v>
      </c>
      <c r="G76" s="204">
        <v>2367.2857142857147</v>
      </c>
      <c r="H76" s="204" t="s">
        <v>97</v>
      </c>
      <c r="I76" s="204">
        <v>1777.4711146366274</v>
      </c>
      <c r="J76" s="204" t="s">
        <v>97</v>
      </c>
      <c r="K76" s="204">
        <v>1697.6277682896323</v>
      </c>
      <c r="L76" s="204">
        <v>1896.1292845041053</v>
      </c>
      <c r="M76" s="204">
        <v>1874.4089068077067</v>
      </c>
      <c r="N76" s="204">
        <v>1818.814797811699</v>
      </c>
      <c r="O76" s="204" t="s">
        <v>97</v>
      </c>
      <c r="P76" s="204" t="s">
        <v>97</v>
      </c>
      <c r="Q76" s="204">
        <v>1671.9815472229116</v>
      </c>
      <c r="R76" s="204">
        <v>1674.4331160510333</v>
      </c>
      <c r="S76" s="204" t="s">
        <v>97</v>
      </c>
      <c r="T76" s="204" t="s">
        <v>97</v>
      </c>
      <c r="U76" s="204">
        <v>1811.9358854652971</v>
      </c>
    </row>
    <row r="77" spans="1:21" s="99" customFormat="1" ht="14.4" x14ac:dyDescent="0.3">
      <c r="A77" s="103">
        <v>1977</v>
      </c>
      <c r="B77" s="204">
        <v>1822.5066383430694</v>
      </c>
      <c r="C77" s="204">
        <v>1831.7123219391565</v>
      </c>
      <c r="D77" s="204" t="s">
        <v>97</v>
      </c>
      <c r="E77" s="204">
        <v>2062.8201209681324</v>
      </c>
      <c r="F77" s="204" t="s">
        <v>97</v>
      </c>
      <c r="G77" s="204">
        <v>2377.7142857142858</v>
      </c>
      <c r="H77" s="204" t="s">
        <v>97</v>
      </c>
      <c r="I77" s="204">
        <v>1751.8311642551801</v>
      </c>
      <c r="J77" s="204" t="s">
        <v>97</v>
      </c>
      <c r="K77" s="204">
        <v>1674.1034659573445</v>
      </c>
      <c r="L77" s="204">
        <v>1887.836821379585</v>
      </c>
      <c r="M77" s="204">
        <v>1836.9166673334319</v>
      </c>
      <c r="N77" s="204">
        <v>1801.2825406519582</v>
      </c>
      <c r="O77" s="204" t="s">
        <v>97</v>
      </c>
      <c r="P77" s="204" t="s">
        <v>97</v>
      </c>
      <c r="Q77" s="204">
        <v>1665.3870567484234</v>
      </c>
      <c r="R77" s="204">
        <v>1638.3166728104602</v>
      </c>
      <c r="S77" s="204">
        <v>1922.960446949352</v>
      </c>
      <c r="T77" s="204" t="s">
        <v>97</v>
      </c>
      <c r="U77" s="204">
        <v>1821.8158156890067</v>
      </c>
    </row>
    <row r="78" spans="1:21" s="99" customFormat="1" ht="14.4" x14ac:dyDescent="0.3">
      <c r="A78" s="103">
        <v>1978</v>
      </c>
      <c r="B78" s="204">
        <v>1830.2246218102173</v>
      </c>
      <c r="C78" s="204">
        <v>1837.556362925885</v>
      </c>
      <c r="D78" s="204">
        <v>1840.0349603499196</v>
      </c>
      <c r="E78" s="204">
        <v>2095.134777412477</v>
      </c>
      <c r="F78" s="204" t="s">
        <v>97</v>
      </c>
      <c r="G78" s="204">
        <v>2393.3571428571431</v>
      </c>
      <c r="H78" s="204" t="s">
        <v>97</v>
      </c>
      <c r="I78" s="204">
        <v>1735.2221140278793</v>
      </c>
      <c r="J78" s="204" t="s">
        <v>97</v>
      </c>
      <c r="K78" s="204">
        <v>1655.0359231518191</v>
      </c>
      <c r="L78" s="204">
        <v>1893.2559178204556</v>
      </c>
      <c r="M78" s="204">
        <v>1806.4852388369079</v>
      </c>
      <c r="N78" s="204">
        <v>1782.2882412971992</v>
      </c>
      <c r="O78" s="204" t="s">
        <v>97</v>
      </c>
      <c r="P78" s="204" t="s">
        <v>97</v>
      </c>
      <c r="Q78" s="204">
        <v>1634.0113934970211</v>
      </c>
      <c r="R78" s="204">
        <v>1601.8704039219867</v>
      </c>
      <c r="S78" s="204">
        <v>1899.8479415773645</v>
      </c>
      <c r="T78" s="204" t="s">
        <v>97</v>
      </c>
      <c r="U78" s="204">
        <v>1823.118341161645</v>
      </c>
    </row>
    <row r="79" spans="1:21" s="99" customFormat="1" ht="14.4" x14ac:dyDescent="0.3">
      <c r="A79" s="103">
        <v>1979</v>
      </c>
      <c r="B79" s="204">
        <v>1828.5635008720469</v>
      </c>
      <c r="C79" s="204">
        <v>1834.4409436953406</v>
      </c>
      <c r="D79" s="204">
        <v>1859.4988462202377</v>
      </c>
      <c r="E79" s="204">
        <v>2120.7021891336431</v>
      </c>
      <c r="F79" s="204" t="s">
        <v>97</v>
      </c>
      <c r="G79" s="204">
        <v>2388.1428571428569</v>
      </c>
      <c r="H79" s="204" t="s">
        <v>97</v>
      </c>
      <c r="I79" s="204">
        <v>1718.705302770524</v>
      </c>
      <c r="J79" s="204" t="s">
        <v>97</v>
      </c>
      <c r="K79" s="204">
        <v>1647.3301503493101</v>
      </c>
      <c r="L79" s="204">
        <v>1869.143356643357</v>
      </c>
      <c r="M79" s="204">
        <v>1803.8217327728305</v>
      </c>
      <c r="N79" s="204">
        <v>1770.394541679027</v>
      </c>
      <c r="O79" s="204" t="s">
        <v>97</v>
      </c>
      <c r="P79" s="204" t="s">
        <v>97</v>
      </c>
      <c r="Q79" s="204">
        <v>1611.862844034812</v>
      </c>
      <c r="R79" s="204">
        <v>1580.0565488390671</v>
      </c>
      <c r="S79" s="204">
        <v>1849.0004297589928</v>
      </c>
      <c r="T79" s="204" t="s">
        <v>97</v>
      </c>
      <c r="U79" s="204">
        <v>1820.3952031298727</v>
      </c>
    </row>
    <row r="80" spans="1:21" s="99" customFormat="1" ht="25.5" customHeight="1" x14ac:dyDescent="0.3">
      <c r="A80" s="103">
        <v>1980</v>
      </c>
      <c r="B80" s="204">
        <v>1814.5850796311818</v>
      </c>
      <c r="C80" s="204">
        <v>1808.9403034695601</v>
      </c>
      <c r="D80" s="204">
        <v>1834.3083373273812</v>
      </c>
      <c r="E80" s="204">
        <v>2137.0974163720425</v>
      </c>
      <c r="F80" s="204">
        <v>2810.5</v>
      </c>
      <c r="G80" s="204">
        <v>2393.3571428571431</v>
      </c>
      <c r="H80" s="204" t="s">
        <v>97</v>
      </c>
      <c r="I80" s="204">
        <v>1698.7786562841802</v>
      </c>
      <c r="J80" s="204" t="s">
        <v>97</v>
      </c>
      <c r="K80" s="204">
        <v>1670.0150215478227</v>
      </c>
      <c r="L80" s="204">
        <v>1849.1888218805743</v>
      </c>
      <c r="M80" s="204">
        <v>1795.3393152272229</v>
      </c>
      <c r="N80" s="204">
        <v>1750.9846827133479</v>
      </c>
      <c r="O80" s="204" t="s">
        <v>97</v>
      </c>
      <c r="P80" s="204">
        <v>1858.8297618336128</v>
      </c>
      <c r="Q80" s="204">
        <v>1601.6329067411405</v>
      </c>
      <c r="R80" s="204">
        <v>1579.7445751727889</v>
      </c>
      <c r="S80" s="204">
        <v>1835.1329265357999</v>
      </c>
      <c r="T80" s="204">
        <v>1530.9582504397581</v>
      </c>
      <c r="U80" s="204">
        <v>1790.2671951344519</v>
      </c>
    </row>
    <row r="81" spans="1:21" s="99" customFormat="1" ht="14.4" x14ac:dyDescent="0.3">
      <c r="A81" s="103">
        <v>1981</v>
      </c>
      <c r="B81" s="204">
        <v>1798.2816294288027</v>
      </c>
      <c r="C81" s="204">
        <v>1809.1204158454807</v>
      </c>
      <c r="D81" s="204">
        <v>1843.4003143869049</v>
      </c>
      <c r="E81" s="204">
        <v>2127.2808920315474</v>
      </c>
      <c r="F81" s="204">
        <v>2794.8571428571431</v>
      </c>
      <c r="G81" s="204">
        <v>2377.7142857142858</v>
      </c>
      <c r="H81" s="204" t="s">
        <v>97</v>
      </c>
      <c r="I81" s="204">
        <v>1675.9421344280081</v>
      </c>
      <c r="J81" s="204" t="s">
        <v>97</v>
      </c>
      <c r="K81" s="204">
        <v>1642.5108372915024</v>
      </c>
      <c r="L81" s="204">
        <v>1854.7940609009311</v>
      </c>
      <c r="M81" s="204">
        <v>1775.5929694826721</v>
      </c>
      <c r="N81" s="204">
        <v>1729.3920518704695</v>
      </c>
      <c r="O81" s="204" t="s">
        <v>97</v>
      </c>
      <c r="P81" s="204">
        <v>1865.1166242614786</v>
      </c>
      <c r="Q81" s="204">
        <v>1600.9981997879079</v>
      </c>
      <c r="R81" s="204">
        <v>1570.2278783702998</v>
      </c>
      <c r="S81" s="204">
        <v>1807.3979200894157</v>
      </c>
      <c r="T81" s="204">
        <v>1522.4703572438634</v>
      </c>
      <c r="U81" s="204">
        <v>1754.0319279574294</v>
      </c>
    </row>
    <row r="82" spans="1:21" s="99" customFormat="1" ht="14.4" x14ac:dyDescent="0.3">
      <c r="A82" s="103">
        <v>1982</v>
      </c>
      <c r="B82" s="204">
        <v>1786.0282188682957</v>
      </c>
      <c r="C82" s="204">
        <v>1788.2050300289429</v>
      </c>
      <c r="D82" s="204">
        <v>1794.2481229821431</v>
      </c>
      <c r="E82" s="204">
        <v>2122.072124014142</v>
      </c>
      <c r="F82" s="204">
        <v>2914.7857142857142</v>
      </c>
      <c r="G82" s="204">
        <v>2367.2857142857142</v>
      </c>
      <c r="H82" s="204" t="s">
        <v>97</v>
      </c>
      <c r="I82" s="204">
        <v>1661.3544432787771</v>
      </c>
      <c r="J82" s="204" t="s">
        <v>97</v>
      </c>
      <c r="K82" s="204">
        <v>1652.2439488511213</v>
      </c>
      <c r="L82" s="204">
        <v>1840.2737453338862</v>
      </c>
      <c r="M82" s="204">
        <v>1703.2722930930286</v>
      </c>
      <c r="N82" s="204">
        <v>1718.1821519033811</v>
      </c>
      <c r="O82" s="204" t="s">
        <v>97</v>
      </c>
      <c r="P82" s="204">
        <v>1876.539157344683</v>
      </c>
      <c r="Q82" s="204">
        <v>1586.486060900748</v>
      </c>
      <c r="R82" s="204">
        <v>1558.9111167384149</v>
      </c>
      <c r="S82" s="204">
        <v>1807.397920089415</v>
      </c>
      <c r="T82" s="204">
        <v>1536.7494562819988</v>
      </c>
      <c r="U82" s="204">
        <v>1750.14165826658</v>
      </c>
    </row>
    <row r="83" spans="1:21" s="99" customFormat="1" ht="14.4" x14ac:dyDescent="0.3">
      <c r="A83" s="103">
        <v>1983</v>
      </c>
      <c r="B83" s="204">
        <v>1794.6483165587724</v>
      </c>
      <c r="C83" s="204">
        <v>1785.592627418371</v>
      </c>
      <c r="D83" s="204">
        <v>1783.9436706726194</v>
      </c>
      <c r="E83" s="204">
        <v>2118.4660538482458</v>
      </c>
      <c r="F83" s="204">
        <v>2888.7142857142858</v>
      </c>
      <c r="G83" s="204">
        <v>2377.7142857142862</v>
      </c>
      <c r="H83" s="204" t="s">
        <v>97</v>
      </c>
      <c r="I83" s="204">
        <v>1667.4045585751603</v>
      </c>
      <c r="J83" s="204" t="s">
        <v>97</v>
      </c>
      <c r="K83" s="204">
        <v>1647.8721512765001</v>
      </c>
      <c r="L83" s="204">
        <v>1822.6446280991736</v>
      </c>
      <c r="M83" s="204">
        <v>1685.3667223309164</v>
      </c>
      <c r="N83" s="204">
        <v>1705.2939651020636</v>
      </c>
      <c r="O83" s="204">
        <v>1981</v>
      </c>
      <c r="P83" s="204">
        <v>1875.8109285965211</v>
      </c>
      <c r="Q83" s="204">
        <v>1571.2750246423111</v>
      </c>
      <c r="R83" s="204">
        <v>1553.2205350980473</v>
      </c>
      <c r="S83" s="204">
        <v>1775.0404125686332</v>
      </c>
      <c r="T83" s="204">
        <v>1546.119901427398</v>
      </c>
      <c r="U83" s="204">
        <v>1744.2361424064893</v>
      </c>
    </row>
    <row r="84" spans="1:21" s="99" customFormat="1" ht="14.4" x14ac:dyDescent="0.3">
      <c r="A84" s="103">
        <v>1984</v>
      </c>
      <c r="B84" s="204">
        <v>1811.4974259494143</v>
      </c>
      <c r="C84" s="204">
        <v>1789.7225228323075</v>
      </c>
      <c r="D84" s="204">
        <v>1806.573270041667</v>
      </c>
      <c r="E84" s="204">
        <v>2131.1874680446017</v>
      </c>
      <c r="F84" s="204">
        <v>2873.0714285714289</v>
      </c>
      <c r="G84" s="204">
        <v>2377.7142857142858</v>
      </c>
      <c r="H84" s="204" t="s">
        <v>97</v>
      </c>
      <c r="I84" s="204">
        <v>1691.3889609285502</v>
      </c>
      <c r="J84" s="204" t="s">
        <v>97</v>
      </c>
      <c r="K84" s="204">
        <v>1642.203936767861</v>
      </c>
      <c r="L84" s="204">
        <v>1813.7013307047807</v>
      </c>
      <c r="M84" s="204">
        <v>1679.2541394372711</v>
      </c>
      <c r="N84" s="204">
        <v>1693.7118930434144</v>
      </c>
      <c r="O84" s="204">
        <v>1964</v>
      </c>
      <c r="P84" s="204">
        <v>1865.4295329845002</v>
      </c>
      <c r="Q84" s="204">
        <v>1562.934665360684</v>
      </c>
      <c r="R84" s="204">
        <v>1548.2621398347774</v>
      </c>
      <c r="S84" s="204">
        <v>1738.0604039734528</v>
      </c>
      <c r="T84" s="204">
        <v>1548.3243015194089</v>
      </c>
      <c r="U84" s="204">
        <v>1750.5485455454573</v>
      </c>
    </row>
    <row r="85" spans="1:21" s="99" customFormat="1" ht="25.5" customHeight="1" x14ac:dyDescent="0.3">
      <c r="A85" s="103">
        <v>1985</v>
      </c>
      <c r="B85" s="204">
        <v>1816.3351129964162</v>
      </c>
      <c r="C85" s="204">
        <v>1798.8862147575044</v>
      </c>
      <c r="D85" s="204">
        <v>1799.4229530654763</v>
      </c>
      <c r="E85" s="204">
        <v>2113.7581289094369</v>
      </c>
      <c r="F85" s="204">
        <v>2873.0714285714289</v>
      </c>
      <c r="G85" s="204">
        <v>2325.5714285714289</v>
      </c>
      <c r="H85" s="204" t="s">
        <v>97</v>
      </c>
      <c r="I85" s="204">
        <v>1697.5041000026708</v>
      </c>
      <c r="J85" s="204" t="s">
        <v>97</v>
      </c>
      <c r="K85" s="204">
        <v>1627.4460376078466</v>
      </c>
      <c r="L85" s="204">
        <v>1813.3021691885024</v>
      </c>
      <c r="M85" s="204">
        <v>1644.9483542858607</v>
      </c>
      <c r="N85" s="204">
        <v>1670.6027238481599</v>
      </c>
      <c r="O85" s="204">
        <v>1969.9999999999998</v>
      </c>
      <c r="P85" s="204">
        <v>1861.9252354261305</v>
      </c>
      <c r="Q85" s="204">
        <v>1546.175741818188</v>
      </c>
      <c r="R85" s="204">
        <v>1542.2206974293626</v>
      </c>
      <c r="S85" s="204">
        <v>1719.570399675863</v>
      </c>
      <c r="T85" s="204">
        <v>1552.396738130582</v>
      </c>
      <c r="U85" s="204">
        <v>1752.8667859466493</v>
      </c>
    </row>
    <row r="86" spans="1:21" s="99" customFormat="1" ht="14.4" x14ac:dyDescent="0.3">
      <c r="A86" s="103">
        <v>1986</v>
      </c>
      <c r="B86" s="204">
        <v>1797.2389374200875</v>
      </c>
      <c r="C86" s="204">
        <v>1797.3047164597326</v>
      </c>
      <c r="D86" s="204">
        <v>1806.1313558511906</v>
      </c>
      <c r="E86" s="204">
        <v>2111.6545879793312</v>
      </c>
      <c r="F86" s="204">
        <v>2810.5</v>
      </c>
      <c r="G86" s="204">
        <v>2351.6428571428573</v>
      </c>
      <c r="H86" s="204" t="s">
        <v>97</v>
      </c>
      <c r="I86" s="204">
        <v>1677.4958977129111</v>
      </c>
      <c r="J86" s="204" t="s">
        <v>97</v>
      </c>
      <c r="K86" s="204">
        <v>1630.2546272485795</v>
      </c>
      <c r="L86" s="204">
        <v>1792.5871076556011</v>
      </c>
      <c r="M86" s="204">
        <v>1640.1060783417688</v>
      </c>
      <c r="N86" s="204">
        <v>1651.6099225246996</v>
      </c>
      <c r="O86" s="204">
        <v>2003</v>
      </c>
      <c r="P86" s="204">
        <v>1870.3735952877664</v>
      </c>
      <c r="Q86" s="204">
        <v>1531.2452394222198</v>
      </c>
      <c r="R86" s="204">
        <v>1538.1939500934918</v>
      </c>
      <c r="S86" s="204">
        <v>1719.5703996758632</v>
      </c>
      <c r="T86" s="204">
        <v>1550.3861585565683</v>
      </c>
      <c r="U86" s="204">
        <v>1747.6475274503241</v>
      </c>
    </row>
    <row r="87" spans="1:21" s="99" customFormat="1" ht="14.4" x14ac:dyDescent="0.3">
      <c r="A87" s="103">
        <v>1987</v>
      </c>
      <c r="B87" s="204">
        <v>1799.9860502018362</v>
      </c>
      <c r="C87" s="204">
        <v>1811.5172530006939</v>
      </c>
      <c r="D87" s="204">
        <v>1822.0071746785713</v>
      </c>
      <c r="E87" s="204">
        <v>2117.063693228175</v>
      </c>
      <c r="F87" s="204">
        <v>2888.7142857142858</v>
      </c>
      <c r="G87" s="204">
        <v>2372.5</v>
      </c>
      <c r="H87" s="204" t="s">
        <v>97</v>
      </c>
      <c r="I87" s="204">
        <v>1662.4545650948216</v>
      </c>
      <c r="J87" s="204" t="s">
        <v>97</v>
      </c>
      <c r="K87" s="204">
        <v>1595.2063724285097</v>
      </c>
      <c r="L87" s="204">
        <v>1798.1264828601816</v>
      </c>
      <c r="M87" s="204">
        <v>1652.6773245807683</v>
      </c>
      <c r="N87" s="204">
        <v>1629.3855805965443</v>
      </c>
      <c r="O87" s="204">
        <v>1983.9999999999998</v>
      </c>
      <c r="P87" s="204">
        <v>1889.52792458205</v>
      </c>
      <c r="Q87" s="204">
        <v>1509.60537650478</v>
      </c>
      <c r="R87" s="204">
        <v>1510.7305320148469</v>
      </c>
      <c r="S87" s="204">
        <v>1670.0539745543065</v>
      </c>
      <c r="T87" s="204">
        <v>1560.6106150634128</v>
      </c>
      <c r="U87" s="204">
        <v>1752.3503874389407</v>
      </c>
    </row>
    <row r="88" spans="1:21" s="99" customFormat="1" ht="14.4" x14ac:dyDescent="0.3">
      <c r="A88" s="103">
        <v>1988</v>
      </c>
      <c r="B88" s="204">
        <v>1814.2449996586799</v>
      </c>
      <c r="C88" s="204">
        <v>1830.3816053560759</v>
      </c>
      <c r="D88" s="204">
        <v>1812.0278995654762</v>
      </c>
      <c r="E88" s="204">
        <v>2119.2674027740004</v>
      </c>
      <c r="F88" s="204">
        <v>2909.5714285714284</v>
      </c>
      <c r="G88" s="204">
        <v>2377.7142857142858</v>
      </c>
      <c r="H88" s="204" t="s">
        <v>97</v>
      </c>
      <c r="I88" s="204">
        <v>1650.4024121986249</v>
      </c>
      <c r="J88" s="204" t="s">
        <v>97</v>
      </c>
      <c r="K88" s="204">
        <v>1576.9778242936634</v>
      </c>
      <c r="L88" s="204">
        <v>1806.1798890373789</v>
      </c>
      <c r="M88" s="204">
        <v>1662.5407186193449</v>
      </c>
      <c r="N88" s="204">
        <v>1624.1835712064139</v>
      </c>
      <c r="O88" s="204">
        <v>1991</v>
      </c>
      <c r="P88" s="204">
        <v>1893.1985355455599</v>
      </c>
      <c r="Q88" s="204">
        <v>1506.2634197327598</v>
      </c>
      <c r="R88" s="204">
        <v>1513.3359211677057</v>
      </c>
      <c r="S88" s="204">
        <v>1674.5554677471755</v>
      </c>
      <c r="T88" s="204">
        <v>1580.3651607524428</v>
      </c>
      <c r="U88" s="204">
        <v>1759.4964107622334</v>
      </c>
    </row>
    <row r="89" spans="1:21" s="99" customFormat="1" ht="14.4" x14ac:dyDescent="0.3">
      <c r="A89" s="103">
        <v>1989</v>
      </c>
      <c r="B89" s="204">
        <v>1827.6202425763279</v>
      </c>
      <c r="C89" s="204">
        <v>1824.7183951536163</v>
      </c>
      <c r="D89" s="204">
        <v>1810.1063535892856</v>
      </c>
      <c r="E89" s="204">
        <v>2092.9230568398152</v>
      </c>
      <c r="F89" s="204">
        <v>2841.7857142857147</v>
      </c>
      <c r="G89" s="204">
        <v>2429.8571428571427</v>
      </c>
      <c r="H89" s="204" t="s">
        <v>97</v>
      </c>
      <c r="I89" s="204">
        <v>1641.5119312623751</v>
      </c>
      <c r="J89" s="204" t="s">
        <v>97</v>
      </c>
      <c r="K89" s="204">
        <v>1559.3592137607122</v>
      </c>
      <c r="L89" s="204">
        <v>1802.1422553857262</v>
      </c>
      <c r="M89" s="204">
        <v>1647.7896178898623</v>
      </c>
      <c r="N89" s="204">
        <v>1600.7123473541383</v>
      </c>
      <c r="O89" s="204">
        <v>1998</v>
      </c>
      <c r="P89" s="204">
        <v>1877.311133093765</v>
      </c>
      <c r="Q89" s="204">
        <v>1501.4773311182535</v>
      </c>
      <c r="R89" s="204">
        <v>1510.4772907791175</v>
      </c>
      <c r="S89" s="204">
        <v>1683.5584541329133</v>
      </c>
      <c r="T89" s="204">
        <v>1579.2030697742598</v>
      </c>
      <c r="U89" s="204">
        <v>1763.3716614239252</v>
      </c>
    </row>
    <row r="90" spans="1:21" s="99" customFormat="1" ht="25.5" customHeight="1" x14ac:dyDescent="0.3">
      <c r="A90" s="103">
        <v>1990</v>
      </c>
      <c r="B90" s="204">
        <v>1809.4246031746034</v>
      </c>
      <c r="C90" s="204">
        <v>1806.767299137485</v>
      </c>
      <c r="D90" s="204">
        <v>1792.2706016488096</v>
      </c>
      <c r="E90" s="204">
        <v>2065.0761816698396</v>
      </c>
      <c r="F90" s="204">
        <v>2805.2857142857142</v>
      </c>
      <c r="G90" s="204">
        <v>2424.6428571428569</v>
      </c>
      <c r="H90" s="204" t="s">
        <v>97</v>
      </c>
      <c r="I90" s="204">
        <v>1655.428851738403</v>
      </c>
      <c r="J90" s="204" t="s">
        <v>97</v>
      </c>
      <c r="K90" s="204">
        <v>1545.7811559705469</v>
      </c>
      <c r="L90" s="204">
        <v>1769.1191292078211</v>
      </c>
      <c r="M90" s="204">
        <v>1644.0081119317713</v>
      </c>
      <c r="N90" s="204">
        <v>1577.5921602157257</v>
      </c>
      <c r="O90" s="204">
        <v>1988.0000000000002</v>
      </c>
      <c r="P90" s="204">
        <v>1866.5839022163502</v>
      </c>
      <c r="Q90" s="204">
        <v>1495.5283949356619</v>
      </c>
      <c r="R90" s="204">
        <v>1502.5791472785379</v>
      </c>
      <c r="S90" s="204">
        <v>1683.5584541329131</v>
      </c>
      <c r="T90" s="204">
        <v>1575.4923000211318</v>
      </c>
      <c r="U90" s="204">
        <v>1750.7084110857697</v>
      </c>
    </row>
    <row r="91" spans="1:21" s="99" customFormat="1" ht="14.4" x14ac:dyDescent="0.3">
      <c r="A91" s="103">
        <v>1991</v>
      </c>
      <c r="B91" s="204">
        <v>1800.5524216429119</v>
      </c>
      <c r="C91" s="204">
        <v>1783.0692971694443</v>
      </c>
      <c r="D91" s="204">
        <v>1795.2880566488097</v>
      </c>
      <c r="E91" s="204">
        <v>2018.5979439760674</v>
      </c>
      <c r="F91" s="204">
        <v>2784.4285714285716</v>
      </c>
      <c r="G91" s="204">
        <v>2429.8571428571431</v>
      </c>
      <c r="H91" s="204" t="s">
        <v>97</v>
      </c>
      <c r="I91" s="204">
        <v>1618.53587001609</v>
      </c>
      <c r="J91" s="204" t="s">
        <v>97</v>
      </c>
      <c r="K91" s="204">
        <v>1540.6257723448398</v>
      </c>
      <c r="L91" s="204">
        <v>1747.4259836800957</v>
      </c>
      <c r="M91" s="204">
        <v>1634.5912718174798</v>
      </c>
      <c r="N91" s="204">
        <v>1552.025211820624</v>
      </c>
      <c r="O91" s="204">
        <v>1954</v>
      </c>
      <c r="P91" s="204">
        <v>1859.6240347514338</v>
      </c>
      <c r="Q91" s="204">
        <v>1486.4042033037579</v>
      </c>
      <c r="R91" s="204">
        <v>1500.2796255960441</v>
      </c>
      <c r="S91" s="204">
        <v>1674.5554677471757</v>
      </c>
      <c r="T91" s="204">
        <v>1562.1149657840863</v>
      </c>
      <c r="U91" s="204">
        <v>1725.4059868730001</v>
      </c>
    </row>
    <row r="92" spans="1:21" s="99" customFormat="1" ht="14.4" x14ac:dyDescent="0.3">
      <c r="A92" s="103">
        <v>1992</v>
      </c>
      <c r="B92" s="204">
        <v>1792.6995301266832</v>
      </c>
      <c r="C92" s="204">
        <v>1781.6692448346216</v>
      </c>
      <c r="D92" s="204">
        <v>1809.036070172619</v>
      </c>
      <c r="E92" s="204">
        <v>1975.625607832472</v>
      </c>
      <c r="F92" s="204">
        <v>2737.5</v>
      </c>
      <c r="G92" s="204">
        <v>2429.8571428571427</v>
      </c>
      <c r="H92" s="204" t="s">
        <v>97</v>
      </c>
      <c r="I92" s="204">
        <v>1595.5000409109118</v>
      </c>
      <c r="J92" s="204" t="s">
        <v>97</v>
      </c>
      <c r="K92" s="204">
        <v>1561.1466832106194</v>
      </c>
      <c r="L92" s="204">
        <v>1752.7692236981202</v>
      </c>
      <c r="M92" s="204">
        <v>1637.0200372269135</v>
      </c>
      <c r="N92" s="204">
        <v>1564.4396721053872</v>
      </c>
      <c r="O92" s="204">
        <v>1908</v>
      </c>
      <c r="P92" s="204">
        <v>1862.7730972259233</v>
      </c>
      <c r="Q92" s="204">
        <v>1492.9057116102538</v>
      </c>
      <c r="R92" s="204">
        <v>1510.0900112575521</v>
      </c>
      <c r="S92" s="204">
        <v>1671.0238920682712</v>
      </c>
      <c r="T92" s="204">
        <v>1579.8709320514452</v>
      </c>
      <c r="U92" s="204">
        <v>1718.6318380132006</v>
      </c>
    </row>
    <row r="93" spans="1:21" s="99" customFormat="1" ht="14.4" x14ac:dyDescent="0.3">
      <c r="A93" s="103">
        <v>1993</v>
      </c>
      <c r="B93" s="204">
        <v>1810.347652282185</v>
      </c>
      <c r="C93" s="204">
        <v>1807.994900444417</v>
      </c>
      <c r="D93" s="204">
        <v>1796.1349335595239</v>
      </c>
      <c r="E93" s="204">
        <v>1920.9335436497145</v>
      </c>
      <c r="F93" s="204">
        <v>2747.9285714285716</v>
      </c>
      <c r="G93" s="204">
        <v>2435.0714285714289</v>
      </c>
      <c r="H93" s="204" t="s">
        <v>97</v>
      </c>
      <c r="I93" s="204">
        <v>1551.6676824604385</v>
      </c>
      <c r="J93" s="204" t="s">
        <v>97</v>
      </c>
      <c r="K93" s="204">
        <v>1561.7991868794029</v>
      </c>
      <c r="L93" s="204">
        <v>1755.3404702546804</v>
      </c>
      <c r="M93" s="204">
        <v>1623.4605079951175</v>
      </c>
      <c r="N93" s="204">
        <v>1547.1017376309856</v>
      </c>
      <c r="O93" s="204">
        <v>1883.0000000000002</v>
      </c>
      <c r="P93" s="204">
        <v>1862.6359775471733</v>
      </c>
      <c r="Q93" s="204">
        <v>1482.2042699031206</v>
      </c>
      <c r="R93" s="204">
        <v>1506.8707134314516</v>
      </c>
      <c r="S93" s="204">
        <v>1661.8025555733539</v>
      </c>
      <c r="T93" s="204">
        <v>1597.0258410531446</v>
      </c>
      <c r="U93" s="204">
        <v>1715.1523534758724</v>
      </c>
    </row>
    <row r="94" spans="1:21" s="99" customFormat="1" ht="14.4" x14ac:dyDescent="0.3">
      <c r="A94" s="103">
        <v>1994</v>
      </c>
      <c r="B94" s="204">
        <v>1826.601269474899</v>
      </c>
      <c r="C94" s="204">
        <v>1824.5904582907965</v>
      </c>
      <c r="D94" s="204">
        <v>1806.9965023154762</v>
      </c>
      <c r="E94" s="204">
        <v>1911.8181996192548</v>
      </c>
      <c r="F94" s="204">
        <v>2732.2857142857142</v>
      </c>
      <c r="G94" s="204">
        <v>2445.5</v>
      </c>
      <c r="H94" s="204" t="s">
        <v>97</v>
      </c>
      <c r="I94" s="204">
        <v>1551.6323762134007</v>
      </c>
      <c r="J94" s="204" t="s">
        <v>97</v>
      </c>
      <c r="K94" s="204">
        <v>1553.8329951863786</v>
      </c>
      <c r="L94" s="204">
        <v>1774.8859805671229</v>
      </c>
      <c r="M94" s="204">
        <v>1613.8627073001364</v>
      </c>
      <c r="N94" s="204">
        <v>1544.8004884912523</v>
      </c>
      <c r="O94" s="204">
        <v>1883</v>
      </c>
      <c r="P94" s="204">
        <v>1856.5470870459219</v>
      </c>
      <c r="Q94" s="204">
        <v>1490.1203470918481</v>
      </c>
      <c r="R94" s="204">
        <v>1504.9602219097337</v>
      </c>
      <c r="S94" s="204">
        <v>1658.6633771921056</v>
      </c>
      <c r="T94" s="204">
        <v>1634.99876938223</v>
      </c>
      <c r="U94" s="204">
        <v>1725.3512054131565</v>
      </c>
    </row>
    <row r="95" spans="1:21" s="99" customFormat="1" ht="25.5" customHeight="1" x14ac:dyDescent="0.3">
      <c r="A95" s="103">
        <v>1995</v>
      </c>
      <c r="B95" s="204">
        <v>1845.8030350932659</v>
      </c>
      <c r="C95" s="204">
        <v>1814.5211938872446</v>
      </c>
      <c r="D95" s="204">
        <v>1805.2240345059529</v>
      </c>
      <c r="E95" s="204">
        <v>1914.0219091650802</v>
      </c>
      <c r="F95" s="204">
        <v>2737.5</v>
      </c>
      <c r="G95" s="204">
        <v>2455.9285714285711</v>
      </c>
      <c r="H95" s="204">
        <v>1787.7423473168476</v>
      </c>
      <c r="I95" s="204">
        <v>1579.9122127549701</v>
      </c>
      <c r="J95" s="204">
        <v>1862.9761913162245</v>
      </c>
      <c r="K95" s="204">
        <v>1546.0057569874377</v>
      </c>
      <c r="L95" s="204">
        <v>1776.0997710332731</v>
      </c>
      <c r="M95" s="204">
        <v>1589.8903188331603</v>
      </c>
      <c r="N95" s="204">
        <v>1528.5170096820275</v>
      </c>
      <c r="O95" s="204">
        <v>1875</v>
      </c>
      <c r="P95" s="204">
        <v>1858.8819010118584</v>
      </c>
      <c r="Q95" s="204">
        <v>1501.137427971016</v>
      </c>
      <c r="R95" s="204">
        <v>1487.7600026418959</v>
      </c>
      <c r="S95" s="204">
        <v>1666.6094224696408</v>
      </c>
      <c r="T95" s="204">
        <v>1640.3487527246309</v>
      </c>
      <c r="U95" s="204">
        <v>1727.593152064451</v>
      </c>
    </row>
    <row r="96" spans="1:21" s="99" customFormat="1" ht="14.4" x14ac:dyDescent="0.3">
      <c r="A96" s="103">
        <v>1996</v>
      </c>
      <c r="B96" s="204">
        <v>1843.4466681739862</v>
      </c>
      <c r="C96" s="204">
        <v>1831.2290750362333</v>
      </c>
      <c r="D96" s="204">
        <v>1775.0062094107141</v>
      </c>
      <c r="E96" s="204">
        <v>1915.424269785151</v>
      </c>
      <c r="F96" s="204">
        <v>2727.0714285714284</v>
      </c>
      <c r="G96" s="204">
        <v>2461.1428571428573</v>
      </c>
      <c r="H96" s="204">
        <v>1819.1527562847079</v>
      </c>
      <c r="I96" s="204">
        <v>1553.9531290239506</v>
      </c>
      <c r="J96" s="204">
        <v>1858.360876678802</v>
      </c>
      <c r="K96" s="204">
        <v>1535.8675848917001</v>
      </c>
      <c r="L96" s="204">
        <v>1775.002401767701</v>
      </c>
      <c r="M96" s="204">
        <v>1591.9143727618252</v>
      </c>
      <c r="N96" s="204">
        <v>1511.0134491157471</v>
      </c>
      <c r="O96" s="204">
        <v>1882</v>
      </c>
      <c r="P96" s="204">
        <v>1873.112859828912</v>
      </c>
      <c r="Q96" s="204">
        <v>1505.5496047649458</v>
      </c>
      <c r="R96" s="204">
        <v>1482.5527625178036</v>
      </c>
      <c r="S96" s="204">
        <v>1666.1995814628322</v>
      </c>
      <c r="T96" s="204">
        <v>1652.83203125</v>
      </c>
      <c r="U96" s="204">
        <v>1726.9570222563316</v>
      </c>
    </row>
    <row r="97" spans="1:21" s="99" customFormat="1" ht="14.4" x14ac:dyDescent="0.3">
      <c r="A97" s="103">
        <v>1997</v>
      </c>
      <c r="B97" s="204">
        <v>1856.8093385214008</v>
      </c>
      <c r="C97" s="204">
        <v>1813.7540207796783</v>
      </c>
      <c r="D97" s="204">
        <v>1801.329089523809</v>
      </c>
      <c r="E97" s="204">
        <v>1886.275202610824</v>
      </c>
      <c r="F97" s="204">
        <v>2680.1428571428573</v>
      </c>
      <c r="G97" s="204">
        <v>2466.3571428571427</v>
      </c>
      <c r="H97" s="204">
        <v>1826.923951613607</v>
      </c>
      <c r="I97" s="204">
        <v>1567.0076726342711</v>
      </c>
      <c r="J97" s="204">
        <v>1863.7844661486899</v>
      </c>
      <c r="K97" s="204">
        <v>1548.6807700635861</v>
      </c>
      <c r="L97" s="204">
        <v>1770.5420595475873</v>
      </c>
      <c r="M97" s="204">
        <v>1583.1152490293234</v>
      </c>
      <c r="N97" s="204">
        <v>1505.1967334818114</v>
      </c>
      <c r="O97" s="204">
        <v>1831.9999999999998</v>
      </c>
      <c r="P97" s="204">
        <v>1863.126203193995</v>
      </c>
      <c r="Q97" s="204">
        <v>1496.1437807535356</v>
      </c>
      <c r="R97" s="204">
        <v>1477.5262474561193</v>
      </c>
      <c r="S97" s="204">
        <v>1677.2346067910578</v>
      </c>
      <c r="T97" s="204">
        <v>1658.1746228048478</v>
      </c>
      <c r="U97" s="204">
        <v>1725.3180168244635</v>
      </c>
    </row>
    <row r="98" spans="1:21" s="99" customFormat="1" ht="14.4" x14ac:dyDescent="0.3">
      <c r="A98" s="103">
        <v>1998</v>
      </c>
      <c r="B98" s="204">
        <v>1869.922979722005</v>
      </c>
      <c r="C98" s="204">
        <v>1809.4510980449425</v>
      </c>
      <c r="D98" s="204">
        <v>1801.8973280416667</v>
      </c>
      <c r="E98" s="204">
        <v>1863.937601305412</v>
      </c>
      <c r="F98" s="204">
        <v>2612.3571428571431</v>
      </c>
      <c r="G98" s="204">
        <v>2435.0714285714289</v>
      </c>
      <c r="H98" s="204">
        <v>1805.00835026292</v>
      </c>
      <c r="I98" s="204">
        <v>1577.9286073403719</v>
      </c>
      <c r="J98" s="204">
        <v>1883.6901477323363</v>
      </c>
      <c r="K98" s="204">
        <v>1563.7193574768019</v>
      </c>
      <c r="L98" s="204">
        <v>1760.6603730560496</v>
      </c>
      <c r="M98" s="204">
        <v>1570.4353725584463</v>
      </c>
      <c r="N98" s="204">
        <v>1499.1349480968856</v>
      </c>
      <c r="O98" s="204">
        <v>1754</v>
      </c>
      <c r="P98" s="204">
        <v>1879.7296287974118</v>
      </c>
      <c r="Q98" s="204">
        <v>1484.7396484765959</v>
      </c>
      <c r="R98" s="204">
        <v>1475.5772588246105</v>
      </c>
      <c r="S98" s="204">
        <v>1689.5742287466933</v>
      </c>
      <c r="T98" s="204">
        <v>1656.5312576015569</v>
      </c>
      <c r="U98" s="204">
        <v>1721.813771225975</v>
      </c>
    </row>
    <row r="99" spans="1:21" s="99" customFormat="1" ht="14.4" x14ac:dyDescent="0.3">
      <c r="A99" s="103">
        <v>1999</v>
      </c>
      <c r="B99" s="204">
        <v>1878.3365197931025</v>
      </c>
      <c r="C99" s="204">
        <v>1809.5356607920073</v>
      </c>
      <c r="D99" s="204">
        <v>1797.0079544642854</v>
      </c>
      <c r="E99" s="204">
        <v>1846.1075877073702</v>
      </c>
      <c r="F99" s="204">
        <v>2628</v>
      </c>
      <c r="G99" s="204">
        <v>2440.2857142857142</v>
      </c>
      <c r="H99" s="204">
        <v>1805.0571524525585</v>
      </c>
      <c r="I99" s="204">
        <v>1580.9571038928837</v>
      </c>
      <c r="J99" s="204">
        <v>1899.4705134202889</v>
      </c>
      <c r="K99" s="204">
        <v>1573.2584380616076</v>
      </c>
      <c r="L99" s="204">
        <v>1764.2844428622286</v>
      </c>
      <c r="M99" s="204">
        <v>1560.345648616046</v>
      </c>
      <c r="N99" s="204">
        <v>1491.3096252679427</v>
      </c>
      <c r="O99" s="204">
        <v>1725.0000000000002</v>
      </c>
      <c r="P99" s="204">
        <v>1875.5658239271634</v>
      </c>
      <c r="Q99" s="204">
        <v>1481.7306386593423</v>
      </c>
      <c r="R99" s="204">
        <v>1473.7042914249544</v>
      </c>
      <c r="S99" s="204">
        <v>1705.7113275897648</v>
      </c>
      <c r="T99" s="204">
        <v>1664.6021915197712</v>
      </c>
      <c r="U99" s="204">
        <v>1713.3365934713108</v>
      </c>
    </row>
    <row r="100" spans="1:21" s="99" customFormat="1" ht="25.5" customHeight="1" x14ac:dyDescent="0.3">
      <c r="A100" s="103">
        <v>2000</v>
      </c>
      <c r="B100" s="204">
        <v>1856.9001539874059</v>
      </c>
      <c r="C100" s="204">
        <v>1802.472027578455</v>
      </c>
      <c r="D100" s="204">
        <v>1799.1448569583333</v>
      </c>
      <c r="E100" s="204">
        <v>1860.3315311395161</v>
      </c>
      <c r="F100" s="204">
        <v>2638.4285714285716</v>
      </c>
      <c r="G100" s="204">
        <v>2450.7142857142858</v>
      </c>
      <c r="H100" s="204">
        <v>1799.5368794397673</v>
      </c>
      <c r="I100" s="204">
        <v>1544.968400583374</v>
      </c>
      <c r="J100" s="204">
        <v>1903.8758964751728</v>
      </c>
      <c r="K100" s="204">
        <v>1585.4932136305456</v>
      </c>
      <c r="L100" s="204">
        <v>1750.6322490625273</v>
      </c>
      <c r="M100" s="204">
        <v>1523.0149062373209</v>
      </c>
      <c r="N100" s="204">
        <v>1470.7734497994009</v>
      </c>
      <c r="O100" s="204">
        <v>1719</v>
      </c>
      <c r="P100" s="204">
        <v>1861.3772530822471</v>
      </c>
      <c r="Q100" s="204">
        <v>1479.6273295871465</v>
      </c>
      <c r="R100" s="204">
        <v>1455.1548725023169</v>
      </c>
      <c r="S100" s="204">
        <v>1730.5691392290137</v>
      </c>
      <c r="T100" s="204">
        <v>1641.7112299465241</v>
      </c>
      <c r="U100" s="204">
        <v>1697.6214732727612</v>
      </c>
    </row>
    <row r="101" spans="1:21" s="99" customFormat="1" ht="14.4" x14ac:dyDescent="0.3">
      <c r="A101" s="103">
        <v>2001</v>
      </c>
      <c r="B101" s="204">
        <v>1833.1205078586104</v>
      </c>
      <c r="C101" s="204">
        <v>1791.1564087996992</v>
      </c>
      <c r="D101" s="204">
        <v>1749.2607905833336</v>
      </c>
      <c r="E101" s="204">
        <v>1841.6</v>
      </c>
      <c r="F101" s="204">
        <v>2628</v>
      </c>
      <c r="G101" s="204">
        <v>2409</v>
      </c>
      <c r="H101" s="204">
        <v>1787.2654016107965</v>
      </c>
      <c r="I101" s="204">
        <v>1576.9784172661871</v>
      </c>
      <c r="J101" s="204">
        <v>1826.6356993450031</v>
      </c>
      <c r="K101" s="204">
        <v>1587.6808357414379</v>
      </c>
      <c r="L101" s="204">
        <v>1732.9833921349284</v>
      </c>
      <c r="M101" s="204">
        <v>1513.7604938510055</v>
      </c>
      <c r="N101" s="204">
        <v>1453.1087754843611</v>
      </c>
      <c r="O101" s="204">
        <v>1713</v>
      </c>
      <c r="P101" s="204">
        <v>1843.0057279889156</v>
      </c>
      <c r="Q101" s="204">
        <v>1461.3258641416833</v>
      </c>
      <c r="R101" s="204">
        <v>1429.0758815038832</v>
      </c>
      <c r="S101" s="204">
        <v>1736.330262124977</v>
      </c>
      <c r="T101" s="204">
        <v>1618.5379184695969</v>
      </c>
      <c r="U101" s="204">
        <v>1699.9587565087386</v>
      </c>
    </row>
    <row r="102" spans="1:21" s="99" customFormat="1" ht="14.4" x14ac:dyDescent="0.3">
      <c r="A102" s="103">
        <v>2002</v>
      </c>
      <c r="B102" s="204">
        <v>1814.0382029812019</v>
      </c>
      <c r="C102" s="204">
        <v>1770.9738264916357</v>
      </c>
      <c r="D102" s="204">
        <v>1754.9304098869047</v>
      </c>
      <c r="E102" s="204">
        <v>1829</v>
      </c>
      <c r="F102" s="204">
        <v>2596.7142857142858</v>
      </c>
      <c r="G102" s="204">
        <v>2398.5714285714289</v>
      </c>
      <c r="H102" s="204">
        <v>1784.8474326543244</v>
      </c>
      <c r="I102" s="204">
        <v>1579.9711815561961</v>
      </c>
      <c r="J102" s="204">
        <v>1825.0386212114554</v>
      </c>
      <c r="K102" s="204">
        <v>1578.7607976809566</v>
      </c>
      <c r="L102" s="204">
        <v>1726.1103060267667</v>
      </c>
      <c r="M102" s="204">
        <v>1475.7110646230778</v>
      </c>
      <c r="N102" s="204">
        <v>1441.398986168072</v>
      </c>
      <c r="O102" s="204">
        <v>1698</v>
      </c>
      <c r="P102" s="204">
        <v>1830.9193778184938</v>
      </c>
      <c r="Q102" s="204">
        <v>1435.2394565360446</v>
      </c>
      <c r="R102" s="204">
        <v>1414.0408687279344</v>
      </c>
      <c r="S102" s="204">
        <v>1734.0283997626632</v>
      </c>
      <c r="T102" s="204">
        <v>1595.0375597541545</v>
      </c>
      <c r="U102" s="204">
        <v>1682.5035816618911</v>
      </c>
    </row>
    <row r="103" spans="1:21" s="99" customFormat="1" ht="14.4" x14ac:dyDescent="0.3">
      <c r="A103" s="103">
        <v>2003</v>
      </c>
      <c r="B103" s="204">
        <v>1786.8637703282936</v>
      </c>
      <c r="C103" s="204">
        <v>1755.8652503376752</v>
      </c>
      <c r="D103" s="204">
        <v>1763.0013694047625</v>
      </c>
      <c r="E103" s="204">
        <v>1832.5</v>
      </c>
      <c r="F103" s="204">
        <v>2560.2142857142858</v>
      </c>
      <c r="G103" s="204">
        <v>2398.5714285714284</v>
      </c>
      <c r="H103" s="204">
        <v>1776.2186250459165</v>
      </c>
      <c r="I103" s="204">
        <v>1575</v>
      </c>
      <c r="J103" s="204">
        <v>1814.9298783896252</v>
      </c>
      <c r="K103" s="204">
        <v>1576.5461917246048</v>
      </c>
      <c r="L103" s="204">
        <v>1718.7340262395639</v>
      </c>
      <c r="M103" s="204">
        <v>1472.5975093914985</v>
      </c>
      <c r="N103" s="204">
        <v>1435.9422375250526</v>
      </c>
      <c r="O103" s="204">
        <v>1671</v>
      </c>
      <c r="P103" s="204">
        <v>1825.5658201483236</v>
      </c>
      <c r="Q103" s="204">
        <v>1428.8132932336382</v>
      </c>
      <c r="R103" s="204">
        <v>1400.7473932171681</v>
      </c>
      <c r="S103" s="204">
        <v>1719.3962398953995</v>
      </c>
      <c r="T103" s="204">
        <v>1581.5018315018315</v>
      </c>
      <c r="U103" s="204">
        <v>1673.1525695225932</v>
      </c>
    </row>
    <row r="104" spans="1:21" s="99" customFormat="1" ht="14.4" x14ac:dyDescent="0.3">
      <c r="A104" s="103">
        <v>2004</v>
      </c>
      <c r="B104" s="204">
        <v>1787.4081000400467</v>
      </c>
      <c r="C104" s="204">
        <v>1773.6847202594463</v>
      </c>
      <c r="D104" s="204">
        <v>1743.7431481547621</v>
      </c>
      <c r="E104" s="204">
        <v>1839.8</v>
      </c>
      <c r="F104" s="204">
        <v>2539.3571428571431</v>
      </c>
      <c r="G104" s="204">
        <v>2414.2142857142858</v>
      </c>
      <c r="H104" s="204">
        <v>1781.9299301371636</v>
      </c>
      <c r="I104" s="204">
        <v>1549.000951474786</v>
      </c>
      <c r="J104" s="204">
        <v>1827.2298273594276</v>
      </c>
      <c r="K104" s="204">
        <v>1579.4115749977202</v>
      </c>
      <c r="L104" s="204">
        <v>1723.2381518095804</v>
      </c>
      <c r="M104" s="204">
        <v>1500.6435805315655</v>
      </c>
      <c r="N104" s="204">
        <v>1436.2350771122613</v>
      </c>
      <c r="O104" s="204">
        <v>1668</v>
      </c>
      <c r="P104" s="204">
        <v>1826.0966543670468</v>
      </c>
      <c r="Q104" s="204">
        <v>1417.3757760622759</v>
      </c>
      <c r="R104" s="204">
        <v>1420.5041118562833</v>
      </c>
      <c r="S104" s="204">
        <v>1704.4720001400497</v>
      </c>
      <c r="T104" s="204">
        <v>1605.9488125432326</v>
      </c>
      <c r="U104" s="204">
        <v>1670.4755216693418</v>
      </c>
    </row>
    <row r="105" spans="1:21" s="99" customFormat="1" ht="25.5" customHeight="1" x14ac:dyDescent="0.3">
      <c r="A105" s="103">
        <v>2005</v>
      </c>
      <c r="B105" s="204">
        <v>1784.0368912593092</v>
      </c>
      <c r="C105" s="204">
        <v>1762.7287357717853</v>
      </c>
      <c r="D105" s="204">
        <v>1753.9733129702386</v>
      </c>
      <c r="E105" s="204">
        <v>1829.2</v>
      </c>
      <c r="F105" s="204">
        <v>2508.0714285714289</v>
      </c>
      <c r="G105" s="204">
        <v>2424.6428571428573</v>
      </c>
      <c r="H105" s="204">
        <v>1764.2756647832764</v>
      </c>
      <c r="I105" s="204">
        <v>1564.9624765478422</v>
      </c>
      <c r="J105" s="204">
        <v>1826.685242503783</v>
      </c>
      <c r="K105" s="204">
        <v>1578.788021028915</v>
      </c>
      <c r="L105" s="204">
        <v>1715.8044533735138</v>
      </c>
      <c r="M105" s="204">
        <v>1495.0708431212486</v>
      </c>
      <c r="N105" s="204">
        <v>1431.0088259441709</v>
      </c>
      <c r="O105" s="204">
        <v>1654</v>
      </c>
      <c r="P105" s="204">
        <v>1818.7447419012367</v>
      </c>
      <c r="Q105" s="204">
        <v>1417.3432212009689</v>
      </c>
      <c r="R105" s="204">
        <v>1422.7707311261545</v>
      </c>
      <c r="S105" s="204">
        <v>1685.8270302980147</v>
      </c>
      <c r="T105" s="204">
        <v>1604.736721085307</v>
      </c>
      <c r="U105" s="204">
        <v>1673.3924226624956</v>
      </c>
    </row>
    <row r="106" spans="1:21" s="99" customFormat="1" ht="14.4" x14ac:dyDescent="0.3">
      <c r="A106" s="103">
        <v>2006</v>
      </c>
      <c r="B106" s="204">
        <v>1783.7746961076691</v>
      </c>
      <c r="C106" s="204">
        <v>1759.5015650450648</v>
      </c>
      <c r="D106" s="204">
        <v>1727.223909934524</v>
      </c>
      <c r="E106" s="204">
        <v>1838.5</v>
      </c>
      <c r="F106" s="204">
        <v>2497.6428571428573</v>
      </c>
      <c r="G106" s="204">
        <v>2409.0000000000005</v>
      </c>
      <c r="H106" s="204">
        <v>1740.8074243700758</v>
      </c>
      <c r="I106" s="204">
        <v>1566.0946196660482</v>
      </c>
      <c r="J106" s="204">
        <v>1808.3344944545254</v>
      </c>
      <c r="K106" s="204">
        <v>1585.5954508319519</v>
      </c>
      <c r="L106" s="204">
        <v>1708.7785632089431</v>
      </c>
      <c r="M106" s="204">
        <v>1472.7736034815396</v>
      </c>
      <c r="N106" s="204">
        <v>1423.9640743008777</v>
      </c>
      <c r="O106" s="204">
        <v>1645</v>
      </c>
      <c r="P106" s="204">
        <v>1814.814062594219</v>
      </c>
      <c r="Q106" s="204">
        <v>1413.7599186534235</v>
      </c>
      <c r="R106" s="204">
        <v>1419.8604193998115</v>
      </c>
      <c r="S106" s="204">
        <v>1672.8994999931606</v>
      </c>
      <c r="T106" s="204">
        <v>1599.2763455450024</v>
      </c>
      <c r="U106" s="204">
        <v>1667.6731881383043</v>
      </c>
    </row>
    <row r="107" spans="1:21" s="99" customFormat="1" ht="14.4" x14ac:dyDescent="0.3">
      <c r="A107" s="103">
        <v>2007</v>
      </c>
      <c r="B107" s="204">
        <v>1776.4805216398893</v>
      </c>
      <c r="C107" s="204">
        <v>1756.0326070076001</v>
      </c>
      <c r="D107" s="204">
        <v>1699.0717697499999</v>
      </c>
      <c r="E107" s="204">
        <v>1829.2</v>
      </c>
      <c r="F107" s="204">
        <v>2455.9285714285716</v>
      </c>
      <c r="G107" s="204">
        <v>2414.2142857142858</v>
      </c>
      <c r="H107" s="204">
        <v>1735.5722939291516</v>
      </c>
      <c r="I107" s="204">
        <v>1559.8904859685147</v>
      </c>
      <c r="J107" s="204">
        <v>1793.3146415448816</v>
      </c>
      <c r="K107" s="204">
        <v>1569.5900496406375</v>
      </c>
      <c r="L107" s="204">
        <v>1706.367402759342</v>
      </c>
      <c r="M107" s="204">
        <v>1484.6856711147088</v>
      </c>
      <c r="N107" s="204">
        <v>1422.0588604260231</v>
      </c>
      <c r="O107" s="204">
        <v>1634</v>
      </c>
      <c r="P107" s="204">
        <v>1816.4031904587971</v>
      </c>
      <c r="Q107" s="204">
        <v>1411.9454126543392</v>
      </c>
      <c r="R107" s="204">
        <v>1425.937191388505</v>
      </c>
      <c r="S107" s="204">
        <v>1658.0015569650047</v>
      </c>
      <c r="T107" s="204">
        <v>1611.6268788682582</v>
      </c>
      <c r="U107" s="204">
        <v>1670.0057674636844</v>
      </c>
    </row>
    <row r="108" spans="1:21" s="99" customFormat="1" ht="14.4" x14ac:dyDescent="0.3">
      <c r="A108" s="103">
        <v>2008</v>
      </c>
      <c r="B108" s="204">
        <v>1765.4403130375579</v>
      </c>
      <c r="C108" s="204">
        <v>1746.1961094863811</v>
      </c>
      <c r="D108" s="204">
        <v>1749.6620915714288</v>
      </c>
      <c r="E108" s="204">
        <v>1810.6</v>
      </c>
      <c r="F108" s="204">
        <v>2398.5714285714289</v>
      </c>
      <c r="G108" s="204">
        <v>2414.2142857142858</v>
      </c>
      <c r="H108" s="204">
        <v>1718.4658183913475</v>
      </c>
      <c r="I108" s="204">
        <v>1567.906768265352</v>
      </c>
      <c r="J108" s="204">
        <v>1800.2312568832745</v>
      </c>
      <c r="K108" s="204">
        <v>1572.5021793828319</v>
      </c>
      <c r="L108" s="204">
        <v>1688.4558073876558</v>
      </c>
      <c r="M108" s="204">
        <v>1491.6216645736474</v>
      </c>
      <c r="N108" s="204">
        <v>1421.8614450365596</v>
      </c>
      <c r="O108" s="204">
        <v>1601</v>
      </c>
      <c r="P108" s="204">
        <v>1802.8376293762183</v>
      </c>
      <c r="Q108" s="204">
        <v>1414.585182060197</v>
      </c>
      <c r="R108" s="204">
        <v>1429.3990028658998</v>
      </c>
      <c r="S108" s="204">
        <v>1662.7032639909075</v>
      </c>
      <c r="T108" s="204">
        <v>1616.867469879518</v>
      </c>
      <c r="U108" s="204">
        <v>1664.8874223602486</v>
      </c>
    </row>
    <row r="109" spans="1:21" s="99" customFormat="1" ht="14.4" x14ac:dyDescent="0.3">
      <c r="A109" s="103">
        <v>2009</v>
      </c>
      <c r="B109" s="204">
        <v>1731.8885273588874</v>
      </c>
      <c r="C109" s="204">
        <v>1715.1142819825327</v>
      </c>
      <c r="D109" s="204">
        <v>1711.4468757500001</v>
      </c>
      <c r="E109" s="204">
        <v>1762</v>
      </c>
      <c r="F109" s="204">
        <v>2393.3571428571431</v>
      </c>
      <c r="G109" s="204">
        <v>2398.5714285714284</v>
      </c>
      <c r="H109" s="204">
        <v>1674.4910610443283</v>
      </c>
      <c r="I109" s="204">
        <v>1550.0673551863495</v>
      </c>
      <c r="J109" s="204">
        <v>1763.9225574850423</v>
      </c>
      <c r="K109" s="204">
        <v>1544.1739270613239</v>
      </c>
      <c r="L109" s="204">
        <v>1672.5311002858405</v>
      </c>
      <c r="M109" s="204">
        <v>1472.2698052915955</v>
      </c>
      <c r="N109" s="204">
        <v>1382.7610128338536</v>
      </c>
      <c r="O109" s="204">
        <v>1541</v>
      </c>
      <c r="P109" s="204">
        <v>1771.4405926045167</v>
      </c>
      <c r="Q109" s="204">
        <v>1395.8655669431489</v>
      </c>
      <c r="R109" s="204">
        <v>1411.4316900407011</v>
      </c>
      <c r="S109" s="204">
        <v>1669.4125241991292</v>
      </c>
      <c r="T109" s="204">
        <v>1608.9786756453423</v>
      </c>
      <c r="U109" s="204">
        <v>1643.3282359905288</v>
      </c>
    </row>
    <row r="110" spans="1:21" s="99" customFormat="1" ht="14.4" x14ac:dyDescent="0.3">
      <c r="A110" s="103">
        <v>2010</v>
      </c>
      <c r="B110" s="204">
        <v>1742.003300345146</v>
      </c>
      <c r="C110" s="204">
        <v>1724.4849292183658</v>
      </c>
      <c r="D110" s="204">
        <v>1707.2305434880955</v>
      </c>
      <c r="E110" s="204">
        <v>1782.3</v>
      </c>
      <c r="F110" s="204">
        <v>2351.6428571428573</v>
      </c>
      <c r="G110" s="204">
        <v>2409.0000000000005</v>
      </c>
      <c r="H110" s="204">
        <v>1663.4939983088645</v>
      </c>
      <c r="I110" s="204">
        <v>1551.1022044088177</v>
      </c>
      <c r="J110" s="204">
        <v>1794.7290138089772</v>
      </c>
      <c r="K110" s="204">
        <v>1546.1646068824755</v>
      </c>
      <c r="L110" s="204">
        <v>1677.1152296535051</v>
      </c>
      <c r="M110" s="204">
        <v>1477.675964932426</v>
      </c>
      <c r="N110" s="204">
        <v>1407.7133627598453</v>
      </c>
      <c r="O110" s="204">
        <v>1545</v>
      </c>
      <c r="P110" s="204">
        <v>1775.073907066705</v>
      </c>
      <c r="Q110" s="204">
        <v>1425.0598105774372</v>
      </c>
      <c r="R110" s="204">
        <v>1423.7941380106161</v>
      </c>
      <c r="S110" s="204">
        <v>1674.1900419497797</v>
      </c>
      <c r="T110" s="204">
        <v>1642.9047301798801</v>
      </c>
      <c r="U110" s="204">
        <v>1647.1647519004157</v>
      </c>
    </row>
    <row r="111" spans="1:21" s="99" customFormat="1" ht="14.4" x14ac:dyDescent="0.3">
      <c r="A111" s="110">
        <v>2011</v>
      </c>
      <c r="B111" s="205">
        <v>1758.3942838424989</v>
      </c>
      <c r="C111" s="205">
        <v>1724.0803889266167</v>
      </c>
      <c r="D111" s="205">
        <v>1714.8251467202379</v>
      </c>
      <c r="E111" s="205">
        <v>1726.5722048482398</v>
      </c>
      <c r="F111" s="205">
        <v>2289.0714285714284</v>
      </c>
      <c r="G111" s="205">
        <v>2409</v>
      </c>
      <c r="H111" s="205">
        <v>1667.9849965285941</v>
      </c>
      <c r="I111" s="205">
        <v>1550.9442248572682</v>
      </c>
      <c r="J111" s="205">
        <v>1774.8507112499233</v>
      </c>
      <c r="K111" s="205">
        <v>1548.3472832154348</v>
      </c>
      <c r="L111" s="205">
        <v>1679.9840669189407</v>
      </c>
      <c r="M111" s="205">
        <v>1475.7881675710662</v>
      </c>
      <c r="N111" s="205">
        <v>1411.1592369087016</v>
      </c>
      <c r="O111" s="205">
        <v>1543.0000000000002</v>
      </c>
      <c r="P111" s="205">
        <v>1773.7030558508168</v>
      </c>
      <c r="Q111" s="205">
        <v>1436.1891219338786</v>
      </c>
      <c r="R111" s="205">
        <v>1426.9168904872461</v>
      </c>
      <c r="S111" s="205">
        <v>1691.6165227226129</v>
      </c>
      <c r="T111" s="205">
        <v>1643.4933738865957</v>
      </c>
      <c r="U111" s="205">
        <v>1636.8810960084609</v>
      </c>
    </row>
    <row r="112" spans="1:21" s="106" customFormat="1" ht="15" x14ac:dyDescent="0.3">
      <c r="A112" s="105" t="s">
        <v>96</v>
      </c>
      <c r="B112" s="154"/>
      <c r="C112" s="153"/>
      <c r="D112" s="153"/>
      <c r="R112" s="152"/>
    </row>
    <row r="113" spans="1:18" s="106" customFormat="1" ht="13.8" x14ac:dyDescent="0.3">
      <c r="A113" s="105" t="s">
        <v>95</v>
      </c>
      <c r="B113" s="105"/>
      <c r="C113" s="167"/>
      <c r="D113" s="167"/>
      <c r="E113" s="108"/>
      <c r="F113" s="108"/>
      <c r="G113" s="108"/>
      <c r="H113" s="108"/>
      <c r="I113" s="108"/>
      <c r="J113" s="108"/>
      <c r="K113" s="108"/>
      <c r="L113" s="108"/>
      <c r="M113" s="108"/>
      <c r="N113" s="108"/>
      <c r="O113" s="108"/>
      <c r="P113" s="108"/>
      <c r="Q113" s="108"/>
      <c r="R113" s="108"/>
    </row>
    <row r="114" spans="1:18" s="99" customFormat="1" ht="14.4" x14ac:dyDescent="0.3">
      <c r="C114" s="151"/>
      <c r="D114" s="151"/>
    </row>
    <row r="115" spans="1:18" s="99" customFormat="1" ht="14.4" x14ac:dyDescent="0.3">
      <c r="C115" s="151"/>
      <c r="D115" s="151"/>
    </row>
    <row r="116" spans="1:18" s="99" customFormat="1" ht="14.4" x14ac:dyDescent="0.3">
      <c r="A116" s="102" t="s">
        <v>156</v>
      </c>
      <c r="C116" s="151"/>
      <c r="D116" s="151"/>
    </row>
  </sheetData>
  <hyperlinks>
    <hyperlink ref="A4" location="TOC!A1" display="Return to Table of Contents"/>
  </hyperlinks>
  <printOptions horizontalCentered="1"/>
  <pageMargins left="0.25" right="0.25" top="0.25" bottom="0.25" header="0.25" footer="0.5"/>
  <pageSetup scale="6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39"/>
  <sheetViews>
    <sheetView zoomScale="80" zoomScaleNormal="80" zoomScaleSheetLayoutView="98" workbookViewId="0"/>
  </sheetViews>
  <sheetFormatPr baseColWidth="10" defaultColWidth="9.109375" defaultRowHeight="13.2" x14ac:dyDescent="0.25"/>
  <cols>
    <col min="1" max="1" width="19.5546875" style="123" customWidth="1"/>
    <col min="2" max="7" width="15.6640625" style="123" customWidth="1"/>
    <col min="8" max="8" width="6.88671875" style="123" customWidth="1"/>
    <col min="9" max="9" width="15.6640625" style="123" customWidth="1"/>
    <col min="10" max="14" width="12.6640625" style="123" customWidth="1"/>
    <col min="15" max="16384" width="9.109375" style="123"/>
  </cols>
  <sheetData>
    <row r="1" spans="1:14" s="146" customFormat="1" ht="18" x14ac:dyDescent="0.35">
      <c r="A1" s="149" t="s">
        <v>126</v>
      </c>
      <c r="B1" s="148" t="s">
        <v>124</v>
      </c>
      <c r="C1" s="148"/>
      <c r="D1" s="148"/>
      <c r="E1" s="148"/>
      <c r="F1" s="148"/>
      <c r="G1" s="148"/>
      <c r="H1" s="148"/>
      <c r="I1" s="148"/>
      <c r="J1" s="148"/>
      <c r="K1" s="148"/>
      <c r="L1" s="148"/>
      <c r="M1" s="148"/>
      <c r="N1" s="147"/>
    </row>
    <row r="2" spans="1:14" s="172" customFormat="1" ht="15.6" x14ac:dyDescent="0.3">
      <c r="B2" s="172" t="s">
        <v>106</v>
      </c>
      <c r="C2" s="144"/>
      <c r="D2" s="144"/>
      <c r="E2" s="144"/>
      <c r="F2" s="144"/>
    </row>
    <row r="3" spans="1:14" s="136" customFormat="1" ht="14.4" x14ac:dyDescent="0.3">
      <c r="B3" s="141"/>
      <c r="C3" s="141"/>
      <c r="D3" s="141"/>
      <c r="E3" s="141"/>
      <c r="F3" s="141"/>
      <c r="G3" s="141"/>
      <c r="H3" s="141"/>
      <c r="I3" s="141"/>
      <c r="J3" s="141"/>
      <c r="K3" s="141"/>
      <c r="L3" s="141"/>
      <c r="M3" s="141"/>
      <c r="N3" s="139"/>
    </row>
    <row r="4" spans="1:14" s="136" customFormat="1" ht="27" x14ac:dyDescent="0.3">
      <c r="A4" s="117" t="s">
        <v>99</v>
      </c>
      <c r="B4" s="141"/>
      <c r="C4" s="141"/>
      <c r="D4" s="141"/>
      <c r="E4" s="141"/>
      <c r="F4" s="141"/>
      <c r="G4" s="141"/>
      <c r="H4" s="141"/>
      <c r="I4" s="141"/>
      <c r="J4" s="141"/>
      <c r="K4" s="141"/>
      <c r="L4" s="141"/>
      <c r="M4" s="141"/>
      <c r="N4" s="139"/>
    </row>
    <row r="5" spans="1:14" s="136" customFormat="1" ht="14.4" x14ac:dyDescent="0.3">
      <c r="B5" s="137"/>
      <c r="C5" s="137"/>
      <c r="D5" s="137"/>
      <c r="E5" s="137"/>
      <c r="F5" s="137"/>
      <c r="G5" s="137"/>
      <c r="H5" s="126"/>
    </row>
    <row r="6" spans="1:14" s="130" customFormat="1" ht="15.75" customHeight="1" x14ac:dyDescent="0.3">
      <c r="A6" s="135" t="s">
        <v>10</v>
      </c>
      <c r="B6" s="227" t="s">
        <v>138</v>
      </c>
      <c r="C6" s="228" t="s">
        <v>105</v>
      </c>
      <c r="D6" s="229" t="s">
        <v>139</v>
      </c>
      <c r="E6" s="227" t="s">
        <v>140</v>
      </c>
      <c r="F6" s="227" t="s">
        <v>141</v>
      </c>
      <c r="G6" s="230" t="s">
        <v>104</v>
      </c>
      <c r="H6" s="218"/>
      <c r="I6" s="231" t="s">
        <v>142</v>
      </c>
    </row>
    <row r="7" spans="1:14" s="130" customFormat="1" ht="18" customHeight="1" x14ac:dyDescent="0.3">
      <c r="A7" s="134" t="s">
        <v>11</v>
      </c>
      <c r="B7" s="215">
        <v>-0.12220536994231868</v>
      </c>
      <c r="C7" s="216">
        <v>-9.5606908004597368E-2</v>
      </c>
      <c r="D7" s="216">
        <v>0.25933186096642746</v>
      </c>
      <c r="E7" s="216">
        <v>-0.63049458281017046</v>
      </c>
      <c r="F7" s="216">
        <v>-0.25550099093999412</v>
      </c>
      <c r="G7" s="217">
        <v>0.58403141001710512</v>
      </c>
      <c r="H7" s="218"/>
      <c r="I7" s="219">
        <v>0.94092723556293834</v>
      </c>
      <c r="J7" s="131"/>
      <c r="K7" s="131"/>
      <c r="L7" s="131"/>
      <c r="M7" s="131"/>
    </row>
    <row r="8" spans="1:14" s="130" customFormat="1" ht="18" customHeight="1" x14ac:dyDescent="0.3">
      <c r="A8" s="133" t="s">
        <v>0</v>
      </c>
      <c r="B8" s="220">
        <v>-0.19370580951062477</v>
      </c>
      <c r="C8" s="218">
        <v>-0.13809135138250772</v>
      </c>
      <c r="D8" s="218">
        <v>-2.3798712514477849E-2</v>
      </c>
      <c r="E8" s="218">
        <v>-0.37219146449629648</v>
      </c>
      <c r="F8" s="218">
        <v>-0.45802941843370304</v>
      </c>
      <c r="G8" s="221">
        <v>0.54635701738785514</v>
      </c>
      <c r="H8" s="218"/>
      <c r="I8" s="222">
        <v>-2.3458615665172822E-2</v>
      </c>
      <c r="J8" s="131"/>
      <c r="K8" s="131"/>
      <c r="L8" s="131"/>
      <c r="M8" s="131"/>
    </row>
    <row r="9" spans="1:14" s="130" customFormat="1" ht="18" customHeight="1" x14ac:dyDescent="0.3">
      <c r="A9" s="133" t="s">
        <v>15</v>
      </c>
      <c r="B9" s="220">
        <v>-0.25279210921170803</v>
      </c>
      <c r="C9" s="218">
        <v>-0.33420125811663981</v>
      </c>
      <c r="D9" s="218">
        <v>3.8288968470645557E-2</v>
      </c>
      <c r="E9" s="218">
        <v>-0.81422973687411693</v>
      </c>
      <c r="F9" s="218">
        <v>0.23099227725500437</v>
      </c>
      <c r="G9" s="221">
        <v>-0.2463606858995826</v>
      </c>
      <c r="H9" s="218"/>
      <c r="I9" s="222">
        <v>0.44484930644608234</v>
      </c>
      <c r="J9" s="131"/>
      <c r="K9" s="131"/>
      <c r="L9" s="131"/>
      <c r="M9" s="131"/>
    </row>
    <row r="10" spans="1:14" s="130" customFormat="1" ht="18" customHeight="1" x14ac:dyDescent="0.3">
      <c r="A10" s="133" t="s">
        <v>1</v>
      </c>
      <c r="B10" s="220">
        <v>-0.64046893756778411</v>
      </c>
      <c r="C10" s="218">
        <v>-0.24134590540938472</v>
      </c>
      <c r="D10" s="218">
        <v>-1.038691979181583</v>
      </c>
      <c r="E10" s="218">
        <v>-0.24079535871122104</v>
      </c>
      <c r="F10" s="218">
        <v>-1.4331476118926378</v>
      </c>
      <c r="G10" s="221">
        <v>1.1520998864926302</v>
      </c>
      <c r="H10" s="218"/>
      <c r="I10" s="222">
        <v>-3.1267348455232047</v>
      </c>
      <c r="J10" s="131"/>
      <c r="K10" s="131"/>
      <c r="L10" s="131"/>
      <c r="M10" s="131"/>
    </row>
    <row r="11" spans="1:14" s="130" customFormat="1" ht="18" customHeight="1" x14ac:dyDescent="0.3">
      <c r="A11" s="133" t="s">
        <v>103</v>
      </c>
      <c r="B11" s="220" t="s">
        <v>97</v>
      </c>
      <c r="C11" s="218" t="s">
        <v>97</v>
      </c>
      <c r="D11" s="218">
        <v>-0.61134255892940637</v>
      </c>
      <c r="E11" s="218">
        <v>-1.0187548240589761</v>
      </c>
      <c r="F11" s="218">
        <v>-1.7435875041615478</v>
      </c>
      <c r="G11" s="221">
        <v>-1.7429193899782147</v>
      </c>
      <c r="H11" s="218"/>
      <c r="I11" s="222">
        <v>-2.6607538802660868</v>
      </c>
      <c r="J11" s="131"/>
      <c r="K11" s="131"/>
      <c r="L11" s="131"/>
      <c r="M11" s="131"/>
    </row>
    <row r="12" spans="1:14" s="130" customFormat="1" ht="18" customHeight="1" x14ac:dyDescent="0.3">
      <c r="A12" s="133" t="s">
        <v>18</v>
      </c>
      <c r="B12" s="220">
        <v>2.7177776762354888E-2</v>
      </c>
      <c r="C12" s="218">
        <v>0.1379880384881238</v>
      </c>
      <c r="D12" s="218">
        <v>0.10701010616800399</v>
      </c>
      <c r="E12" s="218">
        <v>-0.21413669409112712</v>
      </c>
      <c r="F12" s="218">
        <v>-5.4039468529132328E-2</v>
      </c>
      <c r="G12" s="221">
        <v>0.43478260869567187</v>
      </c>
      <c r="H12" s="218"/>
      <c r="I12" s="222">
        <v>-2.2204460492503131E-14</v>
      </c>
      <c r="J12" s="131"/>
      <c r="K12" s="131"/>
      <c r="L12" s="131"/>
      <c r="M12" s="131"/>
    </row>
    <row r="13" spans="1:14" s="130" customFormat="1" ht="18" customHeight="1" x14ac:dyDescent="0.3">
      <c r="A13" s="133" t="s">
        <v>2</v>
      </c>
      <c r="B13" s="220" t="s">
        <v>97</v>
      </c>
      <c r="C13" s="218" t="s">
        <v>97</v>
      </c>
      <c r="D13" s="218" t="s">
        <v>97</v>
      </c>
      <c r="E13" s="218">
        <v>-0.51569614358289995</v>
      </c>
      <c r="F13" s="218">
        <v>-0.98810837098818327</v>
      </c>
      <c r="G13" s="221">
        <v>-0.6567406056264713</v>
      </c>
      <c r="H13" s="218"/>
      <c r="I13" s="222">
        <v>0.26997381561311151</v>
      </c>
      <c r="J13" s="131"/>
      <c r="K13" s="131"/>
      <c r="L13" s="131"/>
      <c r="M13" s="131"/>
    </row>
    <row r="14" spans="1:14" s="130" customFormat="1" ht="18" customHeight="1" x14ac:dyDescent="0.3">
      <c r="A14" s="133" t="s">
        <v>3</v>
      </c>
      <c r="B14" s="220">
        <v>-0.32044595262655795</v>
      </c>
      <c r="C14" s="218">
        <v>-0.34042991211994389</v>
      </c>
      <c r="D14" s="218">
        <v>-0.68818749658653422</v>
      </c>
      <c r="E14" s="218">
        <v>0.13741089453458422</v>
      </c>
      <c r="F14" s="218">
        <v>-0.14368903605220806</v>
      </c>
      <c r="G14" s="221">
        <v>6.6761564844641796E-2</v>
      </c>
      <c r="H14" s="218"/>
      <c r="I14" s="222">
        <v>-1.0184986592143286E-2</v>
      </c>
      <c r="J14" s="131"/>
      <c r="K14" s="131"/>
      <c r="L14" s="131"/>
      <c r="M14" s="131"/>
    </row>
    <row r="15" spans="1:14" s="130" customFormat="1" ht="18" customHeight="1" x14ac:dyDescent="0.3">
      <c r="A15" s="133" t="s">
        <v>51</v>
      </c>
      <c r="B15" s="220" t="s">
        <v>97</v>
      </c>
      <c r="C15" s="218" t="s">
        <v>97</v>
      </c>
      <c r="D15" s="218" t="s">
        <v>97</v>
      </c>
      <c r="E15" s="218">
        <v>-0.8510166242879591</v>
      </c>
      <c r="F15" s="218">
        <v>-0.25839930947320067</v>
      </c>
      <c r="G15" s="221">
        <v>1.746474423903166</v>
      </c>
      <c r="H15" s="218"/>
      <c r="I15" s="222">
        <v>-1.1075935367460321</v>
      </c>
      <c r="J15" s="131"/>
      <c r="K15" s="131"/>
      <c r="L15" s="131"/>
      <c r="M15" s="131"/>
    </row>
    <row r="16" spans="1:14" s="130" customFormat="1" ht="18" customHeight="1" x14ac:dyDescent="0.3">
      <c r="A16" s="133" t="s">
        <v>4</v>
      </c>
      <c r="B16" s="220">
        <v>-0.19346197537096765</v>
      </c>
      <c r="C16" s="218">
        <v>-0.5767530977459856</v>
      </c>
      <c r="D16" s="218">
        <v>0.25398348867695653</v>
      </c>
      <c r="E16" s="218">
        <v>-0.1439115525971979</v>
      </c>
      <c r="F16" s="218">
        <v>-0.34007984449766493</v>
      </c>
      <c r="G16" s="221">
        <v>0.12891551827585168</v>
      </c>
      <c r="H16" s="218"/>
      <c r="I16" s="222">
        <v>0.14116713855973906</v>
      </c>
      <c r="J16" s="131"/>
      <c r="K16" s="131"/>
      <c r="L16" s="131"/>
      <c r="M16" s="131"/>
    </row>
    <row r="17" spans="1:13" s="130" customFormat="1" ht="18" customHeight="1" x14ac:dyDescent="0.3">
      <c r="A17" s="133" t="s">
        <v>49</v>
      </c>
      <c r="B17" s="220">
        <v>-0.33286950216899758</v>
      </c>
      <c r="C17" s="218">
        <v>-0.49873826147026623</v>
      </c>
      <c r="D17" s="218">
        <v>-0.10499232173142303</v>
      </c>
      <c r="E17" s="218">
        <v>-0.36519187233522432</v>
      </c>
      <c r="F17" s="218">
        <v>-0.38880408374157849</v>
      </c>
      <c r="G17" s="221">
        <v>0.27408335587191246</v>
      </c>
      <c r="H17" s="218"/>
      <c r="I17" s="222">
        <v>0.17105785068973756</v>
      </c>
      <c r="J17" s="131"/>
      <c r="K17" s="131"/>
      <c r="L17" s="131"/>
      <c r="M17" s="131"/>
    </row>
    <row r="18" spans="1:13" s="130" customFormat="1" ht="18" customHeight="1" x14ac:dyDescent="0.3">
      <c r="A18" s="133" t="s">
        <v>5</v>
      </c>
      <c r="B18" s="220">
        <v>-0.62527261194675887</v>
      </c>
      <c r="C18" s="218">
        <v>-0.83982062016593195</v>
      </c>
      <c r="D18" s="218">
        <v>-0.76153918020924749</v>
      </c>
      <c r="E18" s="218">
        <v>-0.3634633060382253</v>
      </c>
      <c r="F18" s="218">
        <v>-0.15015921291090528</v>
      </c>
      <c r="G18" s="221">
        <v>0.36719897544592595</v>
      </c>
      <c r="H18" s="218"/>
      <c r="I18" s="222">
        <v>-0.12775448786880306</v>
      </c>
      <c r="J18" s="131"/>
      <c r="K18" s="131"/>
      <c r="L18" s="131"/>
      <c r="M18" s="131"/>
    </row>
    <row r="19" spans="1:13" s="130" customFormat="1" ht="18" customHeight="1" x14ac:dyDescent="0.3">
      <c r="A19" s="133" t="s">
        <v>6</v>
      </c>
      <c r="B19" s="220" t="s">
        <v>97</v>
      </c>
      <c r="C19" s="218">
        <v>-1.0427317467120223</v>
      </c>
      <c r="D19" s="218" t="s">
        <v>97</v>
      </c>
      <c r="E19" s="218">
        <v>-0.48002554159795041</v>
      </c>
      <c r="F19" s="218">
        <v>-0.19217018585819812</v>
      </c>
      <c r="G19" s="221">
        <v>1.8045309127463716</v>
      </c>
      <c r="H19" s="218"/>
      <c r="I19" s="222">
        <v>0.24478521267288222</v>
      </c>
      <c r="J19" s="131"/>
      <c r="K19" s="131"/>
      <c r="L19" s="131"/>
      <c r="M19" s="131"/>
    </row>
    <row r="20" spans="1:13" s="130" customFormat="1" ht="18" customHeight="1" x14ac:dyDescent="0.3">
      <c r="A20" s="133" t="s">
        <v>50</v>
      </c>
      <c r="B20" s="220" t="s">
        <v>97</v>
      </c>
      <c r="C20" s="218" t="s">
        <v>97</v>
      </c>
      <c r="D20" s="218">
        <v>-1.4433462503903982</v>
      </c>
      <c r="E20" s="218">
        <v>-0.72183544785635601</v>
      </c>
      <c r="F20" s="218">
        <v>-1.4223482514689523</v>
      </c>
      <c r="G20" s="221">
        <v>0.25957170668398089</v>
      </c>
      <c r="H20" s="218"/>
      <c r="I20" s="222">
        <v>-0.12944983818768963</v>
      </c>
      <c r="J20" s="131"/>
      <c r="K20" s="131"/>
      <c r="L20" s="131"/>
      <c r="M20" s="131"/>
    </row>
    <row r="21" spans="1:13" s="130" customFormat="1" ht="18" customHeight="1" x14ac:dyDescent="0.3">
      <c r="A21" s="133" t="s">
        <v>7</v>
      </c>
      <c r="B21" s="220" t="s">
        <v>97</v>
      </c>
      <c r="C21" s="218" t="s">
        <v>97</v>
      </c>
      <c r="D21" s="218">
        <v>-2.7929075351618149E-2</v>
      </c>
      <c r="E21" s="218">
        <v>-0.34879594097144695</v>
      </c>
      <c r="F21" s="218">
        <v>-0.59295488259091256</v>
      </c>
      <c r="G21" s="221">
        <v>0.20510506970183862</v>
      </c>
      <c r="H21" s="218"/>
      <c r="I21" s="222">
        <v>-7.7227838820159711E-2</v>
      </c>
      <c r="J21" s="131"/>
      <c r="K21" s="131"/>
      <c r="L21" s="131"/>
      <c r="M21" s="131"/>
    </row>
    <row r="22" spans="1:13" s="130" customFormat="1" ht="18" customHeight="1" x14ac:dyDescent="0.3">
      <c r="A22" s="133" t="s">
        <v>12</v>
      </c>
      <c r="B22" s="220">
        <v>-0.35996741348618411</v>
      </c>
      <c r="C22" s="218">
        <v>-0.67869521072118077</v>
      </c>
      <c r="D22" s="218">
        <v>-0.10683623032426981</v>
      </c>
      <c r="E22" s="218">
        <v>-0.66665043203544272</v>
      </c>
      <c r="F22" s="218">
        <v>0.42652412929846673</v>
      </c>
      <c r="G22" s="221">
        <v>2.0914796041729078</v>
      </c>
      <c r="H22" s="218"/>
      <c r="I22" s="222">
        <v>0.78097152651661617</v>
      </c>
      <c r="J22" s="131"/>
      <c r="K22" s="131"/>
      <c r="L22" s="131"/>
      <c r="M22" s="131"/>
    </row>
    <row r="23" spans="1:13" s="130" customFormat="1" ht="18" customHeight="1" x14ac:dyDescent="0.3">
      <c r="A23" s="133" t="s">
        <v>8</v>
      </c>
      <c r="B23" s="220">
        <v>-0.31806977268800107</v>
      </c>
      <c r="C23" s="218">
        <v>-0.45602588182949155</v>
      </c>
      <c r="D23" s="218">
        <v>-0.320193549129133</v>
      </c>
      <c r="E23" s="218">
        <v>-0.28933861848629006</v>
      </c>
      <c r="F23" s="218">
        <v>1.7171983277308733E-2</v>
      </c>
      <c r="G23" s="221">
        <v>0.87588000589375881</v>
      </c>
      <c r="H23" s="218"/>
      <c r="I23" s="222">
        <v>0.21932612259474293</v>
      </c>
      <c r="J23" s="131"/>
      <c r="K23" s="131"/>
      <c r="L23" s="131"/>
      <c r="M23" s="131"/>
    </row>
    <row r="24" spans="1:13" s="130" customFormat="1" ht="18" customHeight="1" x14ac:dyDescent="0.3">
      <c r="A24" s="133" t="s">
        <v>16</v>
      </c>
      <c r="B24" s="220">
        <v>-0.27761577881083577</v>
      </c>
      <c r="C24" s="218">
        <v>-0.84852051576268517</v>
      </c>
      <c r="D24" s="218">
        <v>0.27578615039864918</v>
      </c>
      <c r="E24" s="218">
        <v>-0.61009333835718715</v>
      </c>
      <c r="F24" s="218">
        <v>0.50305103187273659</v>
      </c>
      <c r="G24" s="221">
        <v>0.28617958002576938</v>
      </c>
      <c r="H24" s="218"/>
      <c r="I24" s="222">
        <v>1.0408902416202404</v>
      </c>
      <c r="J24" s="131"/>
      <c r="K24" s="131"/>
      <c r="L24" s="131"/>
      <c r="M24" s="131"/>
    </row>
    <row r="25" spans="1:13" s="130" customFormat="1" ht="18" customHeight="1" x14ac:dyDescent="0.3">
      <c r="A25" s="133" t="s">
        <v>9</v>
      </c>
      <c r="B25" s="220" t="s">
        <v>97</v>
      </c>
      <c r="C25" s="218" t="s">
        <v>97</v>
      </c>
      <c r="D25" s="218">
        <v>0.41256206232356263</v>
      </c>
      <c r="E25" s="218">
        <v>-0.26386523583169508</v>
      </c>
      <c r="F25" s="218">
        <v>0.49069824572722798</v>
      </c>
      <c r="G25" s="221">
        <v>2.1085459396116946</v>
      </c>
      <c r="H25" s="218"/>
      <c r="I25" s="222">
        <v>3.5829448652879847E-2</v>
      </c>
      <c r="J25" s="131"/>
      <c r="K25" s="131"/>
      <c r="L25" s="131"/>
      <c r="M25" s="131"/>
    </row>
    <row r="26" spans="1:13" s="130" customFormat="1" ht="18" customHeight="1" x14ac:dyDescent="0.3">
      <c r="A26" s="132" t="s">
        <v>13</v>
      </c>
      <c r="B26" s="226">
        <v>-0.33151477740454016</v>
      </c>
      <c r="C26" s="223">
        <v>-0.35421761613328995</v>
      </c>
      <c r="D26" s="223">
        <v>-0.30745014473283483</v>
      </c>
      <c r="E26" s="223">
        <v>-0.23402655840508713</v>
      </c>
      <c r="F26" s="223">
        <v>-0.49960827399709862</v>
      </c>
      <c r="G26" s="224">
        <v>0.23346011015106249</v>
      </c>
      <c r="H26" s="218"/>
      <c r="I26" s="225">
        <v>-0.62432466941088061</v>
      </c>
      <c r="J26" s="131"/>
      <c r="K26" s="131"/>
      <c r="L26" s="131"/>
      <c r="M26" s="131"/>
    </row>
    <row r="27" spans="1:13" s="127" customFormat="1" ht="13.8" x14ac:dyDescent="0.3">
      <c r="A27" s="127" t="s">
        <v>96</v>
      </c>
      <c r="H27" s="128"/>
    </row>
    <row r="28" spans="1:13" s="127" customFormat="1" ht="13.8" x14ac:dyDescent="0.3">
      <c r="A28" s="105" t="s">
        <v>102</v>
      </c>
      <c r="H28" s="128"/>
    </row>
    <row r="29" spans="1:13" s="127" customFormat="1" ht="13.8" x14ac:dyDescent="0.3">
      <c r="A29" s="129" t="s">
        <v>101</v>
      </c>
      <c r="H29" s="128"/>
    </row>
    <row r="30" spans="1:13" s="125" customFormat="1" ht="14.4" x14ac:dyDescent="0.3">
      <c r="H30" s="126"/>
    </row>
    <row r="31" spans="1:13" s="125" customFormat="1" ht="14.4" x14ac:dyDescent="0.3"/>
    <row r="32" spans="1:13" s="125" customFormat="1" ht="14.4" x14ac:dyDescent="0.3">
      <c r="A32" s="102" t="s">
        <v>156</v>
      </c>
    </row>
    <row r="38" spans="7:8" ht="24.6" x14ac:dyDescent="0.4">
      <c r="G38" s="124"/>
      <c r="H38" s="124"/>
    </row>
    <row r="39" spans="7:8" ht="24.6" x14ac:dyDescent="0.4">
      <c r="G39" s="124"/>
      <c r="H39" s="124"/>
    </row>
  </sheetData>
  <hyperlinks>
    <hyperlink ref="A4" location="TOC!A1" display="Return to Table of Contents"/>
  </hyperlinks>
  <printOptions horizontalCentered="1"/>
  <pageMargins left="0.7" right="0.7" top="0.75" bottom="0.75" header="0.3" footer="0.3"/>
  <pageSetup scale="7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126"/>
  <sheetViews>
    <sheetView zoomScale="80" zoomScaleNormal="80" workbookViewId="0">
      <pane xSplit="1" ySplit="6" topLeftCell="B7" activePane="bottomRight" state="frozen"/>
      <selection pane="topRight"/>
      <selection pane="bottomLeft"/>
      <selection pane="bottomRight"/>
    </sheetView>
  </sheetViews>
  <sheetFormatPr baseColWidth="10" defaultColWidth="9.109375" defaultRowHeight="13.2" x14ac:dyDescent="0.25"/>
  <cols>
    <col min="1" max="1" width="11" style="123" customWidth="1"/>
    <col min="2" max="5" width="9.44140625" style="123" bestFit="1" customWidth="1"/>
    <col min="6" max="6" width="9.88671875" style="123" bestFit="1" customWidth="1"/>
    <col min="7" max="7" width="9.5546875" style="123" customWidth="1"/>
    <col min="8" max="9" width="9.44140625" style="123" bestFit="1" customWidth="1"/>
    <col min="10" max="10" width="9.33203125" style="123" customWidth="1"/>
    <col min="11" max="11" width="9.44140625" style="123" bestFit="1" customWidth="1"/>
    <col min="12" max="12" width="9.33203125" style="123" customWidth="1"/>
    <col min="13" max="14" width="9.44140625" style="123" bestFit="1" customWidth="1"/>
    <col min="15" max="15" width="9.44140625" style="123" customWidth="1"/>
    <col min="16" max="16" width="9.44140625" style="123" bestFit="1" customWidth="1"/>
    <col min="17" max="17" width="9.33203125" style="123" bestFit="1" customWidth="1"/>
    <col min="18" max="20" width="9.88671875" style="123" customWidth="1"/>
    <col min="21" max="21" width="9.33203125" style="123" bestFit="1" customWidth="1"/>
    <col min="22" max="16384" width="9.109375" style="123"/>
  </cols>
  <sheetData>
    <row r="1" spans="1:21" s="178" customFormat="1" ht="18" x14ac:dyDescent="0.35">
      <c r="A1" s="179" t="s">
        <v>128</v>
      </c>
      <c r="B1" s="122" t="s">
        <v>127</v>
      </c>
      <c r="C1" s="162"/>
      <c r="D1" s="162"/>
      <c r="E1" s="162"/>
      <c r="F1" s="162"/>
      <c r="G1" s="162"/>
      <c r="H1" s="162"/>
      <c r="I1" s="162"/>
      <c r="J1" s="162"/>
      <c r="K1" s="162"/>
      <c r="L1" s="162"/>
      <c r="M1" s="162"/>
      <c r="N1" s="162"/>
      <c r="O1" s="162"/>
      <c r="P1" s="162"/>
      <c r="Q1" s="162"/>
      <c r="R1" s="162"/>
      <c r="S1" s="162"/>
      <c r="T1" s="162"/>
      <c r="U1" s="162"/>
    </row>
    <row r="2" spans="1:21" s="125" customFormat="1" ht="14.4" x14ac:dyDescent="0.3"/>
    <row r="3" spans="1:21" s="125" customFormat="1" ht="14.4" x14ac:dyDescent="0.3">
      <c r="B3" s="176"/>
      <c r="C3" s="176"/>
      <c r="D3" s="176"/>
      <c r="E3" s="176"/>
      <c r="F3" s="176"/>
      <c r="G3" s="176"/>
      <c r="H3" s="176"/>
      <c r="I3" s="176"/>
      <c r="J3" s="176"/>
      <c r="K3" s="176"/>
      <c r="L3" s="176"/>
      <c r="M3" s="176"/>
      <c r="N3" s="176"/>
      <c r="O3" s="176"/>
      <c r="P3" s="176"/>
      <c r="Q3" s="176"/>
      <c r="R3" s="176"/>
      <c r="S3" s="176"/>
      <c r="T3" s="176"/>
      <c r="U3" s="176"/>
    </row>
    <row r="4" spans="1:21" s="125" customFormat="1" ht="40.200000000000003" x14ac:dyDescent="0.3">
      <c r="A4" s="164" t="s">
        <v>99</v>
      </c>
      <c r="B4" s="177"/>
      <c r="C4" s="177"/>
      <c r="D4" s="176"/>
      <c r="E4" s="176"/>
      <c r="F4" s="176"/>
      <c r="G4" s="176"/>
      <c r="H4" s="176"/>
      <c r="I4" s="176"/>
      <c r="J4" s="176"/>
      <c r="K4" s="176"/>
      <c r="L4" s="176"/>
      <c r="M4" s="176"/>
      <c r="N4" s="176"/>
      <c r="O4" s="176"/>
      <c r="P4" s="176"/>
      <c r="Q4" s="176"/>
      <c r="R4" s="176"/>
      <c r="S4" s="176"/>
      <c r="T4" s="176"/>
      <c r="U4" s="176"/>
    </row>
    <row r="5" spans="1:21" s="136" customFormat="1" ht="14.4" x14ac:dyDescent="0.3">
      <c r="A5" s="176"/>
      <c r="B5" s="139"/>
      <c r="C5" s="139"/>
      <c r="D5" s="139"/>
      <c r="E5" s="139"/>
      <c r="F5" s="139"/>
      <c r="G5" s="139"/>
      <c r="H5" s="139"/>
      <c r="I5" s="139"/>
      <c r="J5" s="139"/>
      <c r="K5" s="139"/>
      <c r="L5" s="139"/>
      <c r="M5" s="139"/>
      <c r="N5" s="139"/>
      <c r="O5" s="139"/>
      <c r="P5" s="139"/>
      <c r="Q5" s="139"/>
      <c r="R5" s="139"/>
      <c r="S5" s="139"/>
      <c r="T5" s="139"/>
      <c r="U5" s="139"/>
    </row>
    <row r="6" spans="1:21" s="136" customFormat="1" ht="27" x14ac:dyDescent="0.3">
      <c r="A6" s="233" t="s">
        <v>98</v>
      </c>
      <c r="B6" s="234" t="s">
        <v>11</v>
      </c>
      <c r="C6" s="233" t="s">
        <v>0</v>
      </c>
      <c r="D6" s="233" t="s">
        <v>15</v>
      </c>
      <c r="E6" s="233" t="s">
        <v>1</v>
      </c>
      <c r="F6" s="234" t="s">
        <v>22</v>
      </c>
      <c r="G6" s="233" t="s">
        <v>18</v>
      </c>
      <c r="H6" s="233" t="s">
        <v>2</v>
      </c>
      <c r="I6" s="233" t="s">
        <v>3</v>
      </c>
      <c r="J6" s="234" t="s">
        <v>51</v>
      </c>
      <c r="K6" s="233" t="s">
        <v>4</v>
      </c>
      <c r="L6" s="233" t="s">
        <v>49</v>
      </c>
      <c r="M6" s="233" t="s">
        <v>5</v>
      </c>
      <c r="N6" s="233" t="s">
        <v>6</v>
      </c>
      <c r="O6" s="233" t="s">
        <v>50</v>
      </c>
      <c r="P6" s="233" t="s">
        <v>7</v>
      </c>
      <c r="Q6" s="233" t="s">
        <v>12</v>
      </c>
      <c r="R6" s="233" t="s">
        <v>8</v>
      </c>
      <c r="S6" s="233" t="s">
        <v>16</v>
      </c>
      <c r="T6" s="233" t="s">
        <v>9</v>
      </c>
      <c r="U6" s="234" t="s">
        <v>13</v>
      </c>
    </row>
    <row r="8" spans="1:21" s="136" customFormat="1" ht="14.4" hidden="1" x14ac:dyDescent="0.3">
      <c r="A8" s="103"/>
      <c r="B8" s="103"/>
      <c r="C8" s="103"/>
      <c r="D8" s="103"/>
      <c r="E8" s="103"/>
      <c r="F8" s="103"/>
      <c r="G8" s="103"/>
      <c r="H8" s="103"/>
      <c r="I8" s="103"/>
      <c r="J8" s="103"/>
      <c r="K8" s="103"/>
      <c r="L8" s="103"/>
      <c r="M8" s="103"/>
      <c r="N8" s="103"/>
      <c r="O8" s="103"/>
      <c r="P8" s="103"/>
      <c r="Q8" s="103"/>
      <c r="R8" s="103"/>
      <c r="S8" s="103"/>
      <c r="T8" s="103"/>
      <c r="U8" s="103"/>
    </row>
    <row r="9" spans="1:21" s="136" customFormat="1" ht="14.4" hidden="1" x14ac:dyDescent="0.3"/>
    <row r="10" spans="1:21" s="136" customFormat="1" ht="14.4" hidden="1" x14ac:dyDescent="0.3"/>
    <row r="11" spans="1:21" s="136" customFormat="1" ht="14.4" hidden="1" x14ac:dyDescent="0.3"/>
    <row r="12" spans="1:21" s="136" customFormat="1" ht="14.4" hidden="1" x14ac:dyDescent="0.3"/>
    <row r="13" spans="1:21" s="136" customFormat="1" ht="14.4" hidden="1" x14ac:dyDescent="0.3"/>
    <row r="14" spans="1:21" s="136" customFormat="1" ht="14.4" hidden="1" x14ac:dyDescent="0.3"/>
    <row r="15" spans="1:21" s="136" customFormat="1" ht="14.4" hidden="1" x14ac:dyDescent="0.3"/>
    <row r="16" spans="1:21" s="136" customFormat="1" ht="14.4" hidden="1" x14ac:dyDescent="0.3"/>
    <row r="17" s="136" customFormat="1" ht="14.4" hidden="1" x14ac:dyDescent="0.3"/>
    <row r="18" s="136" customFormat="1" ht="14.4" hidden="1" x14ac:dyDescent="0.3"/>
    <row r="19" s="136" customFormat="1" ht="14.4" hidden="1" x14ac:dyDescent="0.3"/>
    <row r="20" s="136" customFormat="1" ht="14.4" hidden="1" x14ac:dyDescent="0.3"/>
    <row r="21" s="136" customFormat="1" ht="14.4" hidden="1" x14ac:dyDescent="0.3"/>
    <row r="22" s="136" customFormat="1" ht="14.4" hidden="1" x14ac:dyDescent="0.3"/>
    <row r="23" s="136" customFormat="1" ht="14.4" hidden="1" x14ac:dyDescent="0.3"/>
    <row r="24" s="136" customFormat="1" ht="14.4" hidden="1" x14ac:dyDescent="0.3"/>
    <row r="25" s="136" customFormat="1" ht="14.4" hidden="1" x14ac:dyDescent="0.3"/>
    <row r="26" s="136" customFormat="1" ht="14.4" hidden="1" x14ac:dyDescent="0.3"/>
    <row r="27" s="136" customFormat="1" ht="14.4" hidden="1" x14ac:dyDescent="0.3"/>
    <row r="28" s="136" customFormat="1" ht="14.4" hidden="1" x14ac:dyDescent="0.3"/>
    <row r="29" s="136" customFormat="1" ht="14.4" hidden="1" x14ac:dyDescent="0.3"/>
    <row r="30" s="136" customFormat="1" ht="14.4" hidden="1" x14ac:dyDescent="0.3"/>
    <row r="31" s="136" customFormat="1" ht="14.4" hidden="1" x14ac:dyDescent="0.3"/>
    <row r="32" s="136" customFormat="1" ht="14.4" hidden="1" x14ac:dyDescent="0.3"/>
    <row r="33" s="136" customFormat="1" ht="14.4" hidden="1" x14ac:dyDescent="0.3"/>
    <row r="34" s="136" customFormat="1" ht="14.4" hidden="1" x14ac:dyDescent="0.3"/>
    <row r="35" s="136" customFormat="1" ht="14.4" hidden="1" x14ac:dyDescent="0.3"/>
    <row r="36" s="136" customFormat="1" ht="14.4" hidden="1" x14ac:dyDescent="0.3"/>
    <row r="37" s="136" customFormat="1" ht="14.4" hidden="1" x14ac:dyDescent="0.3"/>
    <row r="38" s="136" customFormat="1" ht="14.4" hidden="1" x14ac:dyDescent="0.3"/>
    <row r="39" s="136" customFormat="1" ht="14.4" hidden="1" x14ac:dyDescent="0.3"/>
    <row r="40" s="136" customFormat="1" ht="14.4" hidden="1" x14ac:dyDescent="0.3"/>
    <row r="41" s="136" customFormat="1" ht="14.4" hidden="1" x14ac:dyDescent="0.3"/>
    <row r="42" s="136" customFormat="1" ht="14.4" hidden="1" x14ac:dyDescent="0.3"/>
    <row r="43" s="136" customFormat="1" ht="14.4" hidden="1" x14ac:dyDescent="0.3"/>
    <row r="44" s="136" customFormat="1" ht="14.4" hidden="1" x14ac:dyDescent="0.3"/>
    <row r="45" s="136" customFormat="1" ht="14.4" hidden="1" x14ac:dyDescent="0.3"/>
    <row r="46" s="136" customFormat="1" ht="14.4" hidden="1" x14ac:dyDescent="0.3"/>
    <row r="47" s="136" customFormat="1" ht="14.4" hidden="1" x14ac:dyDescent="0.3"/>
    <row r="48" s="136" customFormat="1" ht="14.4" hidden="1" x14ac:dyDescent="0.3"/>
    <row r="49" spans="1:21" s="136" customFormat="1" ht="14.4" hidden="1" x14ac:dyDescent="0.3"/>
    <row r="50" spans="1:21" s="136" customFormat="1" ht="14.4" hidden="1" x14ac:dyDescent="0.3"/>
    <row r="51" spans="1:21" s="136" customFormat="1" ht="14.4" hidden="1" x14ac:dyDescent="0.3"/>
    <row r="52" spans="1:21" s="136" customFormat="1" ht="14.4" hidden="1" x14ac:dyDescent="0.3"/>
    <row r="53" spans="1:21" s="136" customFormat="1" ht="14.4" hidden="1" x14ac:dyDescent="0.3"/>
    <row r="54" spans="1:21" s="136" customFormat="1" ht="14.4" hidden="1" x14ac:dyDescent="0.3"/>
    <row r="55" spans="1:21" s="136" customFormat="1" ht="14.4" hidden="1" x14ac:dyDescent="0.3"/>
    <row r="56" spans="1:21" s="136" customFormat="1" ht="14.4" hidden="1" x14ac:dyDescent="0.3"/>
    <row r="57" spans="1:21" s="136" customFormat="1" ht="14.4" hidden="1" x14ac:dyDescent="0.3"/>
    <row r="58" spans="1:21" s="136" customFormat="1" ht="14.4" hidden="1" x14ac:dyDescent="0.3"/>
    <row r="59" spans="1:21" s="136" customFormat="1" ht="14.4" hidden="1" x14ac:dyDescent="0.3"/>
    <row r="60" spans="1:21" s="125" customFormat="1" ht="14.4" x14ac:dyDescent="0.3">
      <c r="A60" s="174">
        <v>1960</v>
      </c>
      <c r="B60" s="206">
        <v>37.799093379679086</v>
      </c>
      <c r="C60" s="206">
        <v>34.822750166107028</v>
      </c>
      <c r="D60" s="206">
        <v>40.447609834336092</v>
      </c>
      <c r="E60" s="206">
        <v>50.484806827769802</v>
      </c>
      <c r="F60" s="206" t="s">
        <v>97</v>
      </c>
      <c r="G60" s="206" t="s">
        <v>97</v>
      </c>
      <c r="H60" s="206">
        <v>47.796383784191683</v>
      </c>
      <c r="I60" s="206">
        <v>38.246535484867167</v>
      </c>
      <c r="J60" s="206" t="s">
        <v>97</v>
      </c>
      <c r="K60" s="206">
        <v>46.558966393163281</v>
      </c>
      <c r="L60" s="206" t="s">
        <v>97</v>
      </c>
      <c r="M60" s="206">
        <v>43.669052070250828</v>
      </c>
      <c r="N60" s="206">
        <v>47.068456229804397</v>
      </c>
      <c r="O60" s="206">
        <v>37.817533175782685</v>
      </c>
      <c r="P60" s="206">
        <v>41.682983773049855</v>
      </c>
      <c r="Q60" s="206">
        <v>41.257350166912431</v>
      </c>
      <c r="R60" s="206">
        <v>42.708460537379679</v>
      </c>
      <c r="S60" s="206" t="s">
        <v>97</v>
      </c>
      <c r="T60" s="206">
        <v>48.828512680305863</v>
      </c>
      <c r="U60" s="206">
        <v>45.57781447342402</v>
      </c>
    </row>
    <row r="61" spans="1:21" s="125" customFormat="1" ht="14.4" x14ac:dyDescent="0.3">
      <c r="A61" s="174">
        <v>1961</v>
      </c>
      <c r="B61" s="206">
        <v>37.191805804312679</v>
      </c>
      <c r="C61" s="206">
        <v>34.648910069048355</v>
      </c>
      <c r="D61" s="206">
        <v>39.513599722115494</v>
      </c>
      <c r="E61" s="206">
        <v>50.730989052928642</v>
      </c>
      <c r="F61" s="206" t="s">
        <v>97</v>
      </c>
      <c r="G61" s="206" t="s">
        <v>97</v>
      </c>
      <c r="H61" s="206">
        <v>47.795671288003589</v>
      </c>
      <c r="I61" s="206">
        <v>38.405140763297084</v>
      </c>
      <c r="J61" s="206" t="s">
        <v>97</v>
      </c>
      <c r="K61" s="206">
        <v>46.921468844886761</v>
      </c>
      <c r="L61" s="206" t="s">
        <v>97</v>
      </c>
      <c r="M61" s="206">
        <v>43.198037148813889</v>
      </c>
      <c r="N61" s="206">
        <v>47.09364252738591</v>
      </c>
      <c r="O61" s="206">
        <v>37.737026578858099</v>
      </c>
      <c r="P61" s="206">
        <v>41.668780758094371</v>
      </c>
      <c r="Q61" s="206">
        <v>41.305193871230721</v>
      </c>
      <c r="R61" s="206">
        <v>42.952518145049595</v>
      </c>
      <c r="S61" s="206" t="s">
        <v>97</v>
      </c>
      <c r="T61" s="206">
        <v>48.995094916549881</v>
      </c>
      <c r="U61" s="206">
        <v>45.726906176625079</v>
      </c>
    </row>
    <row r="62" spans="1:21" s="125" customFormat="1" ht="14.4" x14ac:dyDescent="0.3">
      <c r="A62" s="174">
        <v>1962</v>
      </c>
      <c r="B62" s="206">
        <v>37.273370573288013</v>
      </c>
      <c r="C62" s="206">
        <v>34.973775263325344</v>
      </c>
      <c r="D62" s="206">
        <v>39.730817197188195</v>
      </c>
      <c r="E62" s="206">
        <v>50.90547995358714</v>
      </c>
      <c r="F62" s="206" t="s">
        <v>97</v>
      </c>
      <c r="G62" s="206" t="s">
        <v>97</v>
      </c>
      <c r="H62" s="206">
        <v>47.281179439144346</v>
      </c>
      <c r="I62" s="206">
        <v>38.843977438776164</v>
      </c>
      <c r="J62" s="206" t="s">
        <v>97</v>
      </c>
      <c r="K62" s="206">
        <v>47.283125212507755</v>
      </c>
      <c r="L62" s="206" t="s">
        <v>97</v>
      </c>
      <c r="M62" s="206">
        <v>42.404845389302075</v>
      </c>
      <c r="N62" s="206">
        <v>46.707169874494191</v>
      </c>
      <c r="O62" s="206">
        <v>37.910652875056932</v>
      </c>
      <c r="P62" s="206">
        <v>41.267010403734986</v>
      </c>
      <c r="Q62" s="206">
        <v>41.547137684140459</v>
      </c>
      <c r="R62" s="206">
        <v>42.842393578972228</v>
      </c>
      <c r="S62" s="206" t="s">
        <v>97</v>
      </c>
      <c r="T62" s="206">
        <v>48.987639930694321</v>
      </c>
      <c r="U62" s="206">
        <v>45.561256137946366</v>
      </c>
    </row>
    <row r="63" spans="1:21" s="125" customFormat="1" ht="14.4" x14ac:dyDescent="0.3">
      <c r="A63" s="174">
        <v>1963</v>
      </c>
      <c r="B63" s="206">
        <v>37.25335813402944</v>
      </c>
      <c r="C63" s="206">
        <v>35.124198071957821</v>
      </c>
      <c r="D63" s="206">
        <v>40.089936613152837</v>
      </c>
      <c r="E63" s="206">
        <v>50.829653151168067</v>
      </c>
      <c r="F63" s="206">
        <v>27.742169274771715</v>
      </c>
      <c r="G63" s="206" t="s">
        <v>97</v>
      </c>
      <c r="H63" s="206">
        <v>46.656911190122479</v>
      </c>
      <c r="I63" s="206">
        <v>38.826971719786378</v>
      </c>
      <c r="J63" s="206" t="s">
        <v>97</v>
      </c>
      <c r="K63" s="206">
        <v>47.486019120265169</v>
      </c>
      <c r="L63" s="206" t="s">
        <v>97</v>
      </c>
      <c r="M63" s="206">
        <v>42.001476429981658</v>
      </c>
      <c r="N63" s="206">
        <v>46.367810781189547</v>
      </c>
      <c r="O63" s="206">
        <v>37.879731194953891</v>
      </c>
      <c r="P63" s="206">
        <v>40.287587774348928</v>
      </c>
      <c r="Q63" s="206">
        <v>41.539751821176047</v>
      </c>
      <c r="R63" s="206">
        <v>42.694219629767979</v>
      </c>
      <c r="S63" s="206" t="s">
        <v>97</v>
      </c>
      <c r="T63" s="206">
        <v>48.96032744066293</v>
      </c>
      <c r="U63" s="206">
        <v>45.393945652429792</v>
      </c>
    </row>
    <row r="64" spans="1:21" s="125" customFormat="1" ht="14.4" x14ac:dyDescent="0.3">
      <c r="A64" s="174">
        <v>1964</v>
      </c>
      <c r="B64" s="206">
        <v>37.544101016733634</v>
      </c>
      <c r="C64" s="206">
        <v>35.689930232130472</v>
      </c>
      <c r="D64" s="206">
        <v>40.656587773184953</v>
      </c>
      <c r="E64" s="206">
        <v>50.954548965798864</v>
      </c>
      <c r="F64" s="206">
        <v>27.508423963489335</v>
      </c>
      <c r="G64" s="206" t="s">
        <v>97</v>
      </c>
      <c r="H64" s="206">
        <v>46.269925000160796</v>
      </c>
      <c r="I64" s="206">
        <v>39.009230520053769</v>
      </c>
      <c r="J64" s="206" t="s">
        <v>97</v>
      </c>
      <c r="K64" s="206">
        <v>48.091834282932751</v>
      </c>
      <c r="L64" s="206" t="s">
        <v>97</v>
      </c>
      <c r="M64" s="206">
        <v>42.016230635080923</v>
      </c>
      <c r="N64" s="206">
        <v>45.942019358245801</v>
      </c>
      <c r="O64" s="206">
        <v>37.88017928014353</v>
      </c>
      <c r="P64" s="206">
        <v>39.818790518817721</v>
      </c>
      <c r="Q64" s="206">
        <v>41.707591008675379</v>
      </c>
      <c r="R64" s="206">
        <v>42.492045598961766</v>
      </c>
      <c r="S64" s="206" t="s">
        <v>97</v>
      </c>
      <c r="T64" s="206">
        <v>49.294029029289412</v>
      </c>
      <c r="U64" s="206">
        <v>45.694646615334939</v>
      </c>
    </row>
    <row r="65" spans="1:21" s="125" customFormat="1" ht="25.5" customHeight="1" x14ac:dyDescent="0.3">
      <c r="A65" s="174">
        <v>1965</v>
      </c>
      <c r="B65" s="206">
        <v>37.987061445268473</v>
      </c>
      <c r="C65" s="206">
        <v>36.333712840664909</v>
      </c>
      <c r="D65" s="206">
        <v>41.149787950383157</v>
      </c>
      <c r="E65" s="206">
        <v>51.202987531192768</v>
      </c>
      <c r="F65" s="206">
        <v>28.260205985965907</v>
      </c>
      <c r="G65" s="206" t="s">
        <v>97</v>
      </c>
      <c r="H65" s="206">
        <v>45.661229238464948</v>
      </c>
      <c r="I65" s="206">
        <v>38.806047373004439</v>
      </c>
      <c r="J65" s="206" t="s">
        <v>97</v>
      </c>
      <c r="K65" s="206">
        <v>48.590927791218178</v>
      </c>
      <c r="L65" s="206" t="s">
        <v>97</v>
      </c>
      <c r="M65" s="206">
        <v>41.738406773314175</v>
      </c>
      <c r="N65" s="206">
        <v>45.692033153340425</v>
      </c>
      <c r="O65" s="206">
        <v>37.664265464664851</v>
      </c>
      <c r="P65" s="206">
        <v>38.521835089305753</v>
      </c>
      <c r="Q65" s="206">
        <v>41.487787646814958</v>
      </c>
      <c r="R65" s="206">
        <v>42.539219116058241</v>
      </c>
      <c r="S65" s="206" t="s">
        <v>97</v>
      </c>
      <c r="T65" s="206">
        <v>49.165951189436335</v>
      </c>
      <c r="U65" s="206">
        <v>45.85187040258878</v>
      </c>
    </row>
    <row r="66" spans="1:21" s="125" customFormat="1" ht="14.4" x14ac:dyDescent="0.3">
      <c r="A66" s="174">
        <v>1966</v>
      </c>
      <c r="B66" s="206">
        <v>38.673687423687419</v>
      </c>
      <c r="C66" s="206">
        <v>37.117707051994458</v>
      </c>
      <c r="D66" s="206">
        <v>42.182859982388891</v>
      </c>
      <c r="E66" s="206">
        <v>51.812019876665083</v>
      </c>
      <c r="F66" s="206">
        <v>28.28210806578204</v>
      </c>
      <c r="G66" s="206" t="s">
        <v>97</v>
      </c>
      <c r="H66" s="206">
        <v>44.965602011591152</v>
      </c>
      <c r="I66" s="206">
        <v>38.683033788414782</v>
      </c>
      <c r="J66" s="206" t="s">
        <v>97</v>
      </c>
      <c r="K66" s="206">
        <v>49.00832810211341</v>
      </c>
      <c r="L66" s="206" t="s">
        <v>97</v>
      </c>
      <c r="M66" s="206">
        <v>41.696676509607627</v>
      </c>
      <c r="N66" s="206">
        <v>45.144592177291024</v>
      </c>
      <c r="O66" s="206">
        <v>37.413492614827334</v>
      </c>
      <c r="P66" s="206">
        <v>37.599505720472017</v>
      </c>
      <c r="Q66" s="206">
        <v>41.26650749916756</v>
      </c>
      <c r="R66" s="206">
        <v>42.364352882644866</v>
      </c>
      <c r="S66" s="206" t="s">
        <v>97</v>
      </c>
      <c r="T66" s="206">
        <v>48.768596307688206</v>
      </c>
      <c r="U66" s="206">
        <v>45.710320445249501</v>
      </c>
    </row>
    <row r="67" spans="1:21" s="125" customFormat="1" ht="14.4" x14ac:dyDescent="0.3">
      <c r="A67" s="174">
        <v>1967</v>
      </c>
      <c r="B67" s="206">
        <v>39.161198115866178</v>
      </c>
      <c r="C67" s="206">
        <v>37.596682217104224</v>
      </c>
      <c r="D67" s="206">
        <v>42.469420068246009</v>
      </c>
      <c r="E67" s="206">
        <v>52.254962373069787</v>
      </c>
      <c r="F67" s="206">
        <v>28.621701455939892</v>
      </c>
      <c r="G67" s="206" t="s">
        <v>97</v>
      </c>
      <c r="H67" s="206">
        <v>43.90323500455812</v>
      </c>
      <c r="I67" s="206">
        <v>38.298544842544736</v>
      </c>
      <c r="J67" s="206" t="s">
        <v>97</v>
      </c>
      <c r="K67" s="206">
        <v>48.594211618257262</v>
      </c>
      <c r="L67" s="206" t="s">
        <v>97</v>
      </c>
      <c r="M67" s="206">
        <v>41.470839819571879</v>
      </c>
      <c r="N67" s="206">
        <v>43.572132625228164</v>
      </c>
      <c r="O67" s="206">
        <v>37.025843514421993</v>
      </c>
      <c r="P67" s="206">
        <v>37.793019439239792</v>
      </c>
      <c r="Q67" s="206">
        <v>40.675427479415546</v>
      </c>
      <c r="R67" s="206">
        <v>42.252825461256272</v>
      </c>
      <c r="S67" s="206" t="s">
        <v>97</v>
      </c>
      <c r="T67" s="206">
        <v>47.880237942462259</v>
      </c>
      <c r="U67" s="206">
        <v>44.919842641703525</v>
      </c>
    </row>
    <row r="68" spans="1:21" s="125" customFormat="1" ht="14.4" x14ac:dyDescent="0.3">
      <c r="A68" s="174">
        <v>1968</v>
      </c>
      <c r="B68" s="206">
        <v>39.587256982850541</v>
      </c>
      <c r="C68" s="206">
        <v>37.775229328311802</v>
      </c>
      <c r="D68" s="206">
        <v>42.785878661479842</v>
      </c>
      <c r="E68" s="206">
        <v>52.529877208133655</v>
      </c>
      <c r="F68" s="206">
        <v>29.382292189758047</v>
      </c>
      <c r="G68" s="206" t="s">
        <v>97</v>
      </c>
      <c r="H68" s="206">
        <v>43.102547770946124</v>
      </c>
      <c r="I68" s="206">
        <v>38.105291253326321</v>
      </c>
      <c r="J68" s="206" t="s">
        <v>97</v>
      </c>
      <c r="K68" s="206">
        <v>48.610669412976307</v>
      </c>
      <c r="L68" s="206" t="s">
        <v>97</v>
      </c>
      <c r="M68" s="206">
        <v>41.044720517885146</v>
      </c>
      <c r="N68" s="206">
        <v>43.452434570213626</v>
      </c>
      <c r="O68" s="206">
        <v>36.96984396542441</v>
      </c>
      <c r="P68" s="206">
        <v>37.535780163690177</v>
      </c>
      <c r="Q68" s="206">
        <v>40.636989846770433</v>
      </c>
      <c r="R68" s="206">
        <v>41.927398200960603</v>
      </c>
      <c r="S68" s="206" t="s">
        <v>97</v>
      </c>
      <c r="T68" s="206">
        <v>48.10644967393219</v>
      </c>
      <c r="U68" s="206">
        <v>44.514975443298589</v>
      </c>
    </row>
    <row r="69" spans="1:21" s="125" customFormat="1" ht="14.4" x14ac:dyDescent="0.3">
      <c r="A69" s="174">
        <v>1969</v>
      </c>
      <c r="B69" s="206">
        <v>40.166373096108586</v>
      </c>
      <c r="C69" s="206">
        <v>38.409593800931269</v>
      </c>
      <c r="D69" s="206">
        <v>42.950289382365547</v>
      </c>
      <c r="E69" s="206">
        <v>52.318151544432553</v>
      </c>
      <c r="F69" s="206">
        <v>29.434826602083564</v>
      </c>
      <c r="G69" s="206" t="s">
        <v>97</v>
      </c>
      <c r="H69" s="206">
        <v>42.874612284797983</v>
      </c>
      <c r="I69" s="206">
        <v>38.647107703836966</v>
      </c>
      <c r="J69" s="206" t="s">
        <v>97</v>
      </c>
      <c r="K69" s="206">
        <v>49.306558721049406</v>
      </c>
      <c r="L69" s="206" t="s">
        <v>97</v>
      </c>
      <c r="M69" s="206">
        <v>41.333032210452572</v>
      </c>
      <c r="N69" s="206">
        <v>43.712250486956236</v>
      </c>
      <c r="O69" s="206">
        <v>36.872770961832316</v>
      </c>
      <c r="P69" s="206">
        <v>37.056076762380386</v>
      </c>
      <c r="Q69" s="206">
        <v>40.841761665052076</v>
      </c>
      <c r="R69" s="206">
        <v>41.945199880445927</v>
      </c>
      <c r="S69" s="206" t="s">
        <v>97</v>
      </c>
      <c r="T69" s="206">
        <v>48.667646351425596</v>
      </c>
      <c r="U69" s="206">
        <v>44.333853243621043</v>
      </c>
    </row>
    <row r="70" spans="1:21" s="125" customFormat="1" ht="25.5" customHeight="1" x14ac:dyDescent="0.3">
      <c r="A70" s="174">
        <v>1970</v>
      </c>
      <c r="B70" s="206">
        <v>39.924506954333538</v>
      </c>
      <c r="C70" s="206">
        <v>38.329663428000401</v>
      </c>
      <c r="D70" s="206">
        <v>43.814240731589088</v>
      </c>
      <c r="E70" s="206">
        <v>52.271452663828143</v>
      </c>
      <c r="F70" s="206">
        <v>29.828639321193588</v>
      </c>
      <c r="G70" s="206" t="s">
        <v>97</v>
      </c>
      <c r="H70" s="206">
        <v>42.811242478164623</v>
      </c>
      <c r="I70" s="206">
        <v>38.640430023221775</v>
      </c>
      <c r="J70" s="206" t="s">
        <v>97</v>
      </c>
      <c r="K70" s="206">
        <v>49.371625243869509</v>
      </c>
      <c r="L70" s="206" t="s">
        <v>97</v>
      </c>
      <c r="M70" s="206">
        <v>41.513018321135377</v>
      </c>
      <c r="N70" s="206">
        <v>43.839343127071274</v>
      </c>
      <c r="O70" s="206">
        <v>36.107770145113847</v>
      </c>
      <c r="P70" s="206">
        <v>37.031880711411738</v>
      </c>
      <c r="Q70" s="206">
        <v>40.961485629517668</v>
      </c>
      <c r="R70" s="206">
        <v>42.332638234542777</v>
      </c>
      <c r="S70" s="206" t="s">
        <v>97</v>
      </c>
      <c r="T70" s="206">
        <v>49.169760490837525</v>
      </c>
      <c r="U70" s="206">
        <v>44.082541798187016</v>
      </c>
    </row>
    <row r="71" spans="1:21" s="125" customFormat="1" ht="14.4" x14ac:dyDescent="0.3">
      <c r="A71" s="174">
        <v>1971</v>
      </c>
      <c r="B71" s="206">
        <v>39.575558241557154</v>
      </c>
      <c r="C71" s="206">
        <v>38.132516570384013</v>
      </c>
      <c r="D71" s="206">
        <v>42.855180483444691</v>
      </c>
      <c r="E71" s="206">
        <v>51.95565449946411</v>
      </c>
      <c r="F71" s="206">
        <v>30.246904269186626</v>
      </c>
      <c r="G71" s="206" t="s">
        <v>97</v>
      </c>
      <c r="H71" s="206">
        <v>43.088870640444</v>
      </c>
      <c r="I71" s="206">
        <v>38.841706016603602</v>
      </c>
      <c r="J71" s="206" t="s">
        <v>97</v>
      </c>
      <c r="K71" s="206">
        <v>49.045178381528096</v>
      </c>
      <c r="L71" s="206" t="s">
        <v>97</v>
      </c>
      <c r="M71" s="206">
        <v>41.315254934716691</v>
      </c>
      <c r="N71" s="206">
        <v>43.571172229291058</v>
      </c>
      <c r="O71" s="206">
        <v>36.12230546415848</v>
      </c>
      <c r="P71" s="206">
        <v>36.871190581599102</v>
      </c>
      <c r="Q71" s="206">
        <v>40.87516462984923</v>
      </c>
      <c r="R71" s="206">
        <v>42.404905510808369</v>
      </c>
      <c r="S71" s="206">
        <v>40.311351638550725</v>
      </c>
      <c r="T71" s="206">
        <v>48.740943695514673</v>
      </c>
      <c r="U71" s="206">
        <v>43.818838506651417</v>
      </c>
    </row>
    <row r="72" spans="1:21" s="125" customFormat="1" ht="14.4" x14ac:dyDescent="0.3">
      <c r="A72" s="174">
        <v>1972</v>
      </c>
      <c r="B72" s="206">
        <v>40.306628044364835</v>
      </c>
      <c r="C72" s="206">
        <v>38.829041337732846</v>
      </c>
      <c r="D72" s="206">
        <v>42.785205639589222</v>
      </c>
      <c r="E72" s="206">
        <v>51.504888536371773</v>
      </c>
      <c r="F72" s="206">
        <v>30.977090682023071</v>
      </c>
      <c r="G72" s="206" t="s">
        <v>97</v>
      </c>
      <c r="H72" s="206">
        <v>43.155425234568476</v>
      </c>
      <c r="I72" s="206">
        <v>38.606600675240053</v>
      </c>
      <c r="J72" s="206" t="s">
        <v>97</v>
      </c>
      <c r="K72" s="206">
        <v>49.74423010195536</v>
      </c>
      <c r="L72" s="206" t="s">
        <v>97</v>
      </c>
      <c r="M72" s="206">
        <v>41.206141624039617</v>
      </c>
      <c r="N72" s="206">
        <v>43.54812556751849</v>
      </c>
      <c r="O72" s="206">
        <v>35.12814800626802</v>
      </c>
      <c r="P72" s="206">
        <v>36.567763845622686</v>
      </c>
      <c r="Q72" s="206">
        <v>40.227684191094994</v>
      </c>
      <c r="R72" s="206">
        <v>42.565428359594854</v>
      </c>
      <c r="S72" s="206">
        <v>40.32044222223756</v>
      </c>
      <c r="T72" s="206">
        <v>48.756218778678992</v>
      </c>
      <c r="U72" s="206">
        <v>43.815177282207607</v>
      </c>
    </row>
    <row r="73" spans="1:21" s="125" customFormat="1" ht="14.4" x14ac:dyDescent="0.3">
      <c r="A73" s="174">
        <v>1973</v>
      </c>
      <c r="B73" s="206">
        <v>41.239399931102504</v>
      </c>
      <c r="C73" s="206">
        <v>40.309768373972908</v>
      </c>
      <c r="D73" s="206">
        <v>43.363201317956964</v>
      </c>
      <c r="E73" s="206">
        <v>51.93930966083856</v>
      </c>
      <c r="F73" s="206">
        <v>32.085013615604822</v>
      </c>
      <c r="G73" s="206" t="s">
        <v>97</v>
      </c>
      <c r="H73" s="206">
        <v>43.516701588627335</v>
      </c>
      <c r="I73" s="206">
        <v>38.825506273386011</v>
      </c>
      <c r="J73" s="206" t="s">
        <v>97</v>
      </c>
      <c r="K73" s="206">
        <v>50.062058667095719</v>
      </c>
      <c r="L73" s="206" t="s">
        <v>97</v>
      </c>
      <c r="M73" s="206">
        <v>41.450589949119262</v>
      </c>
      <c r="N73" s="206">
        <v>43.857299599845099</v>
      </c>
      <c r="O73" s="206">
        <v>35.061230269922319</v>
      </c>
      <c r="P73" s="206">
        <v>36.834932860112708</v>
      </c>
      <c r="Q73" s="206">
        <v>40.176086018227494</v>
      </c>
      <c r="R73" s="206">
        <v>42.570940732020617</v>
      </c>
      <c r="S73" s="206">
        <v>40.896314226901879</v>
      </c>
      <c r="T73" s="206">
        <v>48.848950619388695</v>
      </c>
      <c r="U73" s="206">
        <v>44.403535919463565</v>
      </c>
    </row>
    <row r="74" spans="1:21" s="125" customFormat="1" ht="14.4" x14ac:dyDescent="0.3">
      <c r="A74" s="174">
        <v>1974</v>
      </c>
      <c r="B74" s="206">
        <v>41.627933075836779</v>
      </c>
      <c r="C74" s="206">
        <v>41.446859740622649</v>
      </c>
      <c r="D74" s="206">
        <v>43.155178428298889</v>
      </c>
      <c r="E74" s="206">
        <v>51.026740568708476</v>
      </c>
      <c r="F74" s="206">
        <v>32.920882135516891</v>
      </c>
      <c r="G74" s="206" t="s">
        <v>97</v>
      </c>
      <c r="H74" s="206">
        <v>44.0076663096456</v>
      </c>
      <c r="I74" s="206">
        <v>39.282470617015022</v>
      </c>
      <c r="J74" s="206" t="s">
        <v>97</v>
      </c>
      <c r="K74" s="206">
        <v>49.423691013631114</v>
      </c>
      <c r="L74" s="206" t="s">
        <v>97</v>
      </c>
      <c r="M74" s="206">
        <v>41.559528335076081</v>
      </c>
      <c r="N74" s="206">
        <v>43.388016888516454</v>
      </c>
      <c r="O74" s="206">
        <v>34.970476048380007</v>
      </c>
      <c r="P74" s="206">
        <v>37.163170168196658</v>
      </c>
      <c r="Q74" s="206">
        <v>40.132826782046763</v>
      </c>
      <c r="R74" s="206">
        <v>42.865987956863513</v>
      </c>
      <c r="S74" s="206">
        <v>40.680341237025509</v>
      </c>
      <c r="T74" s="206">
        <v>49.671399409304648</v>
      </c>
      <c r="U74" s="206">
        <v>44.507077317021128</v>
      </c>
    </row>
    <row r="75" spans="1:21" s="125" customFormat="1" ht="25.5" customHeight="1" x14ac:dyDescent="0.3">
      <c r="A75" s="174">
        <v>1975</v>
      </c>
      <c r="B75" s="206">
        <v>40.757872511841754</v>
      </c>
      <c r="C75" s="206">
        <v>41.600124623477903</v>
      </c>
      <c r="D75" s="206">
        <v>42.539423644793651</v>
      </c>
      <c r="E75" s="206">
        <v>50.266109591979877</v>
      </c>
      <c r="F75" s="206">
        <v>33.137074138924305</v>
      </c>
      <c r="G75" s="206" t="s">
        <v>97</v>
      </c>
      <c r="H75" s="206">
        <v>43.798782663533181</v>
      </c>
      <c r="I75" s="206">
        <v>38.604048008570516</v>
      </c>
      <c r="J75" s="206" t="s">
        <v>97</v>
      </c>
      <c r="K75" s="206">
        <v>48.632848089532878</v>
      </c>
      <c r="L75" s="206">
        <v>49.307647906759712</v>
      </c>
      <c r="M75" s="206">
        <v>41.036550258070989</v>
      </c>
      <c r="N75" s="206">
        <v>42.452570800109982</v>
      </c>
      <c r="O75" s="206">
        <v>34.126534799753621</v>
      </c>
      <c r="P75" s="206">
        <v>36.970182433934838</v>
      </c>
      <c r="Q75" s="206">
        <v>39.761486175460057</v>
      </c>
      <c r="R75" s="206">
        <v>43.339514532555853</v>
      </c>
      <c r="S75" s="206">
        <v>39.513762224852506</v>
      </c>
      <c r="T75" s="206">
        <v>50.453296708708926</v>
      </c>
      <c r="U75" s="206">
        <v>44.344253548180554</v>
      </c>
    </row>
    <row r="76" spans="1:21" s="125" customFormat="1" ht="14.4" x14ac:dyDescent="0.3">
      <c r="A76" s="174">
        <v>1976</v>
      </c>
      <c r="B76" s="206">
        <v>41.688719700965443</v>
      </c>
      <c r="C76" s="206">
        <v>41.877707484854461</v>
      </c>
      <c r="D76" s="206">
        <v>42.520948532834872</v>
      </c>
      <c r="E76" s="206">
        <v>50.13506070577813</v>
      </c>
      <c r="F76" s="206">
        <v>34.623462729552344</v>
      </c>
      <c r="G76" s="206">
        <v>42.424434800668273</v>
      </c>
      <c r="H76" s="206">
        <v>44.023808847794605</v>
      </c>
      <c r="I76" s="206">
        <v>38.329717320698649</v>
      </c>
      <c r="J76" s="206" t="s">
        <v>97</v>
      </c>
      <c r="K76" s="206">
        <v>49.334463063882872</v>
      </c>
      <c r="L76" s="206">
        <v>48.710615058539908</v>
      </c>
      <c r="M76" s="206">
        <v>41.206867788684995</v>
      </c>
      <c r="N76" s="206">
        <v>42.481025824381206</v>
      </c>
      <c r="O76" s="206">
        <v>33.30995882315699</v>
      </c>
      <c r="P76" s="206">
        <v>37.158415121258379</v>
      </c>
      <c r="Q76" s="206">
        <v>39.742573300569198</v>
      </c>
      <c r="R76" s="206">
        <v>44.581034767320602</v>
      </c>
      <c r="S76" s="206">
        <v>38.628142013359962</v>
      </c>
      <c r="T76" s="206">
        <v>50.448688048134414</v>
      </c>
      <c r="U76" s="206">
        <v>44.090650348655188</v>
      </c>
    </row>
    <row r="77" spans="1:21" s="125" customFormat="1" ht="14.4" x14ac:dyDescent="0.3">
      <c r="A77" s="174">
        <v>1977</v>
      </c>
      <c r="B77" s="206">
        <v>42.749013571619926</v>
      </c>
      <c r="C77" s="206">
        <v>42.105319503294361</v>
      </c>
      <c r="D77" s="206">
        <v>42.73463924002381</v>
      </c>
      <c r="E77" s="206">
        <v>50.250199014496786</v>
      </c>
      <c r="F77" s="206">
        <v>35.186400450733068</v>
      </c>
      <c r="G77" s="206">
        <v>43.580933295579129</v>
      </c>
      <c r="H77" s="206">
        <v>44.542429440825913</v>
      </c>
      <c r="I77" s="206">
        <v>38.128973424678271</v>
      </c>
      <c r="J77" s="206" t="s">
        <v>97</v>
      </c>
      <c r="K77" s="206">
        <v>49.051087776468457</v>
      </c>
      <c r="L77" s="206">
        <v>47.692487383415752</v>
      </c>
      <c r="M77" s="206">
        <v>41.379243426150026</v>
      </c>
      <c r="N77" s="206">
        <v>42.667752442996743</v>
      </c>
      <c r="O77" s="206">
        <v>33.911606603116212</v>
      </c>
      <c r="P77" s="206">
        <v>37.114591541040056</v>
      </c>
      <c r="Q77" s="206">
        <v>39.543928611284635</v>
      </c>
      <c r="R77" s="206">
        <v>45.624201592548488</v>
      </c>
      <c r="S77" s="206">
        <v>37.84936818884789</v>
      </c>
      <c r="T77" s="206">
        <v>50.366952492028574</v>
      </c>
      <c r="U77" s="206">
        <v>44.151984338850333</v>
      </c>
    </row>
    <row r="78" spans="1:21" s="125" customFormat="1" ht="14.4" x14ac:dyDescent="0.3">
      <c r="A78" s="174">
        <v>1978</v>
      </c>
      <c r="B78" s="206">
        <v>44.10225307186019</v>
      </c>
      <c r="C78" s="206">
        <v>42.957633835510215</v>
      </c>
      <c r="D78" s="206">
        <v>42.307208834998754</v>
      </c>
      <c r="E78" s="206">
        <v>50.282723551230525</v>
      </c>
      <c r="F78" s="206">
        <v>36.278863058517516</v>
      </c>
      <c r="G78" s="206">
        <v>45.697415893791423</v>
      </c>
      <c r="H78" s="206">
        <v>44.80086184198381</v>
      </c>
      <c r="I78" s="206">
        <v>38.122920874291758</v>
      </c>
      <c r="J78" s="206" t="s">
        <v>97</v>
      </c>
      <c r="K78" s="206">
        <v>49.251874769583857</v>
      </c>
      <c r="L78" s="206">
        <v>47.111773682529972</v>
      </c>
      <c r="M78" s="206">
        <v>41.427534046541112</v>
      </c>
      <c r="N78" s="206">
        <v>43.140867807001811</v>
      </c>
      <c r="O78" s="206">
        <v>33.823483950803151</v>
      </c>
      <c r="P78" s="206">
        <v>37.105298749486479</v>
      </c>
      <c r="Q78" s="206">
        <v>39.826163141918492</v>
      </c>
      <c r="R78" s="206">
        <v>46.236810029687049</v>
      </c>
      <c r="S78" s="206">
        <v>36.430596200210239</v>
      </c>
      <c r="T78" s="206">
        <v>50.408983987999648</v>
      </c>
      <c r="U78" s="206">
        <v>44.394602869450679</v>
      </c>
    </row>
    <row r="79" spans="1:21" s="125" customFormat="1" ht="14.4" x14ac:dyDescent="0.3">
      <c r="A79" s="174">
        <v>1979</v>
      </c>
      <c r="B79" s="206">
        <v>44.838817178023149</v>
      </c>
      <c r="C79" s="206">
        <v>44.382879042758596</v>
      </c>
      <c r="D79" s="206">
        <v>42.578802435620013</v>
      </c>
      <c r="E79" s="206">
        <v>50.370317529286709</v>
      </c>
      <c r="F79" s="206">
        <v>36.238915319869577</v>
      </c>
      <c r="G79" s="206">
        <v>48.085218761373362</v>
      </c>
      <c r="H79" s="206">
        <v>45.069142588594197</v>
      </c>
      <c r="I79" s="206">
        <v>38.436386586112896</v>
      </c>
      <c r="J79" s="206" t="s">
        <v>97</v>
      </c>
      <c r="K79" s="206">
        <v>49.598004894363193</v>
      </c>
      <c r="L79" s="206">
        <v>48.019913152796917</v>
      </c>
      <c r="M79" s="206">
        <v>41.503534086213648</v>
      </c>
      <c r="N79" s="206">
        <v>43.951172607115502</v>
      </c>
      <c r="O79" s="206">
        <v>35.036866389414065</v>
      </c>
      <c r="P79" s="206">
        <v>37.409581080517164</v>
      </c>
      <c r="Q79" s="206">
        <v>40.396300790376337</v>
      </c>
      <c r="R79" s="206">
        <v>46.72245689827691</v>
      </c>
      <c r="S79" s="206">
        <v>35.345179186860015</v>
      </c>
      <c r="T79" s="206">
        <v>51.032043270554759</v>
      </c>
      <c r="U79" s="206">
        <v>44.799075391180651</v>
      </c>
    </row>
    <row r="80" spans="1:21" s="125" customFormat="1" ht="25.5" customHeight="1" x14ac:dyDescent="0.3">
      <c r="A80" s="174">
        <v>1980</v>
      </c>
      <c r="B80" s="206">
        <v>44.529390583420422</v>
      </c>
      <c r="C80" s="206">
        <v>45.096708973898203</v>
      </c>
      <c r="D80" s="206">
        <v>43.253596999623554</v>
      </c>
      <c r="E80" s="206">
        <v>50.3159416145159</v>
      </c>
      <c r="F80" s="206">
        <v>35.890989284245848</v>
      </c>
      <c r="G80" s="206">
        <v>50.088469489123391</v>
      </c>
      <c r="H80" s="206">
        <v>45.480158405985058</v>
      </c>
      <c r="I80" s="206">
        <v>38.344284545084584</v>
      </c>
      <c r="J80" s="206" t="s">
        <v>97</v>
      </c>
      <c r="K80" s="206">
        <v>49.158074250109721</v>
      </c>
      <c r="L80" s="206">
        <v>49.264206664455848</v>
      </c>
      <c r="M80" s="206">
        <v>41.46287916200901</v>
      </c>
      <c r="N80" s="206">
        <v>44.537569437676638</v>
      </c>
      <c r="O80" s="206">
        <v>34.357351581539049</v>
      </c>
      <c r="P80" s="206">
        <v>37.872328430331542</v>
      </c>
      <c r="Q80" s="206">
        <v>40.821005541759924</v>
      </c>
      <c r="R80" s="206">
        <v>47.701695213945506</v>
      </c>
      <c r="S80" s="206">
        <v>34.327686432376467</v>
      </c>
      <c r="T80" s="206">
        <v>51.499406736882037</v>
      </c>
      <c r="U80" s="206">
        <v>44.533996094443459</v>
      </c>
    </row>
    <row r="81" spans="1:21" s="125" customFormat="1" ht="14.4" x14ac:dyDescent="0.3">
      <c r="A81" s="174">
        <v>1981</v>
      </c>
      <c r="B81" s="206">
        <v>44.588765295739371</v>
      </c>
      <c r="C81" s="206">
        <v>45.841180358595103</v>
      </c>
      <c r="D81" s="206">
        <v>43.472117516268796</v>
      </c>
      <c r="E81" s="206">
        <v>50.329848760333974</v>
      </c>
      <c r="F81" s="206">
        <v>36.213387885231121</v>
      </c>
      <c r="G81" s="206">
        <v>49.314905006457074</v>
      </c>
      <c r="H81" s="206">
        <v>45.184898931304382</v>
      </c>
      <c r="I81" s="206">
        <v>37.6381848296827</v>
      </c>
      <c r="J81" s="206" t="s">
        <v>97</v>
      </c>
      <c r="K81" s="206">
        <v>48.378252047759183</v>
      </c>
      <c r="L81" s="206">
        <v>49.671205867377331</v>
      </c>
      <c r="M81" s="206">
        <v>41.160926847865817</v>
      </c>
      <c r="N81" s="206">
        <v>44.507311695470314</v>
      </c>
      <c r="O81" s="206">
        <v>33.849993467949218</v>
      </c>
      <c r="P81" s="206">
        <v>37.796264696578554</v>
      </c>
      <c r="Q81" s="206">
        <v>40.356131169632675</v>
      </c>
      <c r="R81" s="206">
        <v>48.146432124387587</v>
      </c>
      <c r="S81" s="206">
        <v>33.314562824471821</v>
      </c>
      <c r="T81" s="206">
        <v>51.520123333579761</v>
      </c>
      <c r="U81" s="206">
        <v>43.348652341324055</v>
      </c>
    </row>
    <row r="82" spans="1:21" s="125" customFormat="1" ht="14.4" x14ac:dyDescent="0.3">
      <c r="A82" s="174">
        <v>1982</v>
      </c>
      <c r="B82" s="206">
        <v>43.802866642548281</v>
      </c>
      <c r="C82" s="206">
        <v>43.864515831584917</v>
      </c>
      <c r="D82" s="206">
        <v>42.714609245248276</v>
      </c>
      <c r="E82" s="206">
        <v>50.385780794475167</v>
      </c>
      <c r="F82" s="206">
        <v>36.563269331465072</v>
      </c>
      <c r="G82" s="206">
        <v>48.379622944637838</v>
      </c>
      <c r="H82" s="206">
        <v>44.536379330925094</v>
      </c>
      <c r="I82" s="206">
        <v>37.159987480547564</v>
      </c>
      <c r="J82" s="206" t="s">
        <v>97</v>
      </c>
      <c r="K82" s="206">
        <v>48.564024424196234</v>
      </c>
      <c r="L82" s="206">
        <v>49.948906474246328</v>
      </c>
      <c r="M82" s="206">
        <v>40.992885381847792</v>
      </c>
      <c r="N82" s="206">
        <v>44.195139362081832</v>
      </c>
      <c r="O82" s="206">
        <v>33.391386771158842</v>
      </c>
      <c r="P82" s="206">
        <v>37.845575218524388</v>
      </c>
      <c r="Q82" s="206">
        <v>39.571407082255156</v>
      </c>
      <c r="R82" s="206">
        <v>47.985472881099319</v>
      </c>
      <c r="S82" s="206">
        <v>32.85213196155479</v>
      </c>
      <c r="T82" s="206">
        <v>51.392044665349935</v>
      </c>
      <c r="U82" s="206">
        <v>42.548542395764869</v>
      </c>
    </row>
    <row r="83" spans="1:21" s="125" customFormat="1" ht="14.4" x14ac:dyDescent="0.3">
      <c r="A83" s="174">
        <v>1983</v>
      </c>
      <c r="B83" s="206">
        <v>43.973504846206048</v>
      </c>
      <c r="C83" s="206">
        <v>43.745607140707222</v>
      </c>
      <c r="D83" s="206">
        <v>41.390079590718713</v>
      </c>
      <c r="E83" s="206">
        <v>50.800195474096967</v>
      </c>
      <c r="F83" s="206">
        <v>36.343907627292062</v>
      </c>
      <c r="G83" s="206">
        <v>48.885727662230494</v>
      </c>
      <c r="H83" s="206">
        <v>44.311545773783919</v>
      </c>
      <c r="I83" s="206">
        <v>36.675964585073558</v>
      </c>
      <c r="J83" s="206" t="s">
        <v>97</v>
      </c>
      <c r="K83" s="206">
        <v>48.608379347219724</v>
      </c>
      <c r="L83" s="206">
        <v>49.83744651870505</v>
      </c>
      <c r="M83" s="206">
        <v>40.732132972521249</v>
      </c>
      <c r="N83" s="206">
        <v>43.946078830405547</v>
      </c>
      <c r="O83" s="206">
        <v>32.868962820445738</v>
      </c>
      <c r="P83" s="206">
        <v>37.953776724383502</v>
      </c>
      <c r="Q83" s="206">
        <v>39.067899184531171</v>
      </c>
      <c r="R83" s="206">
        <v>47.729501176233498</v>
      </c>
      <c r="S83" s="206">
        <v>32.583957646842215</v>
      </c>
      <c r="T83" s="206">
        <v>51.485084064516386</v>
      </c>
      <c r="U83" s="206">
        <v>42.217131898572333</v>
      </c>
    </row>
    <row r="84" spans="1:21" s="125" customFormat="1" ht="14.4" x14ac:dyDescent="0.3">
      <c r="A84" s="174">
        <v>1984</v>
      </c>
      <c r="B84" s="206">
        <v>45.367001201617953</v>
      </c>
      <c r="C84" s="206">
        <v>44.423015018557585</v>
      </c>
      <c r="D84" s="206">
        <v>42.131643076902051</v>
      </c>
      <c r="E84" s="206">
        <v>50.642703821997429</v>
      </c>
      <c r="F84" s="206">
        <v>35.710081949304701</v>
      </c>
      <c r="G84" s="206">
        <v>48.267239484102717</v>
      </c>
      <c r="H84" s="206">
        <v>44.274994849425362</v>
      </c>
      <c r="I84" s="206">
        <v>36.665802223038348</v>
      </c>
      <c r="J84" s="206" t="s">
        <v>97</v>
      </c>
      <c r="K84" s="206">
        <v>49.357478315394481</v>
      </c>
      <c r="L84" s="206">
        <v>49.875015439992154</v>
      </c>
      <c r="M84" s="206">
        <v>40.300572793452965</v>
      </c>
      <c r="N84" s="206">
        <v>44.505108295872496</v>
      </c>
      <c r="O84" s="206">
        <v>32.068834032816326</v>
      </c>
      <c r="P84" s="206">
        <v>37.943203174899153</v>
      </c>
      <c r="Q84" s="206">
        <v>39.237507339674885</v>
      </c>
      <c r="R84" s="206">
        <v>47.950544177808311</v>
      </c>
      <c r="S84" s="206">
        <v>31.725534962928613</v>
      </c>
      <c r="T84" s="206">
        <v>51.863674254046053</v>
      </c>
      <c r="U84" s="206">
        <v>43.051640695633672</v>
      </c>
    </row>
    <row r="85" spans="1:21" s="125" customFormat="1" ht="25.5" customHeight="1" x14ac:dyDescent="0.3">
      <c r="A85" s="174">
        <v>1985</v>
      </c>
      <c r="B85" s="206">
        <v>45.869851467295128</v>
      </c>
      <c r="C85" s="206">
        <v>45.405302723662409</v>
      </c>
      <c r="D85" s="206">
        <v>42.857176952535106</v>
      </c>
      <c r="E85" s="206">
        <v>50.601131285045618</v>
      </c>
      <c r="F85" s="206">
        <v>36.686011655613974</v>
      </c>
      <c r="G85" s="206">
        <v>46.889897532837828</v>
      </c>
      <c r="H85" s="206">
        <v>44.383074639942713</v>
      </c>
      <c r="I85" s="206">
        <v>36.827352184693481</v>
      </c>
      <c r="J85" s="206" t="s">
        <v>97</v>
      </c>
      <c r="K85" s="206">
        <v>50.508074468563649</v>
      </c>
      <c r="L85" s="206">
        <v>49.746991456499373</v>
      </c>
      <c r="M85" s="206">
        <v>40.000317766981084</v>
      </c>
      <c r="N85" s="206">
        <v>45.24121657052963</v>
      </c>
      <c r="O85" s="206">
        <v>31.852397551789107</v>
      </c>
      <c r="P85" s="206">
        <v>38.291258922559493</v>
      </c>
      <c r="Q85" s="206">
        <v>39.792876786274142</v>
      </c>
      <c r="R85" s="206">
        <v>49.135271242783887</v>
      </c>
      <c r="S85" s="206">
        <v>31.284859945283493</v>
      </c>
      <c r="T85" s="206">
        <v>52.316785516717005</v>
      </c>
      <c r="U85" s="206">
        <v>43.484103688510096</v>
      </c>
    </row>
    <row r="86" spans="1:21" s="125" customFormat="1" ht="14.4" x14ac:dyDescent="0.3">
      <c r="A86" s="174">
        <v>1986</v>
      </c>
      <c r="B86" s="206">
        <v>46.4743549787867</v>
      </c>
      <c r="C86" s="206">
        <v>46.299089228091752</v>
      </c>
      <c r="D86" s="206">
        <v>43.971378082896592</v>
      </c>
      <c r="E86" s="206">
        <v>50.590158323579118</v>
      </c>
      <c r="F86" s="206">
        <v>37.621008988424578</v>
      </c>
      <c r="G86" s="206">
        <v>46.166576723298185</v>
      </c>
      <c r="H86" s="206">
        <v>44.486388820348239</v>
      </c>
      <c r="I86" s="206">
        <v>37.04786251984131</v>
      </c>
      <c r="J86" s="206" t="s">
        <v>97</v>
      </c>
      <c r="K86" s="206">
        <v>51.651414441924061</v>
      </c>
      <c r="L86" s="206">
        <v>49.427081787190879</v>
      </c>
      <c r="M86" s="206">
        <v>40.006850478339459</v>
      </c>
      <c r="N86" s="206">
        <v>46.078013952117381</v>
      </c>
      <c r="O86" s="206">
        <v>31.640429346455168</v>
      </c>
      <c r="P86" s="206">
        <v>38.552604501989258</v>
      </c>
      <c r="Q86" s="206">
        <v>40.509916734013707</v>
      </c>
      <c r="R86" s="206">
        <v>50.563019124365248</v>
      </c>
      <c r="S86" s="206">
        <v>31.912607551300002</v>
      </c>
      <c r="T86" s="206">
        <v>52.514222554198362</v>
      </c>
      <c r="U86" s="206">
        <v>43.656058146919761</v>
      </c>
    </row>
    <row r="87" spans="1:21" s="125" customFormat="1" ht="14.4" x14ac:dyDescent="0.3">
      <c r="A87" s="174">
        <v>1987</v>
      </c>
      <c r="B87" s="206">
        <v>47.238513368807759</v>
      </c>
      <c r="C87" s="206">
        <v>46.927228947114976</v>
      </c>
      <c r="D87" s="206">
        <v>44.249818898211664</v>
      </c>
      <c r="E87" s="206">
        <v>50.546383602235956</v>
      </c>
      <c r="F87" s="206">
        <v>39.292013370913097</v>
      </c>
      <c r="G87" s="206">
        <v>47.443831457612198</v>
      </c>
      <c r="H87" s="206">
        <v>44.431923111986237</v>
      </c>
      <c r="I87" s="206">
        <v>37.289925481454979</v>
      </c>
      <c r="J87" s="206" t="s">
        <v>97</v>
      </c>
      <c r="K87" s="206">
        <v>51.803169281080422</v>
      </c>
      <c r="L87" s="206">
        <v>49.564862838984347</v>
      </c>
      <c r="M87" s="206">
        <v>40.128992351246431</v>
      </c>
      <c r="N87" s="206">
        <v>46.713165348658251</v>
      </c>
      <c r="O87" s="206">
        <v>31.825093797880989</v>
      </c>
      <c r="P87" s="206">
        <v>38.636704268874553</v>
      </c>
      <c r="Q87" s="206">
        <v>41.103403003641176</v>
      </c>
      <c r="R87" s="206">
        <v>51.349146923562863</v>
      </c>
      <c r="S87" s="206">
        <v>33.359461167478784</v>
      </c>
      <c r="T87" s="206">
        <v>52.756796950350008</v>
      </c>
      <c r="U87" s="206">
        <v>44.431730159847902</v>
      </c>
    </row>
    <row r="88" spans="1:21" s="125" customFormat="1" ht="14.4" x14ac:dyDescent="0.3">
      <c r="A88" s="174">
        <v>1988</v>
      </c>
      <c r="B88" s="206">
        <v>47.829369727492747</v>
      </c>
      <c r="C88" s="206">
        <v>47.724674318550406</v>
      </c>
      <c r="D88" s="206">
        <v>45.167964263480577</v>
      </c>
      <c r="E88" s="206">
        <v>50.914626719003209</v>
      </c>
      <c r="F88" s="206">
        <v>40.134426656434911</v>
      </c>
      <c r="G88" s="206">
        <v>48.617512584735856</v>
      </c>
      <c r="H88" s="206">
        <v>44.754464447289401</v>
      </c>
      <c r="I88" s="206">
        <v>37.889439078610415</v>
      </c>
      <c r="J88" s="206" t="s">
        <v>97</v>
      </c>
      <c r="K88" s="206">
        <v>51.370303765759708</v>
      </c>
      <c r="L88" s="206">
        <v>49.920342352506999</v>
      </c>
      <c r="M88" s="206">
        <v>40.282867628634364</v>
      </c>
      <c r="N88" s="206">
        <v>47.090317331163547</v>
      </c>
      <c r="O88" s="206">
        <v>31.991417811382878</v>
      </c>
      <c r="P88" s="206">
        <v>39.032456097267108</v>
      </c>
      <c r="Q88" s="206">
        <v>41.574368997570524</v>
      </c>
      <c r="R88" s="206">
        <v>50.795019583737918</v>
      </c>
      <c r="S88" s="206">
        <v>34.452278853534722</v>
      </c>
      <c r="T88" s="206">
        <v>53.24048178864863</v>
      </c>
      <c r="U88" s="206">
        <v>45.804343242673419</v>
      </c>
    </row>
    <row r="89" spans="1:21" s="125" customFormat="1" ht="14.4" x14ac:dyDescent="0.3">
      <c r="A89" s="174">
        <v>1989</v>
      </c>
      <c r="B89" s="206">
        <v>48.333885874618943</v>
      </c>
      <c r="C89" s="206">
        <v>47.930351458993641</v>
      </c>
      <c r="D89" s="206">
        <v>46.32197384920574</v>
      </c>
      <c r="E89" s="206">
        <v>51.466981672572828</v>
      </c>
      <c r="F89" s="206">
        <v>41.367250772561668</v>
      </c>
      <c r="G89" s="206">
        <v>49.423201792967923</v>
      </c>
      <c r="H89" s="206">
        <v>45.093201909460333</v>
      </c>
      <c r="I89" s="206">
        <v>38.336710100684755</v>
      </c>
      <c r="J89" s="206" t="s">
        <v>97</v>
      </c>
      <c r="K89" s="206">
        <v>51.122132411098384</v>
      </c>
      <c r="L89" s="206">
        <v>50.211799239017395</v>
      </c>
      <c r="M89" s="206">
        <v>40.737017718691568</v>
      </c>
      <c r="N89" s="206">
        <v>47.500120844947872</v>
      </c>
      <c r="O89" s="206">
        <v>32.107260017787823</v>
      </c>
      <c r="P89" s="206">
        <v>39.269452074571966</v>
      </c>
      <c r="Q89" s="206">
        <v>42.443267090413883</v>
      </c>
      <c r="R89" s="206">
        <v>49.145934574762933</v>
      </c>
      <c r="S89" s="206">
        <v>35.631144216773983</v>
      </c>
      <c r="T89" s="206">
        <v>53.654398230241249</v>
      </c>
      <c r="U89" s="206">
        <v>46.865582731796202</v>
      </c>
    </row>
    <row r="90" spans="1:21" s="125" customFormat="1" ht="25.5" customHeight="1" x14ac:dyDescent="0.3">
      <c r="A90" s="174">
        <v>1990</v>
      </c>
      <c r="B90" s="206">
        <v>48.358466729566786</v>
      </c>
      <c r="C90" s="206">
        <v>47.5388804894909</v>
      </c>
      <c r="D90" s="206">
        <v>46.450383091667007</v>
      </c>
      <c r="E90" s="206">
        <v>52.148179575708511</v>
      </c>
      <c r="F90" s="206">
        <v>42.186383196565238</v>
      </c>
      <c r="G90" s="206">
        <v>52.415081381448026</v>
      </c>
      <c r="H90" s="206">
        <v>45.60973743434996</v>
      </c>
      <c r="I90" s="206">
        <v>38.635223125273505</v>
      </c>
      <c r="J90" s="206" t="s">
        <v>97</v>
      </c>
      <c r="K90" s="206">
        <v>50.753751247497711</v>
      </c>
      <c r="L90" s="206">
        <v>49.74500296354276</v>
      </c>
      <c r="M90" s="206">
        <v>40.877954774985731</v>
      </c>
      <c r="N90" s="206">
        <v>48.074430075568344</v>
      </c>
      <c r="O90" s="206">
        <v>33.490772129422169</v>
      </c>
      <c r="P90" s="206">
        <v>39.861814410607522</v>
      </c>
      <c r="Q90" s="206">
        <v>43.442544674416759</v>
      </c>
      <c r="R90" s="206">
        <v>48.540212327179738</v>
      </c>
      <c r="S90" s="206">
        <v>36.929395158784892</v>
      </c>
      <c r="T90" s="206">
        <v>53.731955428255162</v>
      </c>
      <c r="U90" s="206">
        <v>46.946904974055244</v>
      </c>
    </row>
    <row r="91" spans="1:21" s="136" customFormat="1" ht="14.4" x14ac:dyDescent="0.3">
      <c r="A91" s="175">
        <v>1991</v>
      </c>
      <c r="B91" s="206">
        <v>47.273889219820667</v>
      </c>
      <c r="C91" s="206">
        <v>46.131470014002716</v>
      </c>
      <c r="D91" s="206">
        <v>44.801840813781382</v>
      </c>
      <c r="E91" s="206">
        <v>53.007368983496747</v>
      </c>
      <c r="F91" s="206">
        <v>43.073557598231922</v>
      </c>
      <c r="G91" s="206">
        <v>50.522886588913707</v>
      </c>
      <c r="H91" s="206">
        <v>45.722642175947001</v>
      </c>
      <c r="I91" s="206">
        <v>38.622480240757454</v>
      </c>
      <c r="J91" s="206" t="s">
        <v>97</v>
      </c>
      <c r="K91" s="206">
        <v>50.394998978911566</v>
      </c>
      <c r="L91" s="206">
        <v>46.685707675308258</v>
      </c>
      <c r="M91" s="206">
        <v>40.732142195129725</v>
      </c>
      <c r="N91" s="206">
        <v>48.399679935987209</v>
      </c>
      <c r="O91" s="206">
        <v>33.173438490354947</v>
      </c>
      <c r="P91" s="206">
        <v>40.567495730393198</v>
      </c>
      <c r="Q91" s="206">
        <v>43.920789186798906</v>
      </c>
      <c r="R91" s="206">
        <v>47.831257338565628</v>
      </c>
      <c r="S91" s="206">
        <v>37.286782271220055</v>
      </c>
      <c r="T91" s="206">
        <v>52.570271397712652</v>
      </c>
      <c r="U91" s="206">
        <v>45.547450338620102</v>
      </c>
    </row>
    <row r="92" spans="1:21" s="136" customFormat="1" ht="14.4" x14ac:dyDescent="0.3">
      <c r="A92" s="175">
        <v>1992</v>
      </c>
      <c r="B92" s="206">
        <v>46.890157029747677</v>
      </c>
      <c r="C92" s="206">
        <v>45.13583885441269</v>
      </c>
      <c r="D92" s="206">
        <v>44.035759665061292</v>
      </c>
      <c r="E92" s="206">
        <v>53.402210380975198</v>
      </c>
      <c r="F92" s="206">
        <v>43.45116693664496</v>
      </c>
      <c r="G92" s="206">
        <v>50.697179177847694</v>
      </c>
      <c r="H92" s="206">
        <v>45.480749981663585</v>
      </c>
      <c r="I92" s="206">
        <v>38.416906697209349</v>
      </c>
      <c r="J92" s="206" t="s">
        <v>97</v>
      </c>
      <c r="K92" s="206">
        <v>49.56192615575263</v>
      </c>
      <c r="L92" s="206">
        <v>43.151595639183867</v>
      </c>
      <c r="M92" s="206">
        <v>40.253885006068643</v>
      </c>
      <c r="N92" s="206">
        <v>47.376975953544928</v>
      </c>
      <c r="O92" s="206">
        <v>33.041685499195836</v>
      </c>
      <c r="P92" s="206">
        <v>40.257865278332865</v>
      </c>
      <c r="Q92" s="206">
        <v>44.204146537600366</v>
      </c>
      <c r="R92" s="206">
        <v>47.456834703150122</v>
      </c>
      <c r="S92" s="206">
        <v>36.64669637679016</v>
      </c>
      <c r="T92" s="206">
        <v>49.935662240156482</v>
      </c>
      <c r="U92" s="206">
        <v>44.351827732916554</v>
      </c>
    </row>
    <row r="93" spans="1:21" s="136" customFormat="1" ht="14.4" x14ac:dyDescent="0.3">
      <c r="A93" s="175">
        <v>1993</v>
      </c>
      <c r="B93" s="206">
        <v>46.90630343317131</v>
      </c>
      <c r="C93" s="206">
        <v>44.854561118229867</v>
      </c>
      <c r="D93" s="206">
        <v>43.824864251860788</v>
      </c>
      <c r="E93" s="206">
        <v>53.434834476376516</v>
      </c>
      <c r="F93" s="206">
        <v>43.52112659484316</v>
      </c>
      <c r="G93" s="206">
        <v>49.925818386747366</v>
      </c>
      <c r="H93" s="206">
        <v>44.897973730029079</v>
      </c>
      <c r="I93" s="206">
        <v>38.018141583372248</v>
      </c>
      <c r="J93" s="206" t="s">
        <v>97</v>
      </c>
      <c r="K93" s="206">
        <v>48.616583348203605</v>
      </c>
      <c r="L93" s="206">
        <v>40.377408467906598</v>
      </c>
      <c r="M93" s="206">
        <v>39.619202442833441</v>
      </c>
      <c r="N93" s="206">
        <v>46.434422695524702</v>
      </c>
      <c r="O93" s="206">
        <v>33.37363361222399</v>
      </c>
      <c r="P93" s="206">
        <v>39.152551916356678</v>
      </c>
      <c r="Q93" s="206">
        <v>44.076435722204408</v>
      </c>
      <c r="R93" s="206">
        <v>47.508216042194896</v>
      </c>
      <c r="S93" s="206">
        <v>35.497162959525184</v>
      </c>
      <c r="T93" s="206">
        <v>47.04904857579136</v>
      </c>
      <c r="U93" s="206">
        <v>43.842048723013484</v>
      </c>
    </row>
    <row r="94" spans="1:21" s="136" customFormat="1" ht="14.4" x14ac:dyDescent="0.3">
      <c r="A94" s="175">
        <v>1994</v>
      </c>
      <c r="B94" s="206">
        <v>47.36482485309525</v>
      </c>
      <c r="C94" s="206">
        <v>45.276409715184791</v>
      </c>
      <c r="D94" s="206">
        <v>44.697583605445971</v>
      </c>
      <c r="E94" s="206">
        <v>53.350598029311158</v>
      </c>
      <c r="F94" s="206">
        <v>44.460831772380608</v>
      </c>
      <c r="G94" s="206">
        <v>50.126763218135693</v>
      </c>
      <c r="H94" s="206">
        <v>44.739100841272197</v>
      </c>
      <c r="I94" s="206">
        <v>37.741347000089888</v>
      </c>
      <c r="J94" s="206" t="s">
        <v>97</v>
      </c>
      <c r="K94" s="206">
        <v>48.288261151952717</v>
      </c>
      <c r="L94" s="206">
        <v>39.643631814191401</v>
      </c>
      <c r="M94" s="206">
        <v>39.643964282613943</v>
      </c>
      <c r="N94" s="206">
        <v>46.261452678637227</v>
      </c>
      <c r="O94" s="206">
        <v>34.28939992592251</v>
      </c>
      <c r="P94" s="206">
        <v>38.500511932783752</v>
      </c>
      <c r="Q94" s="206">
        <v>44.119557080734033</v>
      </c>
      <c r="R94" s="206">
        <v>47.883457422123833</v>
      </c>
      <c r="S94" s="206">
        <v>35.234204990368482</v>
      </c>
      <c r="T94" s="206">
        <v>46.27170018033776</v>
      </c>
      <c r="U94" s="206">
        <v>44.077287338840691</v>
      </c>
    </row>
    <row r="95" spans="1:21" s="125" customFormat="1" ht="25.5" customHeight="1" x14ac:dyDescent="0.3">
      <c r="A95" s="174">
        <v>1995</v>
      </c>
      <c r="B95" s="206">
        <v>47.46451978376107</v>
      </c>
      <c r="C95" s="206">
        <v>45.608040949398152</v>
      </c>
      <c r="D95" s="206">
        <v>45.887322915217581</v>
      </c>
      <c r="E95" s="206">
        <v>53.388687796651126</v>
      </c>
      <c r="F95" s="206">
        <v>45.270893651742909</v>
      </c>
      <c r="G95" s="206">
        <v>50.183004681515108</v>
      </c>
      <c r="H95" s="206">
        <v>44.588482542003419</v>
      </c>
      <c r="I95" s="206">
        <v>38.206569991121633</v>
      </c>
      <c r="J95" s="206">
        <v>49.384909666366234</v>
      </c>
      <c r="K95" s="206">
        <v>48.806034783556349</v>
      </c>
      <c r="L95" s="206">
        <v>40.187634965415583</v>
      </c>
      <c r="M95" s="206">
        <v>39.874996116377815</v>
      </c>
      <c r="N95" s="206">
        <v>46.291375319920157</v>
      </c>
      <c r="O95" s="206">
        <v>35.62360407927703</v>
      </c>
      <c r="P95" s="206">
        <v>38.422497946144112</v>
      </c>
      <c r="Q95" s="206">
        <v>44.881878761517797</v>
      </c>
      <c r="R95" s="206">
        <v>48.625849313294559</v>
      </c>
      <c r="S95" s="206">
        <v>35.821013560566875</v>
      </c>
      <c r="T95" s="206">
        <v>46.777260315113779</v>
      </c>
      <c r="U95" s="206">
        <v>44.494614390348993</v>
      </c>
    </row>
    <row r="96" spans="1:21" s="136" customFormat="1" ht="14.4" x14ac:dyDescent="0.3">
      <c r="A96" s="175">
        <v>1996</v>
      </c>
      <c r="B96" s="206">
        <v>47.56347643575225</v>
      </c>
      <c r="C96" s="206">
        <v>45.534997412042024</v>
      </c>
      <c r="D96" s="206">
        <v>45.858755026337775</v>
      </c>
      <c r="E96" s="206">
        <v>53.304161954590626</v>
      </c>
      <c r="F96" s="206">
        <v>45.805922286418657</v>
      </c>
      <c r="G96" s="206">
        <v>51.066554063257698</v>
      </c>
      <c r="H96" s="206">
        <v>44.762929654387946</v>
      </c>
      <c r="I96" s="206">
        <v>38.231674297248063</v>
      </c>
      <c r="J96" s="206">
        <v>49.717959239979479</v>
      </c>
      <c r="K96" s="206">
        <v>49.104752609808038</v>
      </c>
      <c r="L96" s="206">
        <v>40.623872467032854</v>
      </c>
      <c r="M96" s="206">
        <v>39.959696116559194</v>
      </c>
      <c r="N96" s="206">
        <v>46.121910716030087</v>
      </c>
      <c r="O96" s="206">
        <v>36.613442163403533</v>
      </c>
      <c r="P96" s="206">
        <v>38.630292137044648</v>
      </c>
      <c r="Q96" s="206">
        <v>45.689520647453165</v>
      </c>
      <c r="R96" s="206">
        <v>49.357553193541101</v>
      </c>
      <c r="S96" s="206">
        <v>36.251607918757955</v>
      </c>
      <c r="T96" s="206">
        <v>46.329613824684373</v>
      </c>
      <c r="U96" s="206">
        <v>44.804346331063883</v>
      </c>
    </row>
    <row r="97" spans="1:21" s="136" customFormat="1" ht="14.4" x14ac:dyDescent="0.3">
      <c r="A97" s="175">
        <v>1997</v>
      </c>
      <c r="B97" s="206">
        <v>48.026470070938622</v>
      </c>
      <c r="C97" s="206">
        <v>46.038209522734412</v>
      </c>
      <c r="D97" s="206">
        <v>45.828429206995018</v>
      </c>
      <c r="E97" s="206">
        <v>53.549513963052263</v>
      </c>
      <c r="F97" s="206">
        <v>46.163976778305404</v>
      </c>
      <c r="G97" s="206">
        <v>52.316912539515279</v>
      </c>
      <c r="H97" s="206">
        <v>45.055708717898419</v>
      </c>
      <c r="I97" s="206">
        <v>38.404871820056968</v>
      </c>
      <c r="J97" s="206">
        <v>49.419312122839671</v>
      </c>
      <c r="K97" s="206">
        <v>49.72235115317887</v>
      </c>
      <c r="L97" s="206">
        <v>41.88656268990762</v>
      </c>
      <c r="M97" s="206">
        <v>40.091140665961127</v>
      </c>
      <c r="N97" s="206">
        <v>45.965972797738019</v>
      </c>
      <c r="O97" s="206">
        <v>38.254245733636978</v>
      </c>
      <c r="P97" s="206">
        <v>38.732545385513198</v>
      </c>
      <c r="Q97" s="206">
        <v>46.860179564409883</v>
      </c>
      <c r="R97" s="206">
        <v>50.530100349442741</v>
      </c>
      <c r="S97" s="206">
        <v>37.211134349457389</v>
      </c>
      <c r="T97" s="206">
        <v>45.7039527871272</v>
      </c>
      <c r="U97" s="206">
        <v>45.488218952567138</v>
      </c>
    </row>
    <row r="98" spans="1:21" s="136" customFormat="1" ht="14.4" x14ac:dyDescent="0.3">
      <c r="A98" s="175">
        <v>1998</v>
      </c>
      <c r="B98" s="206">
        <v>48.150951596255183</v>
      </c>
      <c r="C98" s="206">
        <v>46.777977363950122</v>
      </c>
      <c r="D98" s="206">
        <v>46.357252115405025</v>
      </c>
      <c r="E98" s="206">
        <v>52.788320577435641</v>
      </c>
      <c r="F98" s="206">
        <v>43.075191919337691</v>
      </c>
      <c r="G98" s="206">
        <v>51.802811163169679</v>
      </c>
      <c r="H98" s="206">
        <v>45.472484550875805</v>
      </c>
      <c r="I98" s="206">
        <v>38.988532784475161</v>
      </c>
      <c r="J98" s="206">
        <v>48.587806654199063</v>
      </c>
      <c r="K98" s="206">
        <v>50.310970919792453</v>
      </c>
      <c r="L98" s="206">
        <v>42.547803700302566</v>
      </c>
      <c r="M98" s="206">
        <v>40.631025248935174</v>
      </c>
      <c r="N98" s="206">
        <v>46.505504150971007</v>
      </c>
      <c r="O98" s="206">
        <v>41.058791049700694</v>
      </c>
      <c r="P98" s="206">
        <v>39.102601275421002</v>
      </c>
      <c r="Q98" s="206">
        <v>47.789250281180578</v>
      </c>
      <c r="R98" s="206">
        <v>51.571444560984816</v>
      </c>
      <c r="S98" s="206">
        <v>38.527193739300216</v>
      </c>
      <c r="T98" s="206">
        <v>46.446868245622916</v>
      </c>
      <c r="U98" s="206">
        <v>45.8230012825994</v>
      </c>
    </row>
    <row r="99" spans="1:21" s="125" customFormat="1" ht="14.4" x14ac:dyDescent="0.3">
      <c r="A99" s="103">
        <v>1999</v>
      </c>
      <c r="B99" s="206">
        <v>48.31665443348431</v>
      </c>
      <c r="C99" s="206">
        <v>47.56700094857829</v>
      </c>
      <c r="D99" s="206">
        <v>46.579522825785162</v>
      </c>
      <c r="E99" s="206">
        <v>51.969540001330742</v>
      </c>
      <c r="F99" s="206">
        <v>43.52734108439347</v>
      </c>
      <c r="G99" s="206">
        <v>51.599009775936544</v>
      </c>
      <c r="H99" s="206">
        <v>46.185956975244785</v>
      </c>
      <c r="I99" s="206">
        <v>39.436757443895758</v>
      </c>
      <c r="J99" s="206">
        <v>47.582960023277742</v>
      </c>
      <c r="K99" s="206">
        <v>50.628867576002037</v>
      </c>
      <c r="L99" s="206">
        <v>43.504236010093159</v>
      </c>
      <c r="M99" s="206">
        <v>41.353785918185281</v>
      </c>
      <c r="N99" s="206">
        <v>47.170684761289841</v>
      </c>
      <c r="O99" s="206">
        <v>43.240111094090295</v>
      </c>
      <c r="P99" s="206">
        <v>39.521367341165885</v>
      </c>
      <c r="Q99" s="206">
        <v>48.687965694056246</v>
      </c>
      <c r="R99" s="206">
        <v>51.692177772179782</v>
      </c>
      <c r="S99" s="206">
        <v>39.718568439020338</v>
      </c>
      <c r="T99" s="206">
        <v>47.392861989231285</v>
      </c>
      <c r="U99" s="206">
        <v>46.295412718969395</v>
      </c>
    </row>
    <row r="100" spans="1:21" s="125" customFormat="1" ht="25.5" customHeight="1" x14ac:dyDescent="0.3">
      <c r="A100" s="174">
        <v>2000</v>
      </c>
      <c r="B100" s="206">
        <v>48.983907155921571</v>
      </c>
      <c r="C100" s="206">
        <v>48.291254599450625</v>
      </c>
      <c r="D100" s="206">
        <v>47.195399826688558</v>
      </c>
      <c r="E100" s="206">
        <v>51.547696929195297</v>
      </c>
      <c r="F100" s="206">
        <v>45.004999243641166</v>
      </c>
      <c r="G100" s="206">
        <v>52.554681099332157</v>
      </c>
      <c r="H100" s="206">
        <v>46.660378958535773</v>
      </c>
      <c r="I100" s="206">
        <v>40.13266998341625</v>
      </c>
      <c r="J100" s="206">
        <v>47.244318156928259</v>
      </c>
      <c r="K100" s="206">
        <v>50.810163396360494</v>
      </c>
      <c r="L100" s="206">
        <v>44.306561453233584</v>
      </c>
      <c r="M100" s="206">
        <v>42.136807082709886</v>
      </c>
      <c r="N100" s="206">
        <v>47.916970847325643</v>
      </c>
      <c r="O100" s="206">
        <v>44.58026906419029</v>
      </c>
      <c r="P100" s="206">
        <v>40.26844812537648</v>
      </c>
      <c r="Q100" s="206">
        <v>49.429876899886949</v>
      </c>
      <c r="R100" s="206">
        <v>51.651465224690504</v>
      </c>
      <c r="S100" s="206">
        <v>40.759611563679712</v>
      </c>
      <c r="T100" s="206">
        <v>48.477763291681832</v>
      </c>
      <c r="U100" s="206">
        <v>46.673233026525828</v>
      </c>
    </row>
    <row r="101" spans="1:21" s="136" customFormat="1" ht="14.4" x14ac:dyDescent="0.3">
      <c r="A101" s="103">
        <v>2001</v>
      </c>
      <c r="B101" s="207">
        <v>48.510741812546797</v>
      </c>
      <c r="C101" s="207">
        <v>48.35878760837705</v>
      </c>
      <c r="D101" s="207">
        <v>47.069144790230801</v>
      </c>
      <c r="E101" s="207">
        <v>51.013806954177262</v>
      </c>
      <c r="F101" s="207">
        <v>45.551523752526585</v>
      </c>
      <c r="G101" s="207">
        <v>52.466167230546155</v>
      </c>
      <c r="H101" s="207">
        <v>46.790996874722865</v>
      </c>
      <c r="I101" s="207">
        <v>40.538569970349485</v>
      </c>
      <c r="J101" s="207">
        <v>47.325490366378098</v>
      </c>
      <c r="K101" s="207">
        <v>51.191508385310847</v>
      </c>
      <c r="L101" s="207">
        <v>44.799468312307923</v>
      </c>
      <c r="M101" s="207">
        <v>42.460334344616143</v>
      </c>
      <c r="N101" s="207">
        <v>47.953606995384987</v>
      </c>
      <c r="O101" s="207">
        <v>45.244779672419597</v>
      </c>
      <c r="P101" s="207">
        <v>41.058353165827747</v>
      </c>
      <c r="Q101" s="207">
        <v>50.294209312472724</v>
      </c>
      <c r="R101" s="207">
        <v>51.57218464199731</v>
      </c>
      <c r="S101" s="207">
        <v>41.605805358414585</v>
      </c>
      <c r="T101" s="207">
        <v>49.359484530056349</v>
      </c>
      <c r="U101" s="207">
        <v>46.876321621301578</v>
      </c>
    </row>
    <row r="102" spans="1:21" s="136" customFormat="1" ht="14.4" x14ac:dyDescent="0.3">
      <c r="A102" s="103">
        <v>2002</v>
      </c>
      <c r="B102" s="207">
        <v>47.913532037843254</v>
      </c>
      <c r="C102" s="207">
        <v>48.989125861430644</v>
      </c>
      <c r="D102" s="207">
        <v>47.434114103464943</v>
      </c>
      <c r="E102" s="207">
        <v>50.316414724956552</v>
      </c>
      <c r="F102" s="207">
        <v>46.551838797632506</v>
      </c>
      <c r="G102" s="207">
        <v>51.713362068965509</v>
      </c>
      <c r="H102" s="207">
        <v>46.514095515084456</v>
      </c>
      <c r="I102" s="207">
        <v>40.300024195499631</v>
      </c>
      <c r="J102" s="207">
        <v>47.732515199336838</v>
      </c>
      <c r="K102" s="207">
        <v>51.082163303460561</v>
      </c>
      <c r="L102" s="207">
        <v>45.114042654325523</v>
      </c>
      <c r="M102" s="207">
        <v>42.37425920650341</v>
      </c>
      <c r="N102" s="207">
        <v>47.594626706432919</v>
      </c>
      <c r="O102" s="207">
        <v>45.159711407049549</v>
      </c>
      <c r="P102" s="207">
        <v>41.628380577143112</v>
      </c>
      <c r="Q102" s="207">
        <v>50.585093206168331</v>
      </c>
      <c r="R102" s="207">
        <v>51.491144316450786</v>
      </c>
      <c r="S102" s="207">
        <v>42.017940689817657</v>
      </c>
      <c r="T102" s="207">
        <v>49.221520146089198</v>
      </c>
      <c r="U102" s="207">
        <v>47.067550026129908</v>
      </c>
    </row>
    <row r="103" spans="1:21" s="136" customFormat="1" ht="14.4" x14ac:dyDescent="0.3">
      <c r="A103" s="103">
        <v>2003</v>
      </c>
      <c r="B103" s="207">
        <v>47.938337463946226</v>
      </c>
      <c r="C103" s="207">
        <v>49.700771215376143</v>
      </c>
      <c r="D103" s="207">
        <v>47.926524132085241</v>
      </c>
      <c r="E103" s="207">
        <v>50.253051503423627</v>
      </c>
      <c r="F103" s="207">
        <v>46.258501297688973</v>
      </c>
      <c r="G103" s="207">
        <v>52.04748711966559</v>
      </c>
      <c r="H103" s="207">
        <v>46.604415574425325</v>
      </c>
      <c r="I103" s="207">
        <v>40.094453279360032</v>
      </c>
      <c r="J103" s="207">
        <v>47.347042160136631</v>
      </c>
      <c r="K103" s="207">
        <v>50.348407585757613</v>
      </c>
      <c r="L103" s="207">
        <v>45.033453299133022</v>
      </c>
      <c r="M103" s="207">
        <v>42.130876840292814</v>
      </c>
      <c r="N103" s="207">
        <v>47.161900145419295</v>
      </c>
      <c r="O103" s="207">
        <v>45.268972592884538</v>
      </c>
      <c r="P103" s="207">
        <v>41.923488881983594</v>
      </c>
      <c r="Q103" s="207">
        <v>50.061178573630038</v>
      </c>
      <c r="R103" s="207">
        <v>50.590002375760292</v>
      </c>
      <c r="S103" s="207">
        <v>42.651842091010316</v>
      </c>
      <c r="T103" s="207">
        <v>48.759637647128699</v>
      </c>
      <c r="U103" s="207">
        <v>47.323347662547015</v>
      </c>
    </row>
    <row r="104" spans="1:21" s="136" customFormat="1" ht="14.4" x14ac:dyDescent="0.3">
      <c r="A104" s="103">
        <v>2004</v>
      </c>
      <c r="B104" s="207">
        <v>48.025266499782568</v>
      </c>
      <c r="C104" s="207">
        <v>50.04150820101615</v>
      </c>
      <c r="D104" s="207">
        <v>48.2613741904905</v>
      </c>
      <c r="E104" s="207">
        <v>50.48928197552123</v>
      </c>
      <c r="F104" s="207">
        <v>46.955192938964807</v>
      </c>
      <c r="G104" s="207">
        <v>52.101183190534471</v>
      </c>
      <c r="H104" s="207">
        <v>46.597622903649281</v>
      </c>
      <c r="I104" s="207">
        <v>40.341617886959028</v>
      </c>
      <c r="J104" s="207">
        <v>47.171914591694289</v>
      </c>
      <c r="K104" s="207">
        <v>49.928225591518853</v>
      </c>
      <c r="L104" s="207">
        <v>45.080770590635751</v>
      </c>
      <c r="M104" s="207">
        <v>41.886991685176049</v>
      </c>
      <c r="N104" s="207">
        <v>47.313365898595166</v>
      </c>
      <c r="O104" s="207">
        <v>45.986330165832797</v>
      </c>
      <c r="P104" s="207">
        <v>41.693811634834717</v>
      </c>
      <c r="Q104" s="207">
        <v>49.802316293929721</v>
      </c>
      <c r="R104" s="207">
        <v>50.526251603363292</v>
      </c>
      <c r="S104" s="207">
        <v>43.485742714090129</v>
      </c>
      <c r="T104" s="207">
        <v>48.223550905645396</v>
      </c>
      <c r="U104" s="207">
        <v>47.591992246248452</v>
      </c>
    </row>
    <row r="105" spans="1:21" s="125" customFormat="1" ht="25.5" customHeight="1" x14ac:dyDescent="0.3">
      <c r="A105" s="174">
        <v>2005</v>
      </c>
      <c r="B105" s="206">
        <v>48.40718123594246</v>
      </c>
      <c r="C105" s="206">
        <v>50.200608096539248</v>
      </c>
      <c r="D105" s="206">
        <v>49.270669470127601</v>
      </c>
      <c r="E105" s="206">
        <v>50.842609241798428</v>
      </c>
      <c r="F105" s="206">
        <v>47.480085255586758</v>
      </c>
      <c r="G105" s="206">
        <v>53.055698813821564</v>
      </c>
      <c r="H105" s="206">
        <v>46.827315753276032</v>
      </c>
      <c r="I105" s="206">
        <v>40.692847258672522</v>
      </c>
      <c r="J105" s="206">
        <v>48.029136341553311</v>
      </c>
      <c r="K105" s="206">
        <v>50.325409393899747</v>
      </c>
      <c r="L105" s="206">
        <v>45.542441993288165</v>
      </c>
      <c r="M105" s="206">
        <v>41.851002012807612</v>
      </c>
      <c r="N105" s="206">
        <v>47.264260768335276</v>
      </c>
      <c r="O105" s="206">
        <v>47.186836837137719</v>
      </c>
      <c r="P105" s="206">
        <v>41.625914993089566</v>
      </c>
      <c r="Q105" s="206">
        <v>49.708586137157567</v>
      </c>
      <c r="R105" s="206">
        <v>50.834135251274468</v>
      </c>
      <c r="S105" s="206">
        <v>44.551627613962708</v>
      </c>
      <c r="T105" s="206">
        <v>48.163966132614036</v>
      </c>
      <c r="U105" s="206">
        <v>47.762928529924466</v>
      </c>
    </row>
    <row r="106" spans="1:21" s="136" customFormat="1" ht="14.4" x14ac:dyDescent="0.3">
      <c r="A106" s="103">
        <v>2006</v>
      </c>
      <c r="B106" s="207">
        <v>48.835905872041316</v>
      </c>
      <c r="C106" s="207">
        <v>50.571735562732336</v>
      </c>
      <c r="D106" s="207">
        <v>49.801556672309751</v>
      </c>
      <c r="E106" s="207">
        <v>51.061481809038931</v>
      </c>
      <c r="F106" s="207">
        <v>47.860385852576613</v>
      </c>
      <c r="G106" s="207">
        <v>54.707593038578636</v>
      </c>
      <c r="H106" s="207">
        <v>47.373261061999159</v>
      </c>
      <c r="I106" s="207">
        <v>40.879787637466819</v>
      </c>
      <c r="J106" s="207">
        <v>48.514558698137641</v>
      </c>
      <c r="K106" s="207">
        <v>51.196963777664472</v>
      </c>
      <c r="L106" s="207">
        <v>46.203501816039541</v>
      </c>
      <c r="M106" s="207">
        <v>42.013052335855008</v>
      </c>
      <c r="N106" s="207">
        <v>47.582740451157029</v>
      </c>
      <c r="O106" s="207">
        <v>48.080433391831058</v>
      </c>
      <c r="P106" s="207">
        <v>42.202013861201365</v>
      </c>
      <c r="Q106" s="207">
        <v>50.53805212284351</v>
      </c>
      <c r="R106" s="207">
        <v>52.172039831556646</v>
      </c>
      <c r="S106" s="207">
        <v>45.621797410398294</v>
      </c>
      <c r="T106" s="207">
        <v>48.697734800968377</v>
      </c>
      <c r="U106" s="207">
        <v>47.908688762709623</v>
      </c>
    </row>
    <row r="107" spans="1:21" s="136" customFormat="1" ht="14.4" x14ac:dyDescent="0.3">
      <c r="A107" s="103">
        <v>2007</v>
      </c>
      <c r="B107" s="207">
        <v>48.882387241244494</v>
      </c>
      <c r="C107" s="207">
        <v>51.231766744054674</v>
      </c>
      <c r="D107" s="207">
        <v>50.570752676683071</v>
      </c>
      <c r="E107" s="207">
        <v>51.287951272102575</v>
      </c>
      <c r="F107" s="207">
        <v>48.218378945550704</v>
      </c>
      <c r="G107" s="207">
        <v>56.953101163753658</v>
      </c>
      <c r="H107" s="207">
        <v>48.035155905764135</v>
      </c>
      <c r="I107" s="207">
        <v>41.247882552230372</v>
      </c>
      <c r="J107" s="207">
        <v>49.273682467814346</v>
      </c>
      <c r="K107" s="207">
        <v>52.393863343703707</v>
      </c>
      <c r="L107" s="207">
        <v>47.007597963930586</v>
      </c>
      <c r="M107" s="207">
        <v>42.340889547911985</v>
      </c>
      <c r="N107" s="207">
        <v>48.450700801089184</v>
      </c>
      <c r="O107" s="207">
        <v>48.686572128148811</v>
      </c>
      <c r="P107" s="207">
        <v>42.421006714913439</v>
      </c>
      <c r="Q107" s="207">
        <v>51.663411060920517</v>
      </c>
      <c r="R107" s="207">
        <v>53.757018911576971</v>
      </c>
      <c r="S107" s="207">
        <v>46.159412734004405</v>
      </c>
      <c r="T107" s="207">
        <v>49.452935103844602</v>
      </c>
      <c r="U107" s="207">
        <v>47.925753451611854</v>
      </c>
    </row>
    <row r="108" spans="1:21" s="136" customFormat="1" ht="14.4" x14ac:dyDescent="0.3">
      <c r="A108" s="103">
        <v>2008</v>
      </c>
      <c r="B108" s="207">
        <v>48.217229678074951</v>
      </c>
      <c r="C108" s="207">
        <v>51.482852266889111</v>
      </c>
      <c r="D108" s="207">
        <v>51.094147663312818</v>
      </c>
      <c r="E108" s="207">
        <v>51.075175150289617</v>
      </c>
      <c r="F108" s="207">
        <v>48.166756141297164</v>
      </c>
      <c r="G108" s="207">
        <v>58.718022895400267</v>
      </c>
      <c r="H108" s="207">
        <v>48.774247756046698</v>
      </c>
      <c r="I108" s="207">
        <v>41.661998132586362</v>
      </c>
      <c r="J108" s="207">
        <v>49.893486787529298</v>
      </c>
      <c r="K108" s="207">
        <v>52.884127453192086</v>
      </c>
      <c r="L108" s="207">
        <v>47.995642713825923</v>
      </c>
      <c r="M108" s="207">
        <v>42.313935002131501</v>
      </c>
      <c r="N108" s="207">
        <v>49.12932294203604</v>
      </c>
      <c r="O108" s="207">
        <v>47.393036060838561</v>
      </c>
      <c r="P108" s="207">
        <v>42.211050237163263</v>
      </c>
      <c r="Q108" s="207">
        <v>52.247506992581783</v>
      </c>
      <c r="R108" s="207">
        <v>54.810697889554604</v>
      </c>
      <c r="S108" s="207">
        <v>45.349506293511659</v>
      </c>
      <c r="T108" s="207">
        <v>49.513879993322952</v>
      </c>
      <c r="U108" s="207">
        <v>47.949444607316202</v>
      </c>
    </row>
    <row r="109" spans="1:21" s="136" customFormat="1" ht="14.4" x14ac:dyDescent="0.3">
      <c r="A109" s="103">
        <v>2009</v>
      </c>
      <c r="B109" s="207">
        <v>46.035053221186629</v>
      </c>
      <c r="C109" s="207">
        <v>50.051290124516413</v>
      </c>
      <c r="D109" s="207">
        <v>50.534655536791171</v>
      </c>
      <c r="E109" s="207">
        <v>50.337304153878115</v>
      </c>
      <c r="F109" s="207">
        <v>47.793871412973985</v>
      </c>
      <c r="G109" s="207">
        <v>59.571737910016843</v>
      </c>
      <c r="H109" s="207">
        <v>48.230730767589847</v>
      </c>
      <c r="I109" s="207">
        <v>41.254110128282313</v>
      </c>
      <c r="J109" s="207">
        <v>49.003583093805915</v>
      </c>
      <c r="K109" s="207">
        <v>51.454242545144943</v>
      </c>
      <c r="L109" s="207">
        <v>46.524822057399604</v>
      </c>
      <c r="M109" s="207">
        <v>41.538978256267249</v>
      </c>
      <c r="N109" s="207">
        <v>49.297099236641223</v>
      </c>
      <c r="O109" s="207">
        <v>43.238125119056953</v>
      </c>
      <c r="P109" s="207">
        <v>41.266632000225947</v>
      </c>
      <c r="Q109" s="207">
        <v>52.003024803387767</v>
      </c>
      <c r="R109" s="207">
        <v>53.883576525524177</v>
      </c>
      <c r="S109" s="207">
        <v>42.005813434492474</v>
      </c>
      <c r="T109" s="207">
        <v>47.91087866777</v>
      </c>
      <c r="U109" s="207">
        <v>46.866908337648887</v>
      </c>
    </row>
    <row r="110" spans="1:21" s="136" customFormat="1" ht="14.4" x14ac:dyDescent="0.3">
      <c r="A110" s="103">
        <v>2010</v>
      </c>
      <c r="B110" s="207">
        <v>45.39540484767678</v>
      </c>
      <c r="C110" s="207">
        <v>50.141236137732491</v>
      </c>
      <c r="D110" s="207">
        <v>51.211381805210422</v>
      </c>
      <c r="E110" s="207">
        <v>49.96501706151134</v>
      </c>
      <c r="F110" s="207">
        <v>48.226722303574917</v>
      </c>
      <c r="G110" s="207">
        <v>60.038016821951281</v>
      </c>
      <c r="H110" s="207">
        <v>48.510026772059469</v>
      </c>
      <c r="I110" s="207">
        <v>41.21885181955853</v>
      </c>
      <c r="J110" s="207">
        <v>48.059515955078361</v>
      </c>
      <c r="K110" s="207">
        <v>50.032858849740123</v>
      </c>
      <c r="L110" s="207">
        <v>46.277034052308537</v>
      </c>
      <c r="M110" s="207">
        <v>41.290383013393821</v>
      </c>
      <c r="N110" s="207">
        <v>49.601868953117155</v>
      </c>
      <c r="O110" s="207">
        <v>41.304396414921442</v>
      </c>
      <c r="P110" s="207">
        <v>40.772944463733616</v>
      </c>
      <c r="Q110" s="207">
        <v>50.377219380078245</v>
      </c>
      <c r="R110" s="207">
        <v>53.173777911222416</v>
      </c>
      <c r="S110" s="207">
        <v>40.783957418378044</v>
      </c>
      <c r="T110" s="207">
        <v>48.015989548444971</v>
      </c>
      <c r="U110" s="207">
        <v>46.694327849343047</v>
      </c>
    </row>
    <row r="111" spans="1:21" s="136" customFormat="1" ht="14.4" x14ac:dyDescent="0.3">
      <c r="A111" s="244">
        <v>2011</v>
      </c>
      <c r="B111" s="208">
        <v>45.317740700912488</v>
      </c>
      <c r="C111" s="208">
        <v>50.385680922062583</v>
      </c>
      <c r="D111" s="208">
        <v>51.462559575897004</v>
      </c>
      <c r="E111" s="208">
        <v>50.03705284663431</v>
      </c>
      <c r="F111" s="208">
        <v>48.702837958803876</v>
      </c>
      <c r="G111" s="208">
        <v>61.099214846538196</v>
      </c>
      <c r="H111" s="208">
        <v>49.018741827828975</v>
      </c>
      <c r="I111" s="208">
        <v>41.543513957307063</v>
      </c>
      <c r="J111" s="208">
        <v>48.258333689001617</v>
      </c>
      <c r="K111" s="208">
        <v>49.685921966858807</v>
      </c>
      <c r="L111" s="208">
        <v>46.591935836937687</v>
      </c>
      <c r="M111" s="208">
        <v>41.259523747822442</v>
      </c>
      <c r="N111" s="208">
        <v>50.251895328931276</v>
      </c>
      <c r="O111" s="208">
        <v>40.333485490300205</v>
      </c>
      <c r="P111" s="208">
        <v>40.729394722546871</v>
      </c>
      <c r="Q111" s="208">
        <v>50.12324521759529</v>
      </c>
      <c r="R111" s="208">
        <v>53.220137944262035</v>
      </c>
      <c r="S111" s="208">
        <v>39.919270513438285</v>
      </c>
      <c r="T111" s="208">
        <v>48.713054130172225</v>
      </c>
      <c r="U111" s="208">
        <v>46.567101910079451</v>
      </c>
    </row>
    <row r="112" spans="1:21" s="127" customFormat="1" ht="13.8" x14ac:dyDescent="0.3">
      <c r="A112" s="245" t="s">
        <v>96</v>
      </c>
      <c r="B112" s="245"/>
      <c r="C112" s="173"/>
      <c r="D112" s="173"/>
      <c r="E112" s="173"/>
      <c r="F112" s="173"/>
      <c r="G112" s="173"/>
      <c r="H112" s="173"/>
      <c r="I112" s="173"/>
      <c r="J112" s="173"/>
      <c r="K112" s="173"/>
      <c r="L112" s="173"/>
      <c r="M112" s="173"/>
      <c r="N112" s="173"/>
      <c r="O112" s="173"/>
      <c r="P112" s="173"/>
      <c r="Q112" s="173"/>
      <c r="R112" s="173"/>
      <c r="S112" s="173"/>
      <c r="T112" s="173"/>
      <c r="U112" s="173"/>
    </row>
    <row r="113" spans="1:1" s="127" customFormat="1" ht="13.8" x14ac:dyDescent="0.3">
      <c r="A113" s="105" t="s">
        <v>95</v>
      </c>
    </row>
    <row r="114" spans="1:1" s="125" customFormat="1" ht="14.4" x14ac:dyDescent="0.3"/>
    <row r="115" spans="1:1" s="125" customFormat="1" ht="14.4" x14ac:dyDescent="0.3">
      <c r="A115" s="101"/>
    </row>
    <row r="116" spans="1:1" s="125" customFormat="1" ht="14.4" x14ac:dyDescent="0.3">
      <c r="A116" s="102" t="s">
        <v>156</v>
      </c>
    </row>
    <row r="120" spans="1:1" ht="13.8" x14ac:dyDescent="0.3">
      <c r="A120" s="105"/>
    </row>
    <row r="121" spans="1:1" ht="13.8" x14ac:dyDescent="0.3">
      <c r="A121" s="105"/>
    </row>
    <row r="122" spans="1:1" ht="13.8" x14ac:dyDescent="0.3">
      <c r="A122" s="105"/>
    </row>
    <row r="123" spans="1:1" x14ac:dyDescent="0.25">
      <c r="A123" s="95"/>
    </row>
    <row r="124" spans="1:1" x14ac:dyDescent="0.25">
      <c r="A124" s="95"/>
    </row>
    <row r="125" spans="1:1" x14ac:dyDescent="0.25">
      <c r="A125" s="95"/>
    </row>
    <row r="126" spans="1:1" x14ac:dyDescent="0.25">
      <c r="A126" s="95"/>
    </row>
  </sheetData>
  <hyperlinks>
    <hyperlink ref="A4:C4" location="'Title Page'!A1" display="Return to Table of Contents"/>
    <hyperlink ref="A4" location="TOC!A1" display="Return to Table of Contents"/>
  </hyperlinks>
  <printOptions horizontalCentered="1"/>
  <pageMargins left="0.25" right="0.25" top="0.25" bottom="0.25" header="0.25" footer="0.5"/>
  <pageSetup scale="5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302"/>
  <sheetViews>
    <sheetView zoomScale="80" zoomScaleNormal="80" workbookViewId="0"/>
  </sheetViews>
  <sheetFormatPr baseColWidth="10" defaultColWidth="9.109375" defaultRowHeight="13.2" x14ac:dyDescent="0.25"/>
  <cols>
    <col min="1" max="1" width="19.33203125" style="130" customWidth="1"/>
    <col min="2" max="4" width="18.44140625" style="130" customWidth="1"/>
    <col min="5" max="21" width="9.109375" style="130"/>
    <col min="22" max="30" width="10.6640625" style="130" customWidth="1"/>
    <col min="31" max="45" width="9.109375" style="130"/>
    <col min="46" max="46" width="7.5546875" style="130" customWidth="1"/>
    <col min="47" max="16384" width="9.109375" style="130"/>
  </cols>
  <sheetData>
    <row r="1" spans="1:6" s="146" customFormat="1" ht="18" x14ac:dyDescent="0.35">
      <c r="A1" s="194" t="s">
        <v>132</v>
      </c>
      <c r="B1" s="193" t="s">
        <v>144</v>
      </c>
      <c r="C1" s="147"/>
      <c r="D1" s="147"/>
      <c r="E1" s="147"/>
    </row>
    <row r="2" spans="1:6" s="136" customFormat="1" ht="16.5" customHeight="1" x14ac:dyDescent="0.3">
      <c r="A2" s="192"/>
      <c r="B2" s="187" t="s">
        <v>145</v>
      </c>
      <c r="C2" s="137"/>
      <c r="D2" s="137"/>
    </row>
    <row r="3" spans="1:6" s="136" customFormat="1" ht="14.4" x14ac:dyDescent="0.3">
      <c r="B3" s="137"/>
      <c r="C3" s="137"/>
      <c r="D3" s="137"/>
      <c r="E3" s="137"/>
    </row>
    <row r="4" spans="1:6" s="136" customFormat="1" ht="27" x14ac:dyDescent="0.3">
      <c r="A4" s="117" t="s">
        <v>99</v>
      </c>
      <c r="B4" s="191"/>
      <c r="C4" s="137"/>
      <c r="D4" s="137"/>
      <c r="E4" s="137"/>
    </row>
    <row r="5" spans="1:6" s="136" customFormat="1" ht="15.75" customHeight="1" x14ac:dyDescent="0.3">
      <c r="A5" s="137"/>
      <c r="B5" s="137"/>
      <c r="C5" s="137"/>
      <c r="D5" s="137"/>
      <c r="E5" s="137"/>
    </row>
    <row r="6" spans="1:6" s="136" customFormat="1" ht="11.4" customHeight="1" x14ac:dyDescent="0.3">
      <c r="A6" s="185" t="s">
        <v>14</v>
      </c>
      <c r="B6" s="190" t="s">
        <v>14</v>
      </c>
      <c r="C6" s="185" t="s">
        <v>14</v>
      </c>
      <c r="D6" s="185" t="s">
        <v>14</v>
      </c>
      <c r="E6" s="185"/>
    </row>
    <row r="7" spans="1:6" ht="33" x14ac:dyDescent="0.3">
      <c r="A7" s="211"/>
      <c r="B7" s="241" t="s">
        <v>153</v>
      </c>
      <c r="C7" s="242" t="s">
        <v>136</v>
      </c>
      <c r="D7" s="242" t="s">
        <v>137</v>
      </c>
      <c r="E7" s="212"/>
    </row>
    <row r="8" spans="1:6" ht="14.4" x14ac:dyDescent="0.3">
      <c r="A8" s="188"/>
      <c r="B8" s="188"/>
      <c r="C8" s="188"/>
      <c r="D8" s="188"/>
      <c r="E8" s="188"/>
    </row>
    <row r="9" spans="1:6" ht="14.4" x14ac:dyDescent="0.3">
      <c r="A9" s="187" t="s">
        <v>11</v>
      </c>
      <c r="B9" s="209">
        <v>1</v>
      </c>
      <c r="C9" s="209">
        <v>1</v>
      </c>
      <c r="D9" s="210">
        <v>1</v>
      </c>
      <c r="E9" s="126"/>
    </row>
    <row r="10" spans="1:6" ht="24.9" customHeight="1" x14ac:dyDescent="0.3">
      <c r="A10" s="188" t="s">
        <v>0</v>
      </c>
      <c r="B10" s="209">
        <v>1.232486134</v>
      </c>
      <c r="C10" s="209">
        <v>0.98870000000000002</v>
      </c>
      <c r="D10" s="210">
        <v>1.2465724021442297</v>
      </c>
      <c r="E10" s="126"/>
    </row>
    <row r="11" spans="1:6" ht="14.4" x14ac:dyDescent="0.3">
      <c r="A11" s="188" t="s">
        <v>15</v>
      </c>
      <c r="B11" s="209">
        <v>1.559586339</v>
      </c>
      <c r="C11" s="209">
        <v>0.96786682152535819</v>
      </c>
      <c r="D11" s="210">
        <v>1.6113646054547999</v>
      </c>
      <c r="E11" s="186"/>
    </row>
    <row r="12" spans="1:6" ht="14.4" x14ac:dyDescent="0.3">
      <c r="A12" s="189" t="s">
        <v>1</v>
      </c>
      <c r="B12" s="209">
        <v>106.827024057</v>
      </c>
      <c r="C12" s="209">
        <v>79.7</v>
      </c>
      <c r="D12" s="210">
        <v>1.3403641663362609</v>
      </c>
      <c r="E12" s="136"/>
    </row>
    <row r="13" spans="1:6" s="131" customFormat="1" ht="14.4" x14ac:dyDescent="0.3">
      <c r="A13" s="188" t="s">
        <v>103</v>
      </c>
      <c r="B13" s="209">
        <v>821.46393330800004</v>
      </c>
      <c r="C13" s="209">
        <v>1106.94</v>
      </c>
      <c r="D13" s="210">
        <v>0.74210339612625797</v>
      </c>
      <c r="E13" s="186"/>
      <c r="F13" s="130"/>
    </row>
    <row r="14" spans="1:6" s="131" customFormat="1" ht="14.4" x14ac:dyDescent="0.3">
      <c r="A14" s="188" t="s">
        <v>18</v>
      </c>
      <c r="B14" s="209">
        <v>1.038</v>
      </c>
      <c r="C14" s="209">
        <v>1.2564999999999997</v>
      </c>
      <c r="D14" s="210">
        <v>0.82610425785913266</v>
      </c>
      <c r="E14" s="186"/>
      <c r="F14" s="130"/>
    </row>
    <row r="15" spans="1:6" s="131" customFormat="1" ht="24.9" customHeight="1" x14ac:dyDescent="0.3">
      <c r="A15" s="188" t="s">
        <v>2</v>
      </c>
      <c r="B15" s="209">
        <v>0.84757662499999997</v>
      </c>
      <c r="C15" s="209">
        <v>0.71782355896920536</v>
      </c>
      <c r="D15" s="210">
        <v>1.1807589962875</v>
      </c>
      <c r="E15" s="186"/>
    </row>
    <row r="16" spans="1:6" s="131" customFormat="1" ht="14.4" x14ac:dyDescent="0.3">
      <c r="A16" s="188" t="s">
        <v>3</v>
      </c>
      <c r="B16" s="209">
        <v>0.86666637300000005</v>
      </c>
      <c r="C16" s="209">
        <v>0.71782355896920536</v>
      </c>
      <c r="D16" s="210">
        <v>1.2073529242263001</v>
      </c>
      <c r="E16" s="186"/>
    </row>
    <row r="17" spans="1:6" ht="14.4" x14ac:dyDescent="0.3">
      <c r="A17" s="188" t="s">
        <v>51</v>
      </c>
      <c r="B17" s="209">
        <v>13.868017264000001</v>
      </c>
      <c r="C17" s="209">
        <v>17.25</v>
      </c>
      <c r="D17" s="210">
        <v>0.80394302979710153</v>
      </c>
      <c r="E17" s="186"/>
    </row>
    <row r="18" spans="1:6" ht="14.4" x14ac:dyDescent="0.3">
      <c r="A18" s="188" t="s">
        <v>4</v>
      </c>
      <c r="B18" s="209">
        <v>7.8202856489999997</v>
      </c>
      <c r="C18" s="209">
        <v>5.3535000000000004</v>
      </c>
      <c r="D18" s="210">
        <v>1.4607799848697112</v>
      </c>
      <c r="E18" s="186"/>
    </row>
    <row r="19" spans="1:6" ht="14.4" x14ac:dyDescent="0.3">
      <c r="A19" s="188" t="s">
        <v>49</v>
      </c>
      <c r="B19" s="209">
        <v>0.93379114600000002</v>
      </c>
      <c r="C19" s="209">
        <v>0.71782355896920536</v>
      </c>
      <c r="D19" s="210">
        <v>1.3008644454925999</v>
      </c>
      <c r="E19" s="186"/>
    </row>
    <row r="20" spans="1:6" ht="14.4" x14ac:dyDescent="0.3">
      <c r="A20" s="188" t="s">
        <v>5</v>
      </c>
      <c r="B20" s="209">
        <v>0.87192785799999994</v>
      </c>
      <c r="C20" s="209">
        <v>0.71782355896920536</v>
      </c>
      <c r="D20" s="210">
        <v>1.2146826989797999</v>
      </c>
      <c r="E20" s="186"/>
    </row>
    <row r="21" spans="1:6" ht="14.4" x14ac:dyDescent="0.3">
      <c r="A21" s="188" t="s">
        <v>6</v>
      </c>
      <c r="B21" s="209">
        <v>0.80222277200000003</v>
      </c>
      <c r="C21" s="209">
        <v>0.71782355896920536</v>
      </c>
      <c r="D21" s="210">
        <v>1.1175765436732001</v>
      </c>
      <c r="E21" s="186"/>
    </row>
    <row r="22" spans="1:6" ht="14.4" x14ac:dyDescent="0.3">
      <c r="A22" s="188" t="s">
        <v>50</v>
      </c>
      <c r="B22" s="209">
        <v>0.839238657</v>
      </c>
      <c r="C22" s="209">
        <v>0.71782355896920536</v>
      </c>
      <c r="D22" s="210">
        <v>1.1691433730667</v>
      </c>
      <c r="E22" s="186"/>
    </row>
    <row r="23" spans="1:6" ht="14.4" x14ac:dyDescent="0.3">
      <c r="A23" s="188" t="s">
        <v>7</v>
      </c>
      <c r="B23" s="209">
        <v>0.78971244500000004</v>
      </c>
      <c r="C23" s="209">
        <v>0.71782355896920536</v>
      </c>
      <c r="D23" s="210">
        <v>1.1001484071295</v>
      </c>
      <c r="E23" s="186"/>
    </row>
    <row r="24" spans="1:6" ht="14.4" x14ac:dyDescent="0.3">
      <c r="A24" s="188" t="s">
        <v>12</v>
      </c>
      <c r="B24" s="209">
        <v>0.84192366200000002</v>
      </c>
      <c r="C24" s="209">
        <v>0.71782355896920536</v>
      </c>
      <c r="D24" s="210">
        <v>1.1728838535322001</v>
      </c>
      <c r="E24" s="186"/>
    </row>
    <row r="25" spans="1:6" ht="14.4" x14ac:dyDescent="0.3">
      <c r="A25" s="188" t="s">
        <v>8</v>
      </c>
      <c r="B25" s="209">
        <v>8.8777234759999999</v>
      </c>
      <c r="C25" s="209">
        <v>5.6021999999999998</v>
      </c>
      <c r="D25" s="210">
        <v>1.5846852086680232</v>
      </c>
      <c r="E25" s="186"/>
    </row>
    <row r="26" spans="1:6" ht="14.4" x14ac:dyDescent="0.3">
      <c r="A26" s="188" t="s">
        <v>16</v>
      </c>
      <c r="B26" s="209">
        <v>0.71601305999999998</v>
      </c>
      <c r="C26" s="209">
        <v>0.71782355896920536</v>
      </c>
      <c r="D26" s="210">
        <v>0.997477793886</v>
      </c>
      <c r="E26" s="186"/>
    </row>
    <row r="27" spans="1:6" ht="14.4" x14ac:dyDescent="0.3">
      <c r="A27" s="188" t="s">
        <v>9</v>
      </c>
      <c r="B27" s="209">
        <v>8.9457262439999994</v>
      </c>
      <c r="C27" s="209">
        <v>6.4877999999999991</v>
      </c>
      <c r="D27" s="210">
        <v>1.3788535781004347</v>
      </c>
      <c r="E27" s="186"/>
    </row>
    <row r="28" spans="1:6" ht="14.4" x14ac:dyDescent="0.3">
      <c r="A28" s="187" t="s">
        <v>13</v>
      </c>
      <c r="B28" s="209">
        <v>0.67806363300000005</v>
      </c>
      <c r="C28" s="209">
        <v>0.62332481456086763</v>
      </c>
      <c r="D28" s="210">
        <v>1.0878174864219001</v>
      </c>
      <c r="E28" s="186"/>
    </row>
    <row r="29" spans="1:6" ht="14.4" x14ac:dyDescent="0.3">
      <c r="A29" s="235"/>
      <c r="B29" s="236"/>
      <c r="C29" s="236"/>
      <c r="D29" s="236"/>
      <c r="E29" s="237"/>
    </row>
    <row r="30" spans="1:6" ht="15" x14ac:dyDescent="0.3">
      <c r="A30" s="184" t="s">
        <v>131</v>
      </c>
      <c r="B30" s="183"/>
      <c r="C30" s="183"/>
      <c r="D30" s="183"/>
      <c r="E30" s="183"/>
      <c r="F30" s="183"/>
    </row>
    <row r="31" spans="1:6" ht="13.8" x14ac:dyDescent="0.3">
      <c r="A31" s="183" t="s">
        <v>130</v>
      </c>
      <c r="B31" s="183"/>
      <c r="C31" s="183"/>
      <c r="D31" s="183"/>
      <c r="E31" s="183"/>
      <c r="F31" s="183"/>
    </row>
    <row r="32" spans="1:6" s="183" customFormat="1" ht="14.1" customHeight="1" x14ac:dyDescent="0.3">
      <c r="A32" s="183" t="s">
        <v>129</v>
      </c>
    </row>
    <row r="33" spans="1:10" s="183" customFormat="1" ht="11.4" customHeight="1" x14ac:dyDescent="0.3">
      <c r="A33" s="136"/>
      <c r="B33" s="136"/>
      <c r="C33" s="136"/>
      <c r="D33" s="136"/>
      <c r="E33" s="136"/>
      <c r="F33" s="136"/>
    </row>
    <row r="34" spans="1:10" s="183" customFormat="1" ht="11.4" customHeight="1" x14ac:dyDescent="0.3">
      <c r="A34" s="136"/>
      <c r="B34" s="136"/>
      <c r="C34" s="136"/>
      <c r="D34" s="136"/>
      <c r="E34" s="136"/>
      <c r="F34" s="136"/>
    </row>
    <row r="35" spans="1:10" s="136" customFormat="1" ht="14.4" x14ac:dyDescent="0.3">
      <c r="A35" s="102" t="s">
        <v>156</v>
      </c>
    </row>
    <row r="36" spans="1:10" s="136" customFormat="1" ht="11.4" customHeight="1" x14ac:dyDescent="0.3"/>
    <row r="37" spans="1:10" s="136" customFormat="1" ht="14.4" x14ac:dyDescent="0.3"/>
    <row r="40" spans="1:10" s="180" customFormat="1" ht="14.4" customHeight="1" x14ac:dyDescent="0.3">
      <c r="A40" s="184"/>
    </row>
    <row r="41" spans="1:10" s="180" customFormat="1" ht="14.4" customHeight="1" x14ac:dyDescent="0.3">
      <c r="A41" s="183"/>
    </row>
    <row r="42" spans="1:10" s="180" customFormat="1" ht="14.4" customHeight="1" x14ac:dyDescent="0.3">
      <c r="A42" s="183"/>
      <c r="B42" s="182"/>
      <c r="C42" s="182"/>
    </row>
    <row r="43" spans="1:10" s="180" customFormat="1" ht="14.4" customHeight="1" x14ac:dyDescent="0.25">
      <c r="A43" s="123"/>
    </row>
    <row r="44" spans="1:10" ht="14.4" customHeight="1" x14ac:dyDescent="0.25">
      <c r="A44" s="123"/>
      <c r="B44" s="180"/>
      <c r="C44" s="180"/>
      <c r="D44" s="180"/>
      <c r="E44" s="180"/>
      <c r="F44" s="180"/>
      <c r="G44" s="180"/>
      <c r="H44" s="180"/>
      <c r="I44" s="180"/>
      <c r="J44" s="180"/>
    </row>
    <row r="45" spans="1:10" ht="14.4" customHeight="1" x14ac:dyDescent="0.25">
      <c r="A45" s="123"/>
      <c r="B45" s="180"/>
      <c r="C45" s="180"/>
      <c r="D45" s="180"/>
      <c r="E45" s="180"/>
      <c r="F45" s="180"/>
      <c r="G45" s="180"/>
      <c r="H45" s="180"/>
      <c r="I45" s="180"/>
      <c r="J45" s="180"/>
    </row>
    <row r="46" spans="1:10" ht="14.4" customHeight="1" x14ac:dyDescent="0.25">
      <c r="A46" s="123"/>
      <c r="B46" s="180"/>
      <c r="C46" s="180"/>
      <c r="D46" s="180"/>
      <c r="E46" s="180"/>
      <c r="F46" s="180"/>
      <c r="G46" s="180"/>
      <c r="H46" s="180"/>
      <c r="I46" s="180"/>
      <c r="J46" s="180"/>
    </row>
    <row r="47" spans="1:10" ht="14.4" customHeight="1" x14ac:dyDescent="0.25">
      <c r="A47" s="123"/>
      <c r="B47" s="180"/>
      <c r="C47" s="180"/>
      <c r="D47" s="180"/>
      <c r="E47" s="180"/>
      <c r="F47" s="180"/>
      <c r="G47" s="180"/>
      <c r="H47" s="180"/>
      <c r="I47" s="180"/>
      <c r="J47" s="180"/>
    </row>
    <row r="48" spans="1:10" ht="14.4" customHeight="1" x14ac:dyDescent="0.25">
      <c r="A48" s="181"/>
      <c r="B48" s="180"/>
      <c r="C48" s="180"/>
      <c r="D48" s="180"/>
      <c r="E48" s="180"/>
      <c r="F48" s="180"/>
      <c r="G48" s="180"/>
      <c r="H48" s="180"/>
      <c r="I48" s="180"/>
      <c r="J48" s="180"/>
    </row>
    <row r="49" spans="1:10" ht="14.4" customHeight="1" x14ac:dyDescent="0.25">
      <c r="A49" s="181"/>
      <c r="B49" s="180"/>
      <c r="C49" s="180"/>
      <c r="D49" s="180"/>
      <c r="E49" s="180"/>
      <c r="F49" s="180"/>
      <c r="G49" s="180"/>
      <c r="H49" s="180"/>
      <c r="I49" s="180"/>
      <c r="J49" s="180"/>
    </row>
    <row r="50" spans="1:10" ht="14.4" customHeight="1" x14ac:dyDescent="0.25">
      <c r="A50" s="181"/>
      <c r="B50" s="180"/>
      <c r="C50" s="180"/>
      <c r="D50" s="180"/>
      <c r="E50" s="180"/>
      <c r="F50" s="180"/>
      <c r="G50" s="180"/>
      <c r="H50" s="180"/>
      <c r="I50" s="180"/>
      <c r="J50" s="180"/>
    </row>
    <row r="51" spans="1:10" ht="14.4" customHeight="1" x14ac:dyDescent="0.25">
      <c r="A51" s="181"/>
      <c r="B51" s="180"/>
      <c r="C51" s="180"/>
      <c r="D51" s="180"/>
      <c r="E51" s="180"/>
      <c r="F51" s="180"/>
      <c r="G51" s="180"/>
      <c r="H51" s="180"/>
      <c r="I51" s="180"/>
      <c r="J51" s="180"/>
    </row>
    <row r="52" spans="1:10" ht="14.4" customHeight="1" x14ac:dyDescent="0.25">
      <c r="A52" s="182"/>
      <c r="B52" s="180"/>
      <c r="C52" s="180"/>
      <c r="D52" s="180"/>
      <c r="E52" s="180"/>
      <c r="F52" s="180"/>
      <c r="G52" s="180"/>
      <c r="H52" s="180"/>
      <c r="I52" s="180"/>
      <c r="J52" s="180"/>
    </row>
    <row r="53" spans="1:10" ht="14.4" customHeight="1" x14ac:dyDescent="0.25">
      <c r="A53" s="181"/>
      <c r="B53" s="180"/>
      <c r="C53" s="180"/>
      <c r="D53" s="180"/>
      <c r="E53" s="180"/>
      <c r="F53" s="180"/>
      <c r="G53" s="180"/>
      <c r="H53" s="180"/>
      <c r="I53" s="180"/>
      <c r="J53" s="180"/>
    </row>
    <row r="54" spans="1:10" ht="14.4" customHeight="1" x14ac:dyDescent="0.25">
      <c r="A54" s="181"/>
      <c r="B54" s="180"/>
      <c r="C54" s="180"/>
      <c r="D54" s="180"/>
      <c r="E54" s="180"/>
      <c r="F54" s="180"/>
      <c r="G54" s="180"/>
      <c r="H54" s="180"/>
      <c r="I54" s="180"/>
      <c r="J54" s="180"/>
    </row>
    <row r="55" spans="1:10" ht="11.4" customHeight="1" x14ac:dyDescent="0.25">
      <c r="A55" s="180"/>
      <c r="B55" s="180"/>
      <c r="C55" s="180"/>
      <c r="D55" s="180"/>
      <c r="E55" s="180"/>
      <c r="F55" s="180"/>
      <c r="G55" s="180"/>
      <c r="H55" s="180"/>
      <c r="I55" s="180"/>
      <c r="J55" s="180"/>
    </row>
    <row r="56" spans="1:10" ht="11.4" customHeight="1" x14ac:dyDescent="0.25">
      <c r="A56" s="180"/>
      <c r="B56" s="180"/>
      <c r="C56" s="180"/>
      <c r="D56" s="180"/>
      <c r="E56" s="180"/>
      <c r="F56" s="180"/>
      <c r="G56" s="180"/>
      <c r="H56" s="180"/>
      <c r="I56" s="180"/>
      <c r="J56" s="180"/>
    </row>
    <row r="57" spans="1:10" ht="11.4" customHeight="1" x14ac:dyDescent="0.25"/>
    <row r="58" spans="1:10" ht="11.4" customHeight="1" x14ac:dyDescent="0.25"/>
    <row r="59" spans="1:10" ht="11.4" customHeight="1" x14ac:dyDescent="0.25"/>
    <row r="60" spans="1:10" ht="11.4" customHeight="1" x14ac:dyDescent="0.25"/>
    <row r="61" spans="1:10" ht="11.4" customHeight="1" x14ac:dyDescent="0.25"/>
    <row r="62" spans="1:10" ht="11.4" customHeight="1" x14ac:dyDescent="0.25"/>
    <row r="63" spans="1:10" ht="11.4" customHeight="1" x14ac:dyDescent="0.25"/>
    <row r="64" spans="1:10" ht="11.4" customHeight="1" x14ac:dyDescent="0.25"/>
    <row r="65" ht="11.4" customHeight="1" x14ac:dyDescent="0.25"/>
    <row r="66" ht="11.4" customHeight="1" x14ac:dyDescent="0.25"/>
    <row r="67" ht="11.4" customHeight="1" x14ac:dyDescent="0.25"/>
    <row r="68" ht="11.4" customHeight="1" x14ac:dyDescent="0.25"/>
    <row r="69" ht="11.4" customHeight="1" x14ac:dyDescent="0.25"/>
    <row r="70" ht="11.4" customHeight="1" x14ac:dyDescent="0.25"/>
    <row r="71" ht="11.4" customHeight="1" x14ac:dyDescent="0.25"/>
    <row r="72" ht="11.4" customHeight="1" x14ac:dyDescent="0.25"/>
    <row r="73" ht="11.4" customHeight="1" x14ac:dyDescent="0.25"/>
    <row r="74" ht="11.4" customHeight="1" x14ac:dyDescent="0.25"/>
    <row r="75" ht="11.4" customHeight="1" x14ac:dyDescent="0.25"/>
    <row r="76" ht="11.4" customHeight="1" x14ac:dyDescent="0.25"/>
    <row r="77" ht="11.4" customHeight="1" x14ac:dyDescent="0.25"/>
    <row r="78" ht="11.4" customHeight="1" x14ac:dyDescent="0.25"/>
    <row r="79" ht="11.4" customHeight="1" x14ac:dyDescent="0.25"/>
    <row r="80" ht="11.4" customHeight="1" x14ac:dyDescent="0.25"/>
    <row r="81" ht="11.4" customHeight="1" x14ac:dyDescent="0.25"/>
    <row r="82" ht="11.4" customHeight="1" x14ac:dyDescent="0.25"/>
    <row r="83" ht="11.4" customHeight="1" x14ac:dyDescent="0.25"/>
    <row r="84" ht="11.4" customHeight="1" x14ac:dyDescent="0.25"/>
    <row r="85" ht="11.4" customHeight="1" x14ac:dyDescent="0.25"/>
    <row r="86" ht="11.4" customHeight="1" x14ac:dyDescent="0.25"/>
    <row r="87" ht="11.4" customHeight="1" x14ac:dyDescent="0.25"/>
    <row r="88" ht="11.4" customHeight="1" x14ac:dyDescent="0.25"/>
    <row r="89" ht="11.4" customHeight="1" x14ac:dyDescent="0.25"/>
    <row r="90" ht="11.4" customHeight="1" x14ac:dyDescent="0.25"/>
    <row r="91" ht="11.4" customHeight="1" x14ac:dyDescent="0.25"/>
    <row r="92" ht="11.4" customHeight="1" x14ac:dyDescent="0.25"/>
    <row r="93" ht="11.4" customHeight="1" x14ac:dyDescent="0.25"/>
    <row r="94" ht="11.4" customHeight="1" x14ac:dyDescent="0.25"/>
    <row r="95" ht="11.4" customHeight="1" x14ac:dyDescent="0.25"/>
    <row r="96" ht="11.4" customHeight="1" x14ac:dyDescent="0.25"/>
    <row r="97" ht="11.4" customHeight="1" x14ac:dyDescent="0.25"/>
    <row r="98" ht="11.4" customHeight="1" x14ac:dyDescent="0.25"/>
    <row r="99" ht="11.4" customHeight="1" x14ac:dyDescent="0.25"/>
    <row r="100" ht="11.4" customHeight="1" x14ac:dyDescent="0.25"/>
    <row r="101" ht="11.4" customHeight="1" x14ac:dyDescent="0.25"/>
    <row r="102" ht="11.4" customHeight="1" x14ac:dyDescent="0.25"/>
    <row r="103" ht="11.4" customHeight="1" x14ac:dyDescent="0.25"/>
    <row r="104" ht="11.4" customHeight="1" x14ac:dyDescent="0.25"/>
    <row r="105" ht="11.4" customHeight="1" x14ac:dyDescent="0.25"/>
    <row r="106" ht="11.4" customHeight="1" x14ac:dyDescent="0.25"/>
    <row r="107" ht="11.4" customHeight="1" x14ac:dyDescent="0.25"/>
    <row r="108" ht="11.4" customHeight="1" x14ac:dyDescent="0.25"/>
    <row r="109" ht="11.4" customHeight="1" x14ac:dyDescent="0.25"/>
    <row r="110" ht="11.4" customHeight="1" x14ac:dyDescent="0.25"/>
    <row r="111" ht="11.4" customHeight="1" x14ac:dyDescent="0.25"/>
    <row r="112" ht="11.4" customHeight="1" x14ac:dyDescent="0.25"/>
    <row r="113" ht="11.4" customHeight="1" x14ac:dyDescent="0.25"/>
    <row r="114" ht="11.4" customHeight="1" x14ac:dyDescent="0.25"/>
    <row r="115" ht="11.4" customHeight="1" x14ac:dyDescent="0.25"/>
    <row r="116" ht="11.4" customHeight="1" x14ac:dyDescent="0.25"/>
    <row r="117" ht="11.4" customHeight="1" x14ac:dyDescent="0.25"/>
    <row r="118" ht="11.4" customHeight="1" x14ac:dyDescent="0.25"/>
    <row r="119" ht="11.4" customHeight="1" x14ac:dyDescent="0.25"/>
    <row r="120" ht="11.4" customHeight="1" x14ac:dyDescent="0.25"/>
    <row r="121" ht="11.4" customHeight="1" x14ac:dyDescent="0.25"/>
    <row r="122" ht="11.4" customHeight="1" x14ac:dyDescent="0.25"/>
    <row r="123" ht="11.4" customHeight="1" x14ac:dyDescent="0.25"/>
    <row r="124" ht="11.4" customHeight="1" x14ac:dyDescent="0.25"/>
    <row r="125" ht="11.4" customHeight="1" x14ac:dyDescent="0.25"/>
    <row r="126" ht="11.4" customHeight="1" x14ac:dyDescent="0.25"/>
    <row r="127" ht="11.4" customHeight="1" x14ac:dyDescent="0.25"/>
    <row r="128" ht="11.4" customHeight="1" x14ac:dyDescent="0.25"/>
    <row r="129" ht="11.4" customHeight="1" x14ac:dyDescent="0.25"/>
    <row r="130" ht="11.4" customHeight="1" x14ac:dyDescent="0.25"/>
    <row r="131" ht="11.4" customHeight="1" x14ac:dyDescent="0.25"/>
    <row r="132" ht="11.4" customHeight="1" x14ac:dyDescent="0.25"/>
    <row r="133" ht="11.4" customHeight="1" x14ac:dyDescent="0.25"/>
    <row r="134" ht="11.4" customHeight="1" x14ac:dyDescent="0.25"/>
    <row r="135" ht="11.4" customHeight="1" x14ac:dyDescent="0.25"/>
    <row r="136" ht="11.4" customHeight="1" x14ac:dyDescent="0.25"/>
    <row r="137" ht="11.4" customHeight="1" x14ac:dyDescent="0.25"/>
    <row r="138" ht="11.4" customHeight="1" x14ac:dyDescent="0.25"/>
    <row r="139" ht="11.4" customHeight="1" x14ac:dyDescent="0.25"/>
    <row r="140" ht="11.4" customHeight="1" x14ac:dyDescent="0.25"/>
    <row r="141" ht="11.4" customHeight="1" x14ac:dyDescent="0.25"/>
    <row r="142" ht="11.4" customHeight="1" x14ac:dyDescent="0.25"/>
    <row r="143" ht="11.4" customHeight="1" x14ac:dyDescent="0.25"/>
    <row r="144" ht="11.4" customHeight="1" x14ac:dyDescent="0.25"/>
    <row r="145" ht="11.4" customHeight="1" x14ac:dyDescent="0.25"/>
    <row r="146" ht="11.4" customHeight="1" x14ac:dyDescent="0.25"/>
    <row r="147" ht="11.4" customHeight="1" x14ac:dyDescent="0.25"/>
    <row r="148" ht="11.4" customHeight="1" x14ac:dyDescent="0.25"/>
    <row r="149" ht="11.4" customHeight="1" x14ac:dyDescent="0.25"/>
    <row r="150" ht="11.4" customHeight="1" x14ac:dyDescent="0.25"/>
    <row r="151" ht="11.4" customHeight="1" x14ac:dyDescent="0.25"/>
    <row r="152" ht="11.4" customHeight="1" x14ac:dyDescent="0.25"/>
    <row r="153" ht="11.4" customHeight="1" x14ac:dyDescent="0.25"/>
    <row r="154" ht="11.4" customHeight="1" x14ac:dyDescent="0.25"/>
    <row r="155" ht="11.4" customHeight="1" x14ac:dyDescent="0.25"/>
    <row r="156" ht="11.4" customHeight="1" x14ac:dyDescent="0.25"/>
    <row r="157" ht="11.4" customHeight="1" x14ac:dyDescent="0.25"/>
    <row r="158" ht="11.4" customHeight="1" x14ac:dyDescent="0.25"/>
    <row r="159" ht="11.4" customHeight="1" x14ac:dyDescent="0.25"/>
    <row r="160" ht="11.4" customHeight="1" x14ac:dyDescent="0.25"/>
    <row r="161" ht="11.4" customHeight="1" x14ac:dyDescent="0.25"/>
    <row r="162" ht="11.4" customHeight="1" x14ac:dyDescent="0.25"/>
    <row r="163" ht="11.4" customHeight="1" x14ac:dyDescent="0.25"/>
    <row r="164" ht="11.4" customHeight="1" x14ac:dyDescent="0.25"/>
    <row r="165" ht="11.4" customHeight="1" x14ac:dyDescent="0.25"/>
    <row r="166" ht="11.4" customHeight="1" x14ac:dyDescent="0.25"/>
    <row r="167" ht="11.4" customHeight="1" x14ac:dyDescent="0.25"/>
    <row r="168" ht="11.4" customHeight="1" x14ac:dyDescent="0.25"/>
    <row r="169" ht="11.4" customHeight="1" x14ac:dyDescent="0.25"/>
    <row r="170" ht="11.4" customHeight="1" x14ac:dyDescent="0.25"/>
    <row r="171" ht="11.4" customHeight="1" x14ac:dyDescent="0.25"/>
    <row r="172" ht="11.4" customHeight="1" x14ac:dyDescent="0.25"/>
    <row r="173" ht="11.4" customHeight="1" x14ac:dyDescent="0.25"/>
    <row r="174" ht="11.4" customHeight="1" x14ac:dyDescent="0.25"/>
    <row r="175" ht="11.4" customHeight="1" x14ac:dyDescent="0.25"/>
    <row r="176" ht="11.4" customHeight="1" x14ac:dyDescent="0.25"/>
    <row r="177" ht="11.4" customHeight="1" x14ac:dyDescent="0.25"/>
    <row r="178" ht="11.4" customHeight="1" x14ac:dyDescent="0.25"/>
    <row r="179" ht="11.4" customHeight="1" x14ac:dyDescent="0.25"/>
    <row r="180" ht="11.4" customHeight="1" x14ac:dyDescent="0.25"/>
    <row r="181" ht="11.4" customHeight="1" x14ac:dyDescent="0.25"/>
    <row r="182" ht="11.4" customHeight="1" x14ac:dyDescent="0.25"/>
    <row r="183" ht="11.4" customHeight="1" x14ac:dyDescent="0.25"/>
    <row r="184" ht="11.4" customHeight="1" x14ac:dyDescent="0.25"/>
    <row r="185" ht="11.4" customHeight="1" x14ac:dyDescent="0.25"/>
    <row r="186" ht="11.4" customHeight="1" x14ac:dyDescent="0.25"/>
    <row r="187" ht="11.4" customHeight="1" x14ac:dyDescent="0.25"/>
    <row r="188" ht="11.4" customHeight="1" x14ac:dyDescent="0.25"/>
    <row r="189" ht="11.4" customHeight="1" x14ac:dyDescent="0.25"/>
    <row r="190" ht="11.4" customHeight="1" x14ac:dyDescent="0.25"/>
    <row r="191" ht="11.4" customHeight="1" x14ac:dyDescent="0.25"/>
    <row r="192" ht="11.4" customHeight="1" x14ac:dyDescent="0.25"/>
    <row r="193" ht="11.4" customHeight="1" x14ac:dyDescent="0.25"/>
    <row r="194" ht="11.4" customHeight="1" x14ac:dyDescent="0.25"/>
    <row r="195" ht="11.4" customHeight="1" x14ac:dyDescent="0.25"/>
    <row r="196" ht="11.4" customHeight="1" x14ac:dyDescent="0.25"/>
    <row r="197" ht="11.4" customHeight="1" x14ac:dyDescent="0.25"/>
    <row r="198" ht="11.4" customHeight="1" x14ac:dyDescent="0.25"/>
    <row r="199" ht="11.4" customHeight="1" x14ac:dyDescent="0.25"/>
    <row r="200" ht="11.4" customHeight="1" x14ac:dyDescent="0.25"/>
    <row r="201" ht="11.4" customHeight="1" x14ac:dyDescent="0.25"/>
    <row r="202" ht="11.4" customHeight="1" x14ac:dyDescent="0.25"/>
    <row r="203" ht="11.4" customHeight="1" x14ac:dyDescent="0.25"/>
    <row r="204" ht="11.4" customHeight="1" x14ac:dyDescent="0.25"/>
    <row r="205" ht="11.4" customHeight="1" x14ac:dyDescent="0.25"/>
    <row r="206" ht="11.4" customHeight="1" x14ac:dyDescent="0.25"/>
    <row r="207" ht="11.4" customHeight="1" x14ac:dyDescent="0.25"/>
    <row r="208" ht="11.4" customHeight="1" x14ac:dyDescent="0.25"/>
    <row r="209" ht="11.4" customHeight="1" x14ac:dyDescent="0.25"/>
    <row r="210" ht="11.4" customHeight="1" x14ac:dyDescent="0.25"/>
    <row r="211" ht="11.4" customHeight="1" x14ac:dyDescent="0.25"/>
    <row r="212" ht="11.4" customHeight="1" x14ac:dyDescent="0.25"/>
    <row r="213" ht="11.4" customHeight="1" x14ac:dyDescent="0.25"/>
    <row r="214" ht="11.4" customHeight="1" x14ac:dyDescent="0.25"/>
    <row r="215" ht="11.4" customHeight="1" x14ac:dyDescent="0.25"/>
    <row r="216" ht="11.4" customHeight="1" x14ac:dyDescent="0.25"/>
    <row r="217" ht="11.4" customHeight="1" x14ac:dyDescent="0.25"/>
    <row r="218" ht="11.4" customHeight="1" x14ac:dyDescent="0.25"/>
    <row r="219" ht="11.4" customHeight="1" x14ac:dyDescent="0.25"/>
    <row r="220" ht="11.4" customHeight="1" x14ac:dyDescent="0.25"/>
    <row r="221" ht="11.4" customHeight="1" x14ac:dyDescent="0.25"/>
    <row r="222" ht="11.4" customHeight="1" x14ac:dyDescent="0.25"/>
    <row r="223" ht="11.4" customHeight="1" x14ac:dyDescent="0.25"/>
    <row r="224" ht="11.4" customHeight="1" x14ac:dyDescent="0.25"/>
    <row r="225" ht="11.4" customHeight="1" x14ac:dyDescent="0.25"/>
    <row r="226" ht="11.4" customHeight="1" x14ac:dyDescent="0.25"/>
    <row r="227" ht="11.4" customHeight="1" x14ac:dyDescent="0.25"/>
    <row r="228" ht="11.4" customHeight="1" x14ac:dyDescent="0.25"/>
    <row r="229" ht="11.4" customHeight="1" x14ac:dyDescent="0.25"/>
    <row r="230" ht="11.4" customHeight="1" x14ac:dyDescent="0.25"/>
    <row r="231" ht="11.4" customHeight="1" x14ac:dyDescent="0.25"/>
    <row r="232" ht="11.4" customHeight="1" x14ac:dyDescent="0.25"/>
    <row r="233" ht="11.4" customHeight="1" x14ac:dyDescent="0.25"/>
    <row r="234" ht="11.4" customHeight="1" x14ac:dyDescent="0.25"/>
    <row r="235" ht="11.4" customHeight="1" x14ac:dyDescent="0.25"/>
    <row r="236" ht="11.4" customHeight="1" x14ac:dyDescent="0.25"/>
    <row r="237" ht="11.4" customHeight="1" x14ac:dyDescent="0.25"/>
    <row r="238" ht="11.4" customHeight="1" x14ac:dyDescent="0.25"/>
    <row r="239" ht="11.4" customHeight="1" x14ac:dyDescent="0.25"/>
    <row r="240" ht="11.4" customHeight="1" x14ac:dyDescent="0.25"/>
    <row r="241" ht="11.4" customHeight="1" x14ac:dyDescent="0.25"/>
    <row r="242" ht="11.4" customHeight="1" x14ac:dyDescent="0.25"/>
    <row r="243" ht="11.4" customHeight="1" x14ac:dyDescent="0.25"/>
    <row r="244" ht="11.4" customHeight="1" x14ac:dyDescent="0.25"/>
    <row r="245" ht="11.4" customHeight="1" x14ac:dyDescent="0.25"/>
    <row r="246" ht="11.4" customHeight="1" x14ac:dyDescent="0.25"/>
    <row r="247" ht="11.4" customHeight="1" x14ac:dyDescent="0.25"/>
    <row r="248" ht="11.4" customHeight="1" x14ac:dyDescent="0.25"/>
    <row r="249" ht="11.4" customHeight="1" x14ac:dyDescent="0.25"/>
    <row r="250" ht="11.4" customHeight="1" x14ac:dyDescent="0.25"/>
    <row r="251" ht="11.4" customHeight="1" x14ac:dyDescent="0.25"/>
    <row r="252" ht="11.4" customHeight="1" x14ac:dyDescent="0.25"/>
    <row r="253" ht="11.4" customHeight="1" x14ac:dyDescent="0.25"/>
    <row r="254" ht="11.4" customHeight="1" x14ac:dyDescent="0.25"/>
    <row r="255" ht="11.4" customHeight="1" x14ac:dyDescent="0.25"/>
    <row r="256" ht="11.4" customHeight="1" x14ac:dyDescent="0.25"/>
    <row r="257" ht="11.4" customHeight="1" x14ac:dyDescent="0.25"/>
    <row r="258" ht="11.4" customHeight="1" x14ac:dyDescent="0.25"/>
    <row r="259" ht="11.4" customHeight="1" x14ac:dyDescent="0.25"/>
    <row r="260" ht="11.4" customHeight="1" x14ac:dyDescent="0.25"/>
    <row r="261" ht="11.4" customHeight="1" x14ac:dyDescent="0.25"/>
    <row r="262" ht="11.4" customHeight="1" x14ac:dyDescent="0.25"/>
    <row r="263" ht="11.4" customHeight="1" x14ac:dyDescent="0.25"/>
    <row r="264" ht="11.4" customHeight="1" x14ac:dyDescent="0.25"/>
    <row r="265" ht="11.4" customHeight="1" x14ac:dyDescent="0.25"/>
    <row r="266" ht="11.4" customHeight="1" x14ac:dyDescent="0.25"/>
    <row r="267" ht="11.4" customHeight="1" x14ac:dyDescent="0.25"/>
    <row r="268" ht="11.4" customHeight="1" x14ac:dyDescent="0.25"/>
    <row r="269" ht="11.4" customHeight="1" x14ac:dyDescent="0.25"/>
    <row r="270" ht="11.4" customHeight="1" x14ac:dyDescent="0.25"/>
    <row r="271" ht="11.4" customHeight="1" x14ac:dyDescent="0.25"/>
    <row r="272" ht="11.4" customHeight="1" x14ac:dyDescent="0.25"/>
    <row r="273" ht="11.4" customHeight="1" x14ac:dyDescent="0.25"/>
    <row r="274" ht="11.4" customHeight="1" x14ac:dyDescent="0.25"/>
    <row r="275" ht="11.4" customHeight="1" x14ac:dyDescent="0.25"/>
    <row r="276" ht="11.4" customHeight="1" x14ac:dyDescent="0.25"/>
    <row r="277" ht="11.4" customHeight="1" x14ac:dyDescent="0.25"/>
    <row r="278" ht="11.4" customHeight="1" x14ac:dyDescent="0.25"/>
    <row r="279" ht="11.4" customHeight="1" x14ac:dyDescent="0.25"/>
    <row r="280" ht="11.4" customHeight="1" x14ac:dyDescent="0.25"/>
    <row r="281" ht="11.4" customHeight="1" x14ac:dyDescent="0.25"/>
    <row r="282" ht="11.4" customHeight="1" x14ac:dyDescent="0.25"/>
    <row r="283" ht="11.4" customHeight="1" x14ac:dyDescent="0.25"/>
    <row r="284" ht="11.4" customHeight="1" x14ac:dyDescent="0.25"/>
    <row r="285" ht="11.4" customHeight="1" x14ac:dyDescent="0.25"/>
    <row r="286" ht="11.4" customHeight="1" x14ac:dyDescent="0.25"/>
    <row r="287" ht="11.4" customHeight="1" x14ac:dyDescent="0.25"/>
    <row r="288" ht="11.4" customHeight="1" x14ac:dyDescent="0.25"/>
    <row r="289" ht="11.4" customHeight="1" x14ac:dyDescent="0.25"/>
    <row r="290" ht="11.4" customHeight="1" x14ac:dyDescent="0.25"/>
    <row r="291" ht="11.4" customHeight="1" x14ac:dyDescent="0.25"/>
    <row r="292" ht="11.4" customHeight="1" x14ac:dyDescent="0.25"/>
    <row r="293" ht="11.4" customHeight="1" x14ac:dyDescent="0.25"/>
    <row r="294" ht="11.4" customHeight="1" x14ac:dyDescent="0.25"/>
    <row r="295" ht="11.4" customHeight="1" x14ac:dyDescent="0.25"/>
    <row r="296" ht="11.4" customHeight="1" x14ac:dyDescent="0.25"/>
    <row r="297" ht="11.4" customHeight="1" x14ac:dyDescent="0.25"/>
    <row r="298" ht="11.4" customHeight="1" x14ac:dyDescent="0.25"/>
    <row r="299" ht="11.4" customHeight="1" x14ac:dyDescent="0.25"/>
    <row r="300" ht="11.4" customHeight="1" x14ac:dyDescent="0.25"/>
    <row r="301" ht="11.4" customHeight="1" x14ac:dyDescent="0.25"/>
    <row r="302" ht="11.4" customHeight="1" x14ac:dyDescent="0.25"/>
  </sheetData>
  <hyperlinks>
    <hyperlink ref="A4:B4" location="'Title Page'!A1" display="Return to Table of Contents"/>
    <hyperlink ref="A4" location="TOC!A1" display="Return to Table of Contents"/>
  </hyperlinks>
  <printOptions horizontalCentered="1"/>
  <pageMargins left="0.75" right="0.75" top="1" bottom="0.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W45"/>
  <sheetViews>
    <sheetView zoomScaleNormal="100" workbookViewId="0">
      <selection activeCell="P6" sqref="P6"/>
    </sheetView>
  </sheetViews>
  <sheetFormatPr baseColWidth="10" defaultColWidth="9.109375" defaultRowHeight="13.2" x14ac:dyDescent="0.25"/>
  <cols>
    <col min="1" max="1" width="1.109375" style="47" customWidth="1"/>
    <col min="2" max="3" width="9.109375" style="47"/>
    <col min="4" max="4" width="7.6640625" style="47" customWidth="1"/>
    <col min="5" max="5" width="4" style="47" customWidth="1"/>
    <col min="6" max="6" width="2.5546875" style="47" customWidth="1"/>
    <col min="7" max="8" width="9.109375" style="47"/>
    <col min="9" max="9" width="11.6640625" style="47" customWidth="1"/>
    <col min="10" max="10" width="3.109375" style="47" customWidth="1"/>
    <col min="11" max="11" width="9.109375" style="47" customWidth="1"/>
    <col min="12" max="12" width="6" style="47" customWidth="1"/>
    <col min="13" max="13" width="5.44140625" style="47" customWidth="1"/>
    <col min="14" max="14" width="5.33203125" style="47" customWidth="1"/>
    <col min="15" max="16384" width="9.109375" style="47"/>
  </cols>
  <sheetData>
    <row r="1" spans="2:23" ht="20.25" customHeight="1" x14ac:dyDescent="0.25">
      <c r="G1" s="48"/>
      <c r="H1" s="48"/>
      <c r="I1" s="48"/>
      <c r="W1" s="49"/>
    </row>
    <row r="2" spans="2:23" x14ac:dyDescent="0.25">
      <c r="B2" s="50"/>
      <c r="C2" s="51"/>
      <c r="D2" s="51"/>
      <c r="E2" s="52"/>
      <c r="G2" s="50"/>
      <c r="H2" s="51"/>
      <c r="I2" s="52"/>
      <c r="K2" s="50"/>
      <c r="L2" s="51"/>
      <c r="M2" s="51"/>
      <c r="N2" s="52"/>
    </row>
    <row r="3" spans="2:23" x14ac:dyDescent="0.25">
      <c r="B3" s="53"/>
      <c r="C3" s="48"/>
      <c r="D3" s="48"/>
      <c r="E3" s="54"/>
      <c r="G3" s="53"/>
      <c r="H3" s="48"/>
      <c r="I3" s="54"/>
      <c r="K3" s="53"/>
      <c r="L3" s="48"/>
      <c r="M3" s="48"/>
      <c r="N3" s="54"/>
    </row>
    <row r="4" spans="2:23" x14ac:dyDescent="0.25">
      <c r="B4" s="55" t="s">
        <v>14</v>
      </c>
      <c r="C4" s="56"/>
      <c r="D4" s="48"/>
      <c r="E4" s="54"/>
      <c r="G4" s="53"/>
      <c r="H4" s="48"/>
      <c r="I4" s="54"/>
      <c r="K4" s="53"/>
      <c r="L4" s="48"/>
      <c r="M4" s="48"/>
      <c r="N4" s="54"/>
    </row>
    <row r="5" spans="2:23" ht="18" customHeight="1" x14ac:dyDescent="0.25">
      <c r="B5" s="53"/>
      <c r="C5" s="48"/>
      <c r="E5" s="54"/>
      <c r="G5" s="53"/>
      <c r="H5" s="48"/>
      <c r="I5" s="54"/>
      <c r="K5" s="53"/>
      <c r="L5" s="48"/>
      <c r="M5" s="48"/>
      <c r="N5" s="54"/>
    </row>
    <row r="6" spans="2:23" ht="12" customHeight="1" x14ac:dyDescent="0.3">
      <c r="B6" s="57"/>
      <c r="C6" s="58"/>
      <c r="D6" s="58"/>
      <c r="E6" s="59"/>
      <c r="G6" s="57"/>
      <c r="H6" s="58"/>
      <c r="I6" s="59"/>
      <c r="K6" s="57"/>
      <c r="L6" s="60"/>
      <c r="M6" s="58"/>
      <c r="N6" s="61"/>
    </row>
    <row r="7" spans="2:23" ht="6" customHeight="1" x14ac:dyDescent="0.25">
      <c r="G7" s="48"/>
      <c r="H7" s="48"/>
      <c r="I7" s="48"/>
    </row>
    <row r="8" spans="2:23" s="58" customFormat="1" ht="2.25" customHeight="1" x14ac:dyDescent="0.25"/>
    <row r="9" spans="2:23" ht="21" customHeight="1" x14ac:dyDescent="0.25">
      <c r="C9" s="198" t="str">
        <f>Calculations!D34</f>
        <v>Real GDP per hour worked, 1979 - 2011</v>
      </c>
      <c r="P9" s="195" t="str">
        <f>Calculations!D38</f>
        <v>Real GDP per hour worked, average annual growth (%), 1979 - 2011</v>
      </c>
    </row>
    <row r="10" spans="2:23" x14ac:dyDescent="0.25">
      <c r="C10" s="196" t="str">
        <f>Calculations!D35</f>
        <v>Converted to U.S. dollars using PPPs  (2011 U.S. dollars)</v>
      </c>
    </row>
    <row r="29" spans="3:18" s="249" customFormat="1" x14ac:dyDescent="0.25"/>
    <row r="30" spans="3:18" x14ac:dyDescent="0.25">
      <c r="C30" s="198" t="str">
        <f>Calculations!A59</f>
        <v>United States</v>
      </c>
      <c r="J30" s="198" t="str">
        <f>Calculations!B40</f>
        <v>Germany</v>
      </c>
      <c r="R30" s="198" t="str">
        <f>Calculations!B41</f>
        <v>France</v>
      </c>
    </row>
    <row r="31" spans="3:18" x14ac:dyDescent="0.25">
      <c r="C31" s="197" t="str">
        <f>Calculations!D39</f>
        <v>Real GDP per hour worked, annual growth (%), 1979 - 2011</v>
      </c>
      <c r="J31" s="197" t="str">
        <f>Calculations!D39</f>
        <v>Real GDP per hour worked, annual growth (%), 1979 - 2011</v>
      </c>
      <c r="R31" s="197" t="str">
        <f>Calculations!D39</f>
        <v>Real GDP per hour worked, annual growth (%), 1979 - 2011</v>
      </c>
    </row>
    <row r="45" spans="2:2" x14ac:dyDescent="0.25">
      <c r="B45" s="65" t="s">
        <v>135</v>
      </c>
    </row>
  </sheetData>
  <sheetProtection sheet="1" objects="1" scenarios="1"/>
  <mergeCells count="1">
    <mergeCell ref="A29:XFD29"/>
  </mergeCells>
  <printOptions horizontalCentered="1" verticalCentered="1"/>
  <pageMargins left="0.2" right="0.2" top="0.25" bottom="0.25" header="0.3" footer="0.3"/>
  <pageSetup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locked="0" defaultSize="0" autoLine="0" autoPict="0">
                <anchor>
                  <from>
                    <xdr:col>6</xdr:col>
                    <xdr:colOff>411480</xdr:colOff>
                    <xdr:row>1</xdr:row>
                    <xdr:rowOff>91440</xdr:rowOff>
                  </from>
                  <to>
                    <xdr:col>8</xdr:col>
                    <xdr:colOff>624840</xdr:colOff>
                    <xdr:row>2</xdr:row>
                    <xdr:rowOff>129540</xdr:rowOff>
                  </to>
                </anchor>
              </controlPr>
            </control>
          </mc:Choice>
        </mc:AlternateContent>
        <mc:AlternateContent xmlns:mc="http://schemas.openxmlformats.org/markup-compatibility/2006">
          <mc:Choice Requires="x14">
            <control shapeId="3076" r:id="rId5" name="Drop Down 4">
              <controlPr locked="0" defaultSize="0" autoLine="0" autoPict="0">
                <anchor>
                  <from>
                    <xdr:col>11</xdr:col>
                    <xdr:colOff>7620</xdr:colOff>
                    <xdr:row>1</xdr:row>
                    <xdr:rowOff>76200</xdr:rowOff>
                  </from>
                  <to>
                    <xdr:col>13</xdr:col>
                    <xdr:colOff>144780</xdr:colOff>
                    <xdr:row>2</xdr:row>
                    <xdr:rowOff>121920</xdr:rowOff>
                  </to>
                </anchor>
              </controlPr>
            </control>
          </mc:Choice>
        </mc:AlternateContent>
        <mc:AlternateContent xmlns:mc="http://schemas.openxmlformats.org/markup-compatibility/2006">
          <mc:Choice Requires="x14">
            <control shapeId="3077" r:id="rId6" name="Drop Down 5">
              <controlPr locked="0" defaultSize="0" autoLine="0" autoPict="0">
                <anchor>
                  <from>
                    <xdr:col>11</xdr:col>
                    <xdr:colOff>22860</xdr:colOff>
                    <xdr:row>3</xdr:row>
                    <xdr:rowOff>30480</xdr:rowOff>
                  </from>
                  <to>
                    <xdr:col>13</xdr:col>
                    <xdr:colOff>144780</xdr:colOff>
                    <xdr:row>4</xdr:row>
                    <xdr:rowOff>68580</xdr:rowOff>
                  </to>
                </anchor>
              </controlPr>
            </control>
          </mc:Choice>
        </mc:AlternateContent>
        <mc:AlternateContent xmlns:mc="http://schemas.openxmlformats.org/markup-compatibility/2006">
          <mc:Choice Requires="x14">
            <control shapeId="3173" r:id="rId7" name="Drop Down 101">
              <controlPr locked="0" defaultSize="0" autoLine="0" autoPict="0">
                <anchor>
                  <from>
                    <xdr:col>6</xdr:col>
                    <xdr:colOff>403860</xdr:colOff>
                    <xdr:row>3</xdr:row>
                    <xdr:rowOff>22860</xdr:rowOff>
                  </from>
                  <to>
                    <xdr:col>8</xdr:col>
                    <xdr:colOff>624840</xdr:colOff>
                    <xdr:row>4</xdr:row>
                    <xdr:rowOff>60960</xdr:rowOff>
                  </to>
                </anchor>
              </controlPr>
            </control>
          </mc:Choice>
        </mc:AlternateContent>
        <mc:AlternateContent xmlns:mc="http://schemas.openxmlformats.org/markup-compatibility/2006">
          <mc:Choice Requires="x14">
            <control shapeId="3174" r:id="rId8" name="Drop Down 102">
              <controlPr locked="0" defaultSize="0" autoLine="0" autoPict="0">
                <anchor>
                  <from>
                    <xdr:col>6</xdr:col>
                    <xdr:colOff>403860</xdr:colOff>
                    <xdr:row>4</xdr:row>
                    <xdr:rowOff>114300</xdr:rowOff>
                  </from>
                  <to>
                    <xdr:col>8</xdr:col>
                    <xdr:colOff>624840</xdr:colOff>
                    <xdr:row>5</xdr:row>
                    <xdr:rowOff>83820</xdr:rowOff>
                  </to>
                </anchor>
              </controlPr>
            </control>
          </mc:Choice>
        </mc:AlternateContent>
        <mc:AlternateContent xmlns:mc="http://schemas.openxmlformats.org/markup-compatibility/2006">
          <mc:Choice Requires="x14">
            <control shapeId="3175" r:id="rId9" name="Drop Down 103">
              <controlPr locked="0" defaultSize="0" autoLine="0" autoPict="0">
                <anchor>
                  <from>
                    <xdr:col>1</xdr:col>
                    <xdr:colOff>198120</xdr:colOff>
                    <xdr:row>1</xdr:row>
                    <xdr:rowOff>99060</xdr:rowOff>
                  </from>
                  <to>
                    <xdr:col>4</xdr:col>
                    <xdr:colOff>137160</xdr:colOff>
                    <xdr:row>2</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K591"/>
  <sheetViews>
    <sheetView topLeftCell="A22" zoomScaleNormal="100" workbookViewId="0">
      <selection activeCell="B29" sqref="B29"/>
    </sheetView>
  </sheetViews>
  <sheetFormatPr baseColWidth="10" defaultRowHeight="13.2" x14ac:dyDescent="0.25"/>
  <cols>
    <col min="1" max="1" width="22.33203125" customWidth="1"/>
    <col min="2" max="2" width="18.109375" customWidth="1"/>
    <col min="3" max="3" width="22.88671875" customWidth="1"/>
    <col min="4" max="4" width="12.5546875" customWidth="1"/>
    <col min="5" max="5" width="14.5546875" customWidth="1"/>
    <col min="6" max="9" width="12.5546875" customWidth="1"/>
    <col min="10" max="10" width="15.88671875" customWidth="1"/>
    <col min="11" max="16" width="12.5546875" customWidth="1"/>
    <col min="17" max="17" width="13.33203125" customWidth="1"/>
    <col min="18" max="18" width="14.5546875" customWidth="1"/>
    <col min="19" max="20" width="12.5546875" customWidth="1"/>
    <col min="21" max="21" width="14.44140625" customWidth="1"/>
    <col min="22" max="22" width="4" customWidth="1"/>
    <col min="23" max="25" width="12.5546875" customWidth="1"/>
    <col min="26" max="34" width="12.5546875" bestFit="1" customWidth="1"/>
    <col min="35" max="35" width="13.33203125" bestFit="1" customWidth="1"/>
    <col min="36" max="44" width="12.5546875" bestFit="1" customWidth="1"/>
    <col min="45" max="45" width="13.33203125" bestFit="1" customWidth="1"/>
    <col min="46" max="46" width="12.5546875" bestFit="1" customWidth="1"/>
    <col min="47" max="47" width="13.33203125" bestFit="1" customWidth="1"/>
    <col min="48" max="49" width="12.5546875" bestFit="1" customWidth="1"/>
    <col min="50" max="50" width="13.33203125" bestFit="1" customWidth="1"/>
    <col min="51" max="51" width="10.5546875" bestFit="1" customWidth="1"/>
    <col min="52" max="52" width="9.33203125" bestFit="1" customWidth="1"/>
    <col min="53" max="256" width="8.88671875" customWidth="1"/>
  </cols>
  <sheetData>
    <row r="1" spans="1:7" x14ac:dyDescent="0.25">
      <c r="A1" s="42" t="s">
        <v>20</v>
      </c>
      <c r="C1" s="42" t="s">
        <v>76</v>
      </c>
    </row>
    <row r="2" spans="1:7" ht="14.4" x14ac:dyDescent="0.3">
      <c r="A2" s="39" t="s">
        <v>28</v>
      </c>
      <c r="C2" s="243" t="s">
        <v>134</v>
      </c>
    </row>
    <row r="3" spans="1:7" ht="14.4" x14ac:dyDescent="0.3">
      <c r="A3" s="39" t="s">
        <v>29</v>
      </c>
      <c r="C3" s="38" t="s">
        <v>77</v>
      </c>
    </row>
    <row r="4" spans="1:7" ht="14.4" x14ac:dyDescent="0.3">
      <c r="A4" s="39" t="s">
        <v>30</v>
      </c>
      <c r="C4" s="38" t="s">
        <v>78</v>
      </c>
    </row>
    <row r="5" spans="1:7" x14ac:dyDescent="0.25">
      <c r="A5" s="39" t="s">
        <v>52</v>
      </c>
    </row>
    <row r="6" spans="1:7" ht="14.4" x14ac:dyDescent="0.3">
      <c r="A6" s="39" t="s">
        <v>53</v>
      </c>
      <c r="C6" s="64" t="s">
        <v>79</v>
      </c>
    </row>
    <row r="7" spans="1:7" ht="14.4" x14ac:dyDescent="0.3">
      <c r="A7" s="39" t="s">
        <v>54</v>
      </c>
      <c r="C7" s="62" t="s">
        <v>88</v>
      </c>
    </row>
    <row r="8" spans="1:7" x14ac:dyDescent="0.25">
      <c r="A8" s="39" t="s">
        <v>55</v>
      </c>
      <c r="C8" s="1" t="s">
        <v>89</v>
      </c>
    </row>
    <row r="9" spans="1:7" ht="14.4" x14ac:dyDescent="0.3">
      <c r="A9" s="39" t="s">
        <v>43</v>
      </c>
      <c r="C9" s="62" t="s">
        <v>80</v>
      </c>
    </row>
    <row r="10" spans="1:7" x14ac:dyDescent="0.25">
      <c r="A10" s="2"/>
      <c r="C10" s="1" t="s">
        <v>90</v>
      </c>
    </row>
    <row r="11" spans="1:7" x14ac:dyDescent="0.25">
      <c r="A11" s="42" t="s">
        <v>21</v>
      </c>
      <c r="C11" s="1" t="s">
        <v>81</v>
      </c>
    </row>
    <row r="12" spans="1:7" x14ac:dyDescent="0.25">
      <c r="A12" s="40" t="s">
        <v>15</v>
      </c>
      <c r="C12" s="63" t="s">
        <v>83</v>
      </c>
    </row>
    <row r="13" spans="1:7" x14ac:dyDescent="0.25">
      <c r="A13" s="40" t="s">
        <v>2</v>
      </c>
      <c r="C13" s="1" t="s">
        <v>82</v>
      </c>
      <c r="G13" s="2"/>
    </row>
    <row r="14" spans="1:7" x14ac:dyDescent="0.25">
      <c r="A14" s="40" t="s">
        <v>3</v>
      </c>
      <c r="C14" s="63" t="s">
        <v>84</v>
      </c>
    </row>
    <row r="15" spans="1:7" x14ac:dyDescent="0.25">
      <c r="A15" s="40" t="s">
        <v>0</v>
      </c>
      <c r="C15" s="1" t="s">
        <v>85</v>
      </c>
    </row>
    <row r="16" spans="1:7" x14ac:dyDescent="0.25">
      <c r="A16" s="40" t="s">
        <v>51</v>
      </c>
      <c r="C16" s="63" t="s">
        <v>86</v>
      </c>
    </row>
    <row r="17" spans="1:9" x14ac:dyDescent="0.25">
      <c r="A17" s="40" t="s">
        <v>4</v>
      </c>
      <c r="C17" s="1" t="s">
        <v>87</v>
      </c>
      <c r="G17" s="2"/>
    </row>
    <row r="18" spans="1:9" x14ac:dyDescent="0.25">
      <c r="A18" s="40" t="s">
        <v>49</v>
      </c>
      <c r="C18" s="2"/>
    </row>
    <row r="19" spans="1:9" x14ac:dyDescent="0.25">
      <c r="A19" s="40" t="s">
        <v>5</v>
      </c>
      <c r="C19" s="2" t="s">
        <v>92</v>
      </c>
    </row>
    <row r="20" spans="1:9" x14ac:dyDescent="0.25">
      <c r="A20" s="39" t="s">
        <v>6</v>
      </c>
      <c r="C20" s="2"/>
    </row>
    <row r="21" spans="1:9" x14ac:dyDescent="0.25">
      <c r="A21" s="40" t="s">
        <v>50</v>
      </c>
      <c r="C21" s="2"/>
    </row>
    <row r="22" spans="1:9" x14ac:dyDescent="0.25">
      <c r="A22" s="40" t="s">
        <v>7</v>
      </c>
      <c r="C22" s="2"/>
    </row>
    <row r="23" spans="1:9" x14ac:dyDescent="0.25">
      <c r="A23" s="40" t="s">
        <v>1</v>
      </c>
      <c r="C23" s="2"/>
    </row>
    <row r="24" spans="1:9" x14ac:dyDescent="0.25">
      <c r="A24" s="40" t="s">
        <v>12</v>
      </c>
      <c r="C24" s="2"/>
    </row>
    <row r="25" spans="1:9" x14ac:dyDescent="0.25">
      <c r="A25" s="39" t="s">
        <v>8</v>
      </c>
      <c r="C25" s="2"/>
      <c r="G25" s="2"/>
    </row>
    <row r="26" spans="1:9" x14ac:dyDescent="0.25">
      <c r="A26" s="39" t="s">
        <v>22</v>
      </c>
      <c r="C26" s="2"/>
    </row>
    <row r="27" spans="1:9" x14ac:dyDescent="0.25">
      <c r="A27" s="40" t="s">
        <v>18</v>
      </c>
      <c r="C27" s="2"/>
    </row>
    <row r="28" spans="1:9" x14ac:dyDescent="0.25">
      <c r="A28" s="39" t="s">
        <v>16</v>
      </c>
      <c r="C28" s="2"/>
    </row>
    <row r="29" spans="1:9" x14ac:dyDescent="0.25">
      <c r="A29" s="39" t="s">
        <v>9</v>
      </c>
      <c r="C29" s="2"/>
    </row>
    <row r="30" spans="1:9" x14ac:dyDescent="0.25">
      <c r="A30" s="39" t="s">
        <v>13</v>
      </c>
      <c r="C30" s="2"/>
      <c r="I30" s="2"/>
    </row>
    <row r="31" spans="1:9" x14ac:dyDescent="0.25">
      <c r="A31" s="39" t="s">
        <v>11</v>
      </c>
      <c r="C31" s="2"/>
    </row>
    <row r="32" spans="1:9" x14ac:dyDescent="0.25">
      <c r="A32" s="2"/>
    </row>
    <row r="33" spans="1:10" x14ac:dyDescent="0.25">
      <c r="A33" s="19" t="s">
        <v>40</v>
      </c>
      <c r="B33" s="40">
        <v>3</v>
      </c>
      <c r="C33" s="19" t="s">
        <v>59</v>
      </c>
      <c r="D33" s="40"/>
    </row>
    <row r="34" spans="1:10" x14ac:dyDescent="0.25">
      <c r="A34" s="20" t="s">
        <v>41</v>
      </c>
      <c r="B34" s="40" t="str">
        <f>CHOOSE(B33,"gdpcap","gdpemp","gdphour","gdp","pop","emp","hour","emppop")</f>
        <v>gdphour</v>
      </c>
      <c r="C34" s="20" t="s">
        <v>57</v>
      </c>
      <c r="D34" s="40" t="str">
        <f>B35 &amp; ", " &amp; B43 &amp; " - " &amp; B45</f>
        <v>Real GDP per hour worked, 1979 - 2011</v>
      </c>
    </row>
    <row r="35" spans="1:10" x14ac:dyDescent="0.25">
      <c r="A35" s="20" t="s">
        <v>39</v>
      </c>
      <c r="B35" s="40" t="str">
        <f>INDEX(series,B33)</f>
        <v>Real GDP per hour worked</v>
      </c>
      <c r="C35" s="20" t="s">
        <v>56</v>
      </c>
      <c r="D35" s="40" t="str">
        <f>IF(OR(B33=1,B33=2,B33=3,B33=4),D36,IF(B33=7,D37,""))</f>
        <v>Converted to U.S. dollars using PPPs  (2011 U.S. dollars)</v>
      </c>
    </row>
    <row r="36" spans="1:10" x14ac:dyDescent="0.25">
      <c r="A36" s="43" t="s">
        <v>34</v>
      </c>
      <c r="B36" s="40">
        <v>20</v>
      </c>
      <c r="C36" s="20" t="s">
        <v>62</v>
      </c>
      <c r="D36" s="41" t="s">
        <v>133</v>
      </c>
    </row>
    <row r="37" spans="1:10" x14ac:dyDescent="0.25">
      <c r="A37" s="43" t="s">
        <v>35</v>
      </c>
      <c r="B37" s="40">
        <v>9</v>
      </c>
      <c r="C37" s="20" t="s">
        <v>63</v>
      </c>
      <c r="D37" s="41" t="s">
        <v>19</v>
      </c>
    </row>
    <row r="38" spans="1:10" x14ac:dyDescent="0.25">
      <c r="A38" s="43" t="s">
        <v>36</v>
      </c>
      <c r="B38" s="40">
        <v>8</v>
      </c>
      <c r="C38" s="20" t="s">
        <v>58</v>
      </c>
      <c r="D38" s="40" t="str">
        <f>B35 &amp; ", average annual growth (%), " &amp; B43 &amp; " - " &amp; B45</f>
        <v>Real GDP per hour worked, average annual growth (%), 1979 - 2011</v>
      </c>
    </row>
    <row r="39" spans="1:10" x14ac:dyDescent="0.25">
      <c r="A39" s="43" t="s">
        <v>31</v>
      </c>
      <c r="B39" s="40" t="str">
        <f>INDEX(countries,B36)</f>
        <v>United States</v>
      </c>
      <c r="C39" s="20" t="s">
        <v>48</v>
      </c>
      <c r="D39" s="40" t="str">
        <f>B35 &amp; ", annual growth (%), " &amp; B43 &amp; " - " &amp; B45</f>
        <v>Real GDP per hour worked, annual growth (%), 1979 - 2011</v>
      </c>
    </row>
    <row r="40" spans="1:10" x14ac:dyDescent="0.25">
      <c r="A40" s="43" t="s">
        <v>32</v>
      </c>
      <c r="B40" s="40" t="str">
        <f>INDEX(countries,B37)</f>
        <v>Germany</v>
      </c>
      <c r="D40" t="str">
        <f>IF(Calculations!$B$43&gt;Calculations!$B$45,"year error !","")</f>
        <v/>
      </c>
    </row>
    <row r="41" spans="1:10" x14ac:dyDescent="0.25">
      <c r="A41" s="43" t="s">
        <v>33</v>
      </c>
      <c r="B41" s="40" t="str">
        <f>INDEX(countries,B38)</f>
        <v>France</v>
      </c>
      <c r="D41" t="str">
        <f>IF(Calculations!$B$43&gt;Calculations!$B$45,"first year &gt; last year !","")</f>
        <v/>
      </c>
      <c r="J41" s="4"/>
    </row>
    <row r="42" spans="1:10" x14ac:dyDescent="0.25">
      <c r="A42" s="43" t="s">
        <v>37</v>
      </c>
      <c r="B42" s="40">
        <v>20</v>
      </c>
      <c r="I42" s="16"/>
    </row>
    <row r="43" spans="1:10" x14ac:dyDescent="0.25">
      <c r="A43" s="43" t="s">
        <v>23</v>
      </c>
      <c r="B43" s="40">
        <f>INDEX(years,B42)</f>
        <v>1979</v>
      </c>
    </row>
    <row r="44" spans="1:10" x14ac:dyDescent="0.25">
      <c r="A44" s="43" t="s">
        <v>38</v>
      </c>
      <c r="B44" s="40">
        <v>52</v>
      </c>
      <c r="I44" s="17"/>
    </row>
    <row r="45" spans="1:10" x14ac:dyDescent="0.25">
      <c r="A45" s="43" t="s">
        <v>24</v>
      </c>
      <c r="B45" s="40">
        <f>INDEX(years,B44)</f>
        <v>2011</v>
      </c>
    </row>
    <row r="46" spans="1:10" x14ac:dyDescent="0.25">
      <c r="A46" s="43" t="s">
        <v>42</v>
      </c>
      <c r="B46" s="40" t="str">
        <f>IF(OR(B33=4,B33=5,B33=6),"Millions",IF(B33=8,"Percent",IF(B33=7, "Hours","")))</f>
        <v/>
      </c>
      <c r="C46" s="2"/>
    </row>
    <row r="47" spans="1:10" x14ac:dyDescent="0.25">
      <c r="A47" s="3"/>
    </row>
    <row r="48" spans="1:10" x14ac:dyDescent="0.25">
      <c r="A48" s="44" t="s">
        <v>25</v>
      </c>
      <c r="B48" s="45"/>
    </row>
    <row r="49" spans="1:53" x14ac:dyDescent="0.25">
      <c r="A49" s="46" t="s">
        <v>26</v>
      </c>
      <c r="B49" s="45">
        <f>$B$43-1960</f>
        <v>19</v>
      </c>
    </row>
    <row r="50" spans="1:53" x14ac:dyDescent="0.25">
      <c r="A50" s="46" t="s">
        <v>27</v>
      </c>
      <c r="B50" s="45">
        <f>IF($B$45-$B$43+1=0,1,$B$45-$B$43+1)</f>
        <v>33</v>
      </c>
    </row>
    <row r="52" spans="1:53" x14ac:dyDescent="0.25">
      <c r="A52" s="3" t="s">
        <v>65</v>
      </c>
    </row>
    <row r="53" spans="1:53" x14ac:dyDescent="0.25">
      <c r="A53" s="7"/>
      <c r="B53" s="7">
        <v>1960</v>
      </c>
      <c r="C53" s="7">
        <v>1961</v>
      </c>
      <c r="D53" s="7">
        <v>1962</v>
      </c>
      <c r="E53" s="7">
        <v>1963</v>
      </c>
      <c r="F53" s="7">
        <v>1964</v>
      </c>
      <c r="G53" s="7">
        <v>1965</v>
      </c>
      <c r="H53" s="7">
        <v>1966</v>
      </c>
      <c r="I53" s="7">
        <v>1967</v>
      </c>
      <c r="J53" s="7">
        <v>1968</v>
      </c>
      <c r="K53" s="7">
        <v>1969</v>
      </c>
      <c r="L53" s="7">
        <v>1970</v>
      </c>
      <c r="M53" s="7">
        <v>1971</v>
      </c>
      <c r="N53" s="7">
        <v>1972</v>
      </c>
      <c r="O53" s="7">
        <v>1973</v>
      </c>
      <c r="P53" s="7">
        <v>1974</v>
      </c>
      <c r="Q53" s="7">
        <v>1975</v>
      </c>
      <c r="R53" s="7">
        <v>1976</v>
      </c>
      <c r="S53" s="7">
        <v>1977</v>
      </c>
      <c r="T53" s="7">
        <v>1978</v>
      </c>
      <c r="U53" s="7">
        <v>1979</v>
      </c>
      <c r="V53" s="7">
        <v>1980</v>
      </c>
      <c r="W53" s="7">
        <v>1981</v>
      </c>
      <c r="X53" s="7">
        <v>1982</v>
      </c>
      <c r="Y53" s="7">
        <v>1983</v>
      </c>
      <c r="Z53" s="7">
        <v>1984</v>
      </c>
      <c r="AA53" s="7">
        <v>1985</v>
      </c>
      <c r="AB53" s="7">
        <v>1986</v>
      </c>
      <c r="AC53" s="7">
        <v>1987</v>
      </c>
      <c r="AD53" s="7">
        <v>1988</v>
      </c>
      <c r="AE53" s="7">
        <v>1989</v>
      </c>
      <c r="AF53" s="7">
        <v>1990</v>
      </c>
      <c r="AG53" s="7">
        <v>1991</v>
      </c>
      <c r="AH53" s="7">
        <v>1992</v>
      </c>
      <c r="AI53" s="7">
        <v>1993</v>
      </c>
      <c r="AJ53" s="7">
        <v>1994</v>
      </c>
      <c r="AK53" s="7">
        <v>1995</v>
      </c>
      <c r="AL53" s="7">
        <v>1996</v>
      </c>
      <c r="AM53" s="7">
        <v>1997</v>
      </c>
      <c r="AN53" s="7">
        <v>1998</v>
      </c>
      <c r="AO53" s="7">
        <v>1999</v>
      </c>
      <c r="AP53" s="7">
        <v>2000</v>
      </c>
      <c r="AQ53" s="7">
        <v>2001</v>
      </c>
      <c r="AR53" s="7">
        <v>2002</v>
      </c>
      <c r="AS53" s="7">
        <v>2003</v>
      </c>
      <c r="AT53" s="7">
        <v>2004</v>
      </c>
      <c r="AU53" s="7">
        <v>2005</v>
      </c>
      <c r="AV53" s="7">
        <v>2006</v>
      </c>
      <c r="AW53" s="7">
        <v>2007</v>
      </c>
      <c r="AX53" s="7">
        <v>2008</v>
      </c>
      <c r="AY53" s="13">
        <v>2009</v>
      </c>
      <c r="AZ53" s="7">
        <v>2010</v>
      </c>
      <c r="BA53" s="7">
        <v>2011</v>
      </c>
    </row>
    <row r="54" spans="1:53" x14ac:dyDescent="0.25">
      <c r="A54" s="18" t="str">
        <f>B39</f>
        <v>United States</v>
      </c>
      <c r="B54" s="9" t="e">
        <f t="shared" ref="B54:AG54" ca="1" si="0">HLOOKUP($A$54,$B$107:$U$159,COLUMN(),FALSE)</f>
        <v>#N/A</v>
      </c>
      <c r="C54" s="9" t="e">
        <f t="shared" ca="1" si="0"/>
        <v>#N/A</v>
      </c>
      <c r="D54" s="9" t="e">
        <f t="shared" ca="1" si="0"/>
        <v>#N/A</v>
      </c>
      <c r="E54" s="9" t="e">
        <f t="shared" ca="1" si="0"/>
        <v>#N/A</v>
      </c>
      <c r="F54" s="9" t="e">
        <f t="shared" ca="1" si="0"/>
        <v>#N/A</v>
      </c>
      <c r="G54" s="9" t="e">
        <f t="shared" ca="1" si="0"/>
        <v>#N/A</v>
      </c>
      <c r="H54" s="9" t="e">
        <f t="shared" ca="1" si="0"/>
        <v>#N/A</v>
      </c>
      <c r="I54" s="9" t="e">
        <f t="shared" ca="1" si="0"/>
        <v>#N/A</v>
      </c>
      <c r="J54" s="9" t="e">
        <f t="shared" ca="1" si="0"/>
        <v>#N/A</v>
      </c>
      <c r="K54" s="9" t="e">
        <f t="shared" ca="1" si="0"/>
        <v>#N/A</v>
      </c>
      <c r="L54" s="9">
        <f t="shared" ca="1" si="0"/>
        <v>30.900430832585901</v>
      </c>
      <c r="M54" s="9">
        <f t="shared" ca="1" si="0"/>
        <v>32.078835518761302</v>
      </c>
      <c r="N54" s="9">
        <f t="shared" ca="1" si="0"/>
        <v>32.876111782713046</v>
      </c>
      <c r="O54" s="9">
        <f t="shared" ca="1" si="0"/>
        <v>33.703248405673207</v>
      </c>
      <c r="P54" s="9">
        <f t="shared" ca="1" si="0"/>
        <v>33.395465737588069</v>
      </c>
      <c r="Q54" s="9">
        <f t="shared" ca="1" si="0"/>
        <v>34.307905920165389</v>
      </c>
      <c r="R54" s="9">
        <f t="shared" ca="1" si="0"/>
        <v>35.130935001821513</v>
      </c>
      <c r="S54" s="9">
        <f t="shared" ca="1" si="0"/>
        <v>35.496923542846076</v>
      </c>
      <c r="T54" s="9">
        <f t="shared" ca="1" si="0"/>
        <v>35.792467792904397</v>
      </c>
      <c r="U54" s="9">
        <f t="shared" ca="1" si="0"/>
        <v>35.938973161579611</v>
      </c>
      <c r="V54" s="9">
        <f t="shared" ca="1" si="0"/>
        <v>35.940569524553759</v>
      </c>
      <c r="W54" s="9">
        <f t="shared" ca="1" si="0"/>
        <v>36.775799093094371</v>
      </c>
      <c r="X54" s="9">
        <f t="shared" ca="1" si="0"/>
        <v>36.606589524048694</v>
      </c>
      <c r="Y54" s="9">
        <f t="shared" ca="1" si="0"/>
        <v>37.585797209753004</v>
      </c>
      <c r="Z54" s="9">
        <f t="shared" ca="1" si="0"/>
        <v>38.352177030017067</v>
      </c>
      <c r="AA54" s="9">
        <f t="shared" ca="1" si="0"/>
        <v>39.046074710387607</v>
      </c>
      <c r="AB54" s="9">
        <f t="shared" ca="1" si="0"/>
        <v>39.931194463149275</v>
      </c>
      <c r="AC54" s="9">
        <f t="shared" ca="1" si="0"/>
        <v>40.121128887235287</v>
      </c>
      <c r="AD54" s="9">
        <f t="shared" ca="1" si="0"/>
        <v>40.559966387594272</v>
      </c>
      <c r="AE54" s="9">
        <f t="shared" ca="1" si="0"/>
        <v>40.879146460317251</v>
      </c>
      <c r="AF54" s="9">
        <f t="shared" ca="1" si="0"/>
        <v>41.5749407483422</v>
      </c>
      <c r="AG54" s="9">
        <f t="shared" ca="1" si="0"/>
        <v>42.072904503151989</v>
      </c>
      <c r="AH54" s="9">
        <f t="shared" ref="AH54:BA54" ca="1" si="1">HLOOKUP($A$54,$B$107:$U$159,COLUMN(),FALSE)</f>
        <v>43.465273720901962</v>
      </c>
      <c r="AI54" s="9">
        <f t="shared" ca="1" si="1"/>
        <v>43.682633557586705</v>
      </c>
      <c r="AJ54" s="9">
        <f t="shared" ca="1" si="1"/>
        <v>44.082485165461982</v>
      </c>
      <c r="AK54" s="9">
        <f t="shared" ca="1" si="1"/>
        <v>44.104553362546021</v>
      </c>
      <c r="AL54" s="9">
        <f t="shared" ca="1" si="1"/>
        <v>45.189910801386752</v>
      </c>
      <c r="AM54" s="9">
        <f t="shared" ca="1" si="1"/>
        <v>45.860632951815987</v>
      </c>
      <c r="AN54" s="9">
        <f t="shared" ca="1" si="1"/>
        <v>46.84958968521898</v>
      </c>
      <c r="AO54" s="9">
        <f t="shared" ca="1" si="1"/>
        <v>48.168791013169702</v>
      </c>
      <c r="AP54" s="9">
        <f t="shared" ca="1" si="1"/>
        <v>49.502344926837495</v>
      </c>
      <c r="AQ54" s="9">
        <f t="shared" ca="1" si="1"/>
        <v>50.65567451694735</v>
      </c>
      <c r="AR54" s="9">
        <f t="shared" ca="1" si="1"/>
        <v>52.254362788333871</v>
      </c>
      <c r="AS54" s="9">
        <f t="shared" ca="1" si="1"/>
        <v>53.861287808735831</v>
      </c>
      <c r="AT54" s="9">
        <f t="shared" ca="1" si="1"/>
        <v>55.110490291862519</v>
      </c>
      <c r="AU54" s="9">
        <f t="shared" ca="1" si="1"/>
        <v>55.942175176545852</v>
      </c>
      <c r="AV54" s="9">
        <f t="shared" ca="1" si="1"/>
        <v>56.398245930593781</v>
      </c>
      <c r="AW54" s="9">
        <f t="shared" ca="1" si="1"/>
        <v>57.083980513660485</v>
      </c>
      <c r="AX54" s="9">
        <f t="shared" ca="1" si="1"/>
        <v>57.505152002104595</v>
      </c>
      <c r="AY54" s="9">
        <f t="shared" ca="1" si="1"/>
        <v>59.001942693402327</v>
      </c>
      <c r="AZ54" s="9">
        <f t="shared" ca="1" si="1"/>
        <v>60.410239168718924</v>
      </c>
      <c r="BA54" s="9">
        <f t="shared" ca="1" si="1"/>
        <v>60.589996583807249</v>
      </c>
    </row>
    <row r="55" spans="1:53" x14ac:dyDescent="0.25">
      <c r="A55" s="18" t="str">
        <f>B40</f>
        <v>Germany</v>
      </c>
      <c r="B55" s="9" t="e">
        <f t="shared" ref="B55:AG55" ca="1" si="2">HLOOKUP($A$55,$B$107:$U$159,COLUMN(),FALSE)</f>
        <v>#N/A</v>
      </c>
      <c r="C55" s="9" t="e">
        <f t="shared" ca="1" si="2"/>
        <v>#N/A</v>
      </c>
      <c r="D55" s="9" t="e">
        <f t="shared" ca="1" si="2"/>
        <v>#N/A</v>
      </c>
      <c r="E55" s="9" t="e">
        <f t="shared" ca="1" si="2"/>
        <v>#N/A</v>
      </c>
      <c r="F55" s="9" t="e">
        <f t="shared" ca="1" si="2"/>
        <v>#N/A</v>
      </c>
      <c r="G55" s="9" t="e">
        <f t="shared" ca="1" si="2"/>
        <v>#N/A</v>
      </c>
      <c r="H55" s="9" t="e">
        <f t="shared" ca="1" si="2"/>
        <v>#N/A</v>
      </c>
      <c r="I55" s="9" t="e">
        <f t="shared" ca="1" si="2"/>
        <v>#N/A</v>
      </c>
      <c r="J55" s="9" t="e">
        <f t="shared" ca="1" si="2"/>
        <v>#N/A</v>
      </c>
      <c r="K55" s="9" t="e">
        <f t="shared" ca="1" si="2"/>
        <v>#N/A</v>
      </c>
      <c r="L55" s="9">
        <f t="shared" ca="1" si="2"/>
        <v>20.209659774443242</v>
      </c>
      <c r="M55" s="9">
        <f t="shared" ca="1" si="2"/>
        <v>21.091664300878495</v>
      </c>
      <c r="N55" s="9">
        <f t="shared" ca="1" si="2"/>
        <v>22.142672937084704</v>
      </c>
      <c r="O55" s="9">
        <f t="shared" ca="1" si="2"/>
        <v>23.272168018709934</v>
      </c>
      <c r="P55" s="9">
        <f t="shared" ca="1" si="2"/>
        <v>24.21170396134011</v>
      </c>
      <c r="Q55" s="9">
        <f t="shared" ca="1" si="2"/>
        <v>25.122667104558371</v>
      </c>
      <c r="R55" s="9">
        <f t="shared" ca="1" si="2"/>
        <v>26.293956839023263</v>
      </c>
      <c r="S55" s="9">
        <f t="shared" ca="1" si="2"/>
        <v>27.376769966291036</v>
      </c>
      <c r="T55" s="9">
        <f t="shared" ca="1" si="2"/>
        <v>28.221927900664834</v>
      </c>
      <c r="U55" s="9">
        <f t="shared" ca="1" si="2"/>
        <v>29.03001131179369</v>
      </c>
      <c r="V55" s="9">
        <f t="shared" ca="1" si="2"/>
        <v>29.27466779379208</v>
      </c>
      <c r="W55" s="9">
        <f t="shared" ca="1" si="2"/>
        <v>29.761232027927903</v>
      </c>
      <c r="X55" s="9">
        <f t="shared" ca="1" si="2"/>
        <v>30.069330538065216</v>
      </c>
      <c r="Y55" s="9">
        <f t="shared" ca="1" si="2"/>
        <v>31.055702415447108</v>
      </c>
      <c r="Z55" s="9">
        <f t="shared" ca="1" si="2"/>
        <v>31.875605230173676</v>
      </c>
      <c r="AA55" s="9">
        <f t="shared" ca="1" si="2"/>
        <v>32.611283838540871</v>
      </c>
      <c r="AB55" s="9">
        <f t="shared" ca="1" si="2"/>
        <v>33.105275084354886</v>
      </c>
      <c r="AC55" s="9">
        <f t="shared" ca="1" si="2"/>
        <v>33.558629567435652</v>
      </c>
      <c r="AD55" s="9">
        <f t="shared" ca="1" si="2"/>
        <v>34.424331904493975</v>
      </c>
      <c r="AE55" s="9">
        <f t="shared" ca="1" si="2"/>
        <v>35.621688169695233</v>
      </c>
      <c r="AF55" s="9">
        <f t="shared" ca="1" si="2"/>
        <v>36.880869753259155</v>
      </c>
      <c r="AG55" s="9">
        <f t="shared" ca="1" si="2"/>
        <v>40.951060219428143</v>
      </c>
      <c r="AH55" s="9">
        <f t="shared" ref="AH55:BA55" ca="1" si="3">HLOOKUP($A$55,$B$107:$U$159,COLUMN(),FALSE)</f>
        <v>41.976430561206335</v>
      </c>
      <c r="AI55" s="9">
        <f t="shared" ca="1" si="3"/>
        <v>42.565500650528527</v>
      </c>
      <c r="AJ55" s="9">
        <f t="shared" ca="1" si="3"/>
        <v>43.715061766554591</v>
      </c>
      <c r="AK55" s="9">
        <f t="shared" ca="1" si="3"/>
        <v>44.761250933273722</v>
      </c>
      <c r="AL55" s="9">
        <f t="shared" ca="1" si="3"/>
        <v>45.674076156458995</v>
      </c>
      <c r="AM55" s="9">
        <f t="shared" ca="1" si="3"/>
        <v>46.716393177329785</v>
      </c>
      <c r="AN55" s="9">
        <f t="shared" ca="1" si="3"/>
        <v>47.237537555752574</v>
      </c>
      <c r="AO55" s="9">
        <f t="shared" ca="1" si="3"/>
        <v>47.658050695979355</v>
      </c>
      <c r="AP55" s="9">
        <f t="shared" ca="1" si="3"/>
        <v>48.965178724513621</v>
      </c>
      <c r="AQ55" s="9">
        <f t="shared" ca="1" si="3"/>
        <v>50.179710768886068</v>
      </c>
      <c r="AR55" s="9">
        <f t="shared" ca="1" si="3"/>
        <v>50.886334929163631</v>
      </c>
      <c r="AS55" s="9">
        <f t="shared" ca="1" si="3"/>
        <v>51.331198858266454</v>
      </c>
      <c r="AT55" s="9">
        <f t="shared" ca="1" si="3"/>
        <v>51.762350301145183</v>
      </c>
      <c r="AU55" s="9">
        <f t="shared" ca="1" si="3"/>
        <v>52.384919967347685</v>
      </c>
      <c r="AV55" s="9">
        <f t="shared" ca="1" si="3"/>
        <v>54.291040010257191</v>
      </c>
      <c r="AW55" s="9">
        <f t="shared" ca="1" si="3"/>
        <v>55.204261313385821</v>
      </c>
      <c r="AX55" s="9">
        <f t="shared" ca="1" si="3"/>
        <v>55.134922798763526</v>
      </c>
      <c r="AY55" s="9">
        <f t="shared" ca="1" si="3"/>
        <v>53.764610413370939</v>
      </c>
      <c r="AZ55" s="9">
        <f t="shared" ca="1" si="3"/>
        <v>54.502631308604805</v>
      </c>
      <c r="BA55" s="9">
        <f t="shared" ca="1" si="3"/>
        <v>55.258326725310404</v>
      </c>
    </row>
    <row r="56" spans="1:53" x14ac:dyDescent="0.25">
      <c r="A56" s="18" t="str">
        <f>B41</f>
        <v>France</v>
      </c>
      <c r="B56" s="9" t="e">
        <f t="shared" ref="B56:AG56" ca="1" si="4">HLOOKUP($A$56,$B$107:$U$159,COLUMN(),FALSE)</f>
        <v>#N/A</v>
      </c>
      <c r="C56" s="9" t="e">
        <f t="shared" ca="1" si="4"/>
        <v>#N/A</v>
      </c>
      <c r="D56" s="9" t="e">
        <f t="shared" ca="1" si="4"/>
        <v>#N/A</v>
      </c>
      <c r="E56" s="9" t="e">
        <f t="shared" ca="1" si="4"/>
        <v>#N/A</v>
      </c>
      <c r="F56" s="9" t="e">
        <f t="shared" ca="1" si="4"/>
        <v>#N/A</v>
      </c>
      <c r="G56" s="9" t="e">
        <f t="shared" ca="1" si="4"/>
        <v>#N/A</v>
      </c>
      <c r="H56" s="9" t="e">
        <f t="shared" ca="1" si="4"/>
        <v>#N/A</v>
      </c>
      <c r="I56" s="9" t="e">
        <f t="shared" ca="1" si="4"/>
        <v>#N/A</v>
      </c>
      <c r="J56" s="9" t="e">
        <f t="shared" ca="1" si="4"/>
        <v>#N/A</v>
      </c>
      <c r="K56" s="9" t="e">
        <f t="shared" ca="1" si="4"/>
        <v>#N/A</v>
      </c>
      <c r="L56" s="9">
        <f t="shared" ca="1" si="4"/>
        <v>21.535350410686302</v>
      </c>
      <c r="M56" s="9">
        <f t="shared" ca="1" si="4"/>
        <v>22.58673032707334</v>
      </c>
      <c r="N56" s="9">
        <f t="shared" ca="1" si="4"/>
        <v>24.088977533111116</v>
      </c>
      <c r="O56" s="9">
        <f t="shared" ca="1" si="4"/>
        <v>25.516951455425982</v>
      </c>
      <c r="P56" s="9">
        <f t="shared" ca="1" si="4"/>
        <v>26.905601265316125</v>
      </c>
      <c r="Q56" s="9">
        <f t="shared" ca="1" si="4"/>
        <v>27.192311576035159</v>
      </c>
      <c r="R56" s="9">
        <f t="shared" ca="1" si="4"/>
        <v>27.749687846282292</v>
      </c>
      <c r="S56" s="9">
        <f t="shared" ca="1" si="4"/>
        <v>29.07418387146361</v>
      </c>
      <c r="T56" s="9">
        <f t="shared" ca="1" si="4"/>
        <v>30.546678300865313</v>
      </c>
      <c r="U56" s="9">
        <f t="shared" ca="1" si="4"/>
        <v>31.452780800896758</v>
      </c>
      <c r="V56" s="9">
        <f t="shared" ca="1" si="4"/>
        <v>31.985956598272331</v>
      </c>
      <c r="W56" s="9">
        <f t="shared" ca="1" si="4"/>
        <v>32.71393601842508</v>
      </c>
      <c r="X56" s="9">
        <f t="shared" ca="1" si="4"/>
        <v>34.861847934955492</v>
      </c>
      <c r="Y56" s="9">
        <f t="shared" ca="1" si="4"/>
        <v>35.704470445743603</v>
      </c>
      <c r="Z56" s="9">
        <f t="shared" ca="1" si="4"/>
        <v>36.58345781858872</v>
      </c>
      <c r="AA56" s="9">
        <f t="shared" ca="1" si="4"/>
        <v>38.045545052069158</v>
      </c>
      <c r="AB56" s="9">
        <f t="shared" ca="1" si="4"/>
        <v>38.817664133551148</v>
      </c>
      <c r="AC56" s="9">
        <f t="shared" ca="1" si="4"/>
        <v>39.114315990606762</v>
      </c>
      <c r="AD56" s="9">
        <f t="shared" ca="1" si="4"/>
        <v>40.313477958904009</v>
      </c>
      <c r="AE56" s="9">
        <f t="shared" ca="1" si="4"/>
        <v>41.662031500653832</v>
      </c>
      <c r="AF56" s="9">
        <f t="shared" ca="1" si="4"/>
        <v>42.476337173438957</v>
      </c>
      <c r="AG56" s="9">
        <f t="shared" ca="1" si="4"/>
        <v>43.106488479193274</v>
      </c>
      <c r="AH56" s="9">
        <f t="shared" ref="AH56:BA56" ca="1" si="5">HLOOKUP($A$56,$B$107:$U$159,COLUMN(),FALSE)</f>
        <v>43.98237455295579</v>
      </c>
      <c r="AI56" s="9">
        <f t="shared" ca="1" si="5"/>
        <v>44.570145857981757</v>
      </c>
      <c r="AJ56" s="9">
        <f t="shared" ca="1" si="5"/>
        <v>45.648293122383585</v>
      </c>
      <c r="AK56" s="9">
        <f t="shared" ca="1" si="5"/>
        <v>46.846069609550248</v>
      </c>
      <c r="AL56" s="9">
        <f t="shared" ca="1" si="5"/>
        <v>47.02321052510306</v>
      </c>
      <c r="AM56" s="9">
        <f t="shared" ca="1" si="5"/>
        <v>47.99288891954896</v>
      </c>
      <c r="AN56" s="9">
        <f t="shared" ca="1" si="5"/>
        <v>49.172815437409099</v>
      </c>
      <c r="AO56" s="9">
        <f t="shared" ca="1" si="5"/>
        <v>49.973072859449964</v>
      </c>
      <c r="AP56" s="9">
        <f t="shared" ca="1" si="5"/>
        <v>51.744493829935521</v>
      </c>
      <c r="AQ56" s="9">
        <f t="shared" ca="1" si="5"/>
        <v>52.235374917899883</v>
      </c>
      <c r="AR56" s="9">
        <f t="shared" ca="1" si="5"/>
        <v>53.801560239551343</v>
      </c>
      <c r="AS56" s="9">
        <f t="shared" ca="1" si="5"/>
        <v>54.332657589648136</v>
      </c>
      <c r="AT56" s="9">
        <f t="shared" ca="1" si="5"/>
        <v>54.593433029080799</v>
      </c>
      <c r="AU56" s="9">
        <f t="shared" ca="1" si="5"/>
        <v>55.431067087160621</v>
      </c>
      <c r="AV56" s="9">
        <f t="shared" ca="1" si="5"/>
        <v>57.041793807960289</v>
      </c>
      <c r="AW56" s="9">
        <f t="shared" ca="1" si="5"/>
        <v>57.079825387933454</v>
      </c>
      <c r="AX56" s="9">
        <f t="shared" ca="1" si="5"/>
        <v>56.49304411139876</v>
      </c>
      <c r="AY56" s="9">
        <f t="shared" ca="1" si="5"/>
        <v>56.168260762821646</v>
      </c>
      <c r="AZ56" s="9">
        <f t="shared" ca="1" si="5"/>
        <v>56.928411445819577</v>
      </c>
      <c r="BA56" s="9">
        <f t="shared" ca="1" si="5"/>
        <v>57.699626660027711</v>
      </c>
    </row>
    <row r="57" spans="1:53" x14ac:dyDescent="0.25">
      <c r="A57" s="7"/>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3" x14ac:dyDescent="0.25">
      <c r="A58" s="3" t="s">
        <v>64</v>
      </c>
    </row>
    <row r="59" spans="1:53" x14ac:dyDescent="0.25">
      <c r="A59" s="22" t="str">
        <f>B39</f>
        <v>United States</v>
      </c>
      <c r="B59" s="23" t="e">
        <f t="shared" ref="B59:AG59" ca="1" si="6">HLOOKUP($A$59,$B$107:$U$159,COLUMN(),FALSE)</f>
        <v>#N/A</v>
      </c>
      <c r="C59" s="23" t="e">
        <f t="shared" ca="1" si="6"/>
        <v>#N/A</v>
      </c>
      <c r="D59" s="23" t="e">
        <f t="shared" ca="1" si="6"/>
        <v>#N/A</v>
      </c>
      <c r="E59" s="23" t="e">
        <f t="shared" ca="1" si="6"/>
        <v>#N/A</v>
      </c>
      <c r="F59" s="23" t="e">
        <f t="shared" ca="1" si="6"/>
        <v>#N/A</v>
      </c>
      <c r="G59" s="23" t="e">
        <f t="shared" ca="1" si="6"/>
        <v>#N/A</v>
      </c>
      <c r="H59" s="23" t="e">
        <f t="shared" ca="1" si="6"/>
        <v>#N/A</v>
      </c>
      <c r="I59" s="23" t="e">
        <f t="shared" ca="1" si="6"/>
        <v>#N/A</v>
      </c>
      <c r="J59" s="23" t="e">
        <f t="shared" ca="1" si="6"/>
        <v>#N/A</v>
      </c>
      <c r="K59" s="23" t="e">
        <f t="shared" ca="1" si="6"/>
        <v>#N/A</v>
      </c>
      <c r="L59" s="23">
        <f t="shared" ca="1" si="6"/>
        <v>30.900430832585901</v>
      </c>
      <c r="M59" s="23">
        <f t="shared" ca="1" si="6"/>
        <v>32.078835518761302</v>
      </c>
      <c r="N59" s="23">
        <f t="shared" ca="1" si="6"/>
        <v>32.876111782713046</v>
      </c>
      <c r="O59" s="23">
        <f t="shared" ca="1" si="6"/>
        <v>33.703248405673207</v>
      </c>
      <c r="P59" s="23">
        <f t="shared" ca="1" si="6"/>
        <v>33.395465737588069</v>
      </c>
      <c r="Q59" s="23">
        <f t="shared" ca="1" si="6"/>
        <v>34.307905920165389</v>
      </c>
      <c r="R59" s="23">
        <f t="shared" ca="1" si="6"/>
        <v>35.130935001821513</v>
      </c>
      <c r="S59" s="23">
        <f t="shared" ca="1" si="6"/>
        <v>35.496923542846076</v>
      </c>
      <c r="T59" s="23">
        <f t="shared" ca="1" si="6"/>
        <v>35.792467792904397</v>
      </c>
      <c r="U59" s="23">
        <f t="shared" ca="1" si="6"/>
        <v>35.938973161579611</v>
      </c>
      <c r="V59" s="23">
        <f t="shared" ca="1" si="6"/>
        <v>35.940569524553759</v>
      </c>
      <c r="W59" s="23">
        <f t="shared" ca="1" si="6"/>
        <v>36.775799093094371</v>
      </c>
      <c r="X59" s="23">
        <f t="shared" ca="1" si="6"/>
        <v>36.606589524048694</v>
      </c>
      <c r="Y59" s="23">
        <f t="shared" ca="1" si="6"/>
        <v>37.585797209753004</v>
      </c>
      <c r="Z59" s="23">
        <f t="shared" ca="1" si="6"/>
        <v>38.352177030017067</v>
      </c>
      <c r="AA59" s="23">
        <f t="shared" ca="1" si="6"/>
        <v>39.046074710387607</v>
      </c>
      <c r="AB59" s="23">
        <f t="shared" ca="1" si="6"/>
        <v>39.931194463149275</v>
      </c>
      <c r="AC59" s="23">
        <f t="shared" ca="1" si="6"/>
        <v>40.121128887235287</v>
      </c>
      <c r="AD59" s="23">
        <f t="shared" ca="1" si="6"/>
        <v>40.559966387594272</v>
      </c>
      <c r="AE59" s="23">
        <f t="shared" ca="1" si="6"/>
        <v>40.879146460317251</v>
      </c>
      <c r="AF59" s="23">
        <f t="shared" ca="1" si="6"/>
        <v>41.5749407483422</v>
      </c>
      <c r="AG59" s="23">
        <f t="shared" ca="1" si="6"/>
        <v>42.072904503151989</v>
      </c>
      <c r="AH59" s="23">
        <f t="shared" ref="AH59:BA59" ca="1" si="7">HLOOKUP($A$59,$B$107:$U$159,COLUMN(),FALSE)</f>
        <v>43.465273720901962</v>
      </c>
      <c r="AI59" s="23">
        <f t="shared" ca="1" si="7"/>
        <v>43.682633557586705</v>
      </c>
      <c r="AJ59" s="23">
        <f t="shared" ca="1" si="7"/>
        <v>44.082485165461982</v>
      </c>
      <c r="AK59" s="23">
        <f t="shared" ca="1" si="7"/>
        <v>44.104553362546021</v>
      </c>
      <c r="AL59" s="23">
        <f t="shared" ca="1" si="7"/>
        <v>45.189910801386752</v>
      </c>
      <c r="AM59" s="23">
        <f t="shared" ca="1" si="7"/>
        <v>45.860632951815987</v>
      </c>
      <c r="AN59" s="23">
        <f t="shared" ca="1" si="7"/>
        <v>46.84958968521898</v>
      </c>
      <c r="AO59" s="23">
        <f t="shared" ca="1" si="7"/>
        <v>48.168791013169702</v>
      </c>
      <c r="AP59" s="23">
        <f t="shared" ca="1" si="7"/>
        <v>49.502344926837495</v>
      </c>
      <c r="AQ59" s="23">
        <f t="shared" ca="1" si="7"/>
        <v>50.65567451694735</v>
      </c>
      <c r="AR59" s="23">
        <f t="shared" ca="1" si="7"/>
        <v>52.254362788333871</v>
      </c>
      <c r="AS59" s="23">
        <f t="shared" ca="1" si="7"/>
        <v>53.861287808735831</v>
      </c>
      <c r="AT59" s="23">
        <f t="shared" ca="1" si="7"/>
        <v>55.110490291862519</v>
      </c>
      <c r="AU59" s="23">
        <f t="shared" ca="1" si="7"/>
        <v>55.942175176545852</v>
      </c>
      <c r="AV59" s="23">
        <f t="shared" ca="1" si="7"/>
        <v>56.398245930593781</v>
      </c>
      <c r="AW59" s="23">
        <f t="shared" ca="1" si="7"/>
        <v>57.083980513660485</v>
      </c>
      <c r="AX59" s="23">
        <f t="shared" ca="1" si="7"/>
        <v>57.505152002104595</v>
      </c>
      <c r="AY59" s="23">
        <f t="shared" ca="1" si="7"/>
        <v>59.001942693402327</v>
      </c>
      <c r="AZ59" s="23">
        <f t="shared" ca="1" si="7"/>
        <v>60.410239168718924</v>
      </c>
      <c r="BA59" s="23">
        <f t="shared" ca="1" si="7"/>
        <v>60.589996583807249</v>
      </c>
    </row>
    <row r="60" spans="1:53" x14ac:dyDescent="0.25">
      <c r="A60" s="24" t="s">
        <v>69</v>
      </c>
      <c r="B60" s="22" t="e">
        <f>NA()</f>
        <v>#N/A</v>
      </c>
      <c r="C60" s="25" t="e">
        <f ca="1">((C59/B59)-1)*100</f>
        <v>#N/A</v>
      </c>
      <c r="D60" s="25" t="e">
        <f ca="1">((D59/C59)-1)*100</f>
        <v>#N/A</v>
      </c>
      <c r="E60" s="25" t="e">
        <f t="shared" ref="E60:BA60" ca="1" si="8">((E59/D59)-1)*100</f>
        <v>#N/A</v>
      </c>
      <c r="F60" s="25" t="e">
        <f t="shared" ca="1" si="8"/>
        <v>#N/A</v>
      </c>
      <c r="G60" s="25" t="e">
        <f t="shared" ca="1" si="8"/>
        <v>#N/A</v>
      </c>
      <c r="H60" s="25" t="e">
        <f t="shared" ca="1" si="8"/>
        <v>#N/A</v>
      </c>
      <c r="I60" s="25" t="e">
        <f t="shared" ca="1" si="8"/>
        <v>#N/A</v>
      </c>
      <c r="J60" s="25" t="e">
        <f t="shared" ca="1" si="8"/>
        <v>#N/A</v>
      </c>
      <c r="K60" s="25" t="e">
        <f t="shared" ca="1" si="8"/>
        <v>#N/A</v>
      </c>
      <c r="L60" s="25" t="e">
        <f t="shared" ca="1" si="8"/>
        <v>#N/A</v>
      </c>
      <c r="M60" s="25">
        <f t="shared" ca="1" si="8"/>
        <v>3.813554226993876</v>
      </c>
      <c r="N60" s="25">
        <f t="shared" ca="1" si="8"/>
        <v>2.4853653540056309</v>
      </c>
      <c r="O60" s="25">
        <f t="shared" ca="1" si="8"/>
        <v>2.5159198521617299</v>
      </c>
      <c r="P60" s="25">
        <f t="shared" ca="1" si="8"/>
        <v>-0.91321365934960985</v>
      </c>
      <c r="Q60" s="25">
        <f t="shared" ca="1" si="8"/>
        <v>2.7322277513570636</v>
      </c>
      <c r="R60" s="25">
        <f t="shared" ca="1" si="8"/>
        <v>2.3989487541772991</v>
      </c>
      <c r="S60" s="25">
        <f t="shared" ca="1" si="8"/>
        <v>1.0417842309223602</v>
      </c>
      <c r="T60" s="25">
        <f t="shared" ca="1" si="8"/>
        <v>0.83259116723619631</v>
      </c>
      <c r="U60" s="25">
        <f t="shared" ca="1" si="8"/>
        <v>0.40931899281964057</v>
      </c>
      <c r="V60" s="25">
        <f t="shared" ca="1" si="8"/>
        <v>4.4418714106653212E-3</v>
      </c>
      <c r="W60" s="25">
        <f t="shared" ca="1" si="8"/>
        <v>2.323918567762262</v>
      </c>
      <c r="X60" s="25">
        <f t="shared" ca="1" si="8"/>
        <v>-0.46011119599967953</v>
      </c>
      <c r="Y60" s="25">
        <f t="shared" ca="1" si="8"/>
        <v>2.6749492330090385</v>
      </c>
      <c r="Z60" s="25">
        <f t="shared" ca="1" si="8"/>
        <v>2.039014407456019</v>
      </c>
      <c r="AA60" s="25">
        <f t="shared" ca="1" si="8"/>
        <v>1.8092784663239492</v>
      </c>
      <c r="AB60" s="25">
        <f t="shared" ca="1" si="8"/>
        <v>2.2668597530655088</v>
      </c>
      <c r="AC60" s="25">
        <f t="shared" ca="1" si="8"/>
        <v>0.47565425136804063</v>
      </c>
      <c r="AD60" s="25">
        <f t="shared" ca="1" si="8"/>
        <v>1.093781537384908</v>
      </c>
      <c r="AE60" s="25">
        <f t="shared" ca="1" si="8"/>
        <v>0.78693377029179779</v>
      </c>
      <c r="AF60" s="25">
        <f t="shared" ca="1" si="8"/>
        <v>1.7020763598877497</v>
      </c>
      <c r="AG60" s="25">
        <f t="shared" ca="1" si="8"/>
        <v>1.1977497642727153</v>
      </c>
      <c r="AH60" s="25">
        <f t="shared" ca="1" si="8"/>
        <v>3.3094202413471718</v>
      </c>
      <c r="AI60" s="25">
        <f t="shared" ca="1" si="8"/>
        <v>0.50007699958465324</v>
      </c>
      <c r="AJ60" s="25">
        <f t="shared" ca="1" si="8"/>
        <v>0.91535600148318075</v>
      </c>
      <c r="AK60" s="25">
        <f t="shared" ca="1" si="8"/>
        <v>5.0061145602864343E-2</v>
      </c>
      <c r="AL60" s="25">
        <f t="shared" ca="1" si="8"/>
        <v>2.4608738919061901</v>
      </c>
      <c r="AM60" s="25">
        <f t="shared" ca="1" si="8"/>
        <v>1.4842298613447324</v>
      </c>
      <c r="AN60" s="25">
        <f t="shared" ca="1" si="8"/>
        <v>2.1564393462297993</v>
      </c>
      <c r="AO60" s="25">
        <f t="shared" ca="1" si="8"/>
        <v>2.8158225863116337</v>
      </c>
      <c r="AP60" s="25">
        <f t="shared" ca="1" si="8"/>
        <v>2.7685019399868116</v>
      </c>
      <c r="AQ60" s="25">
        <f t="shared" ca="1" si="8"/>
        <v>2.3298483977161721</v>
      </c>
      <c r="AR60" s="25">
        <f t="shared" ca="1" si="8"/>
        <v>3.1559904919470805</v>
      </c>
      <c r="AS60" s="25">
        <f t="shared" ca="1" si="8"/>
        <v>3.0751978105849398</v>
      </c>
      <c r="AT60" s="25">
        <f t="shared" ca="1" si="8"/>
        <v>2.3192956090516637</v>
      </c>
      <c r="AU60" s="25">
        <f t="shared" ca="1" si="8"/>
        <v>1.5091226375936184</v>
      </c>
      <c r="AV60" s="25">
        <f t="shared" ca="1" si="8"/>
        <v>0.81525388065200044</v>
      </c>
      <c r="AW60" s="25">
        <f t="shared" ca="1" si="8"/>
        <v>1.2158792738174773</v>
      </c>
      <c r="AX60" s="25">
        <f t="shared" ca="1" si="8"/>
        <v>0.73781030098858391</v>
      </c>
      <c r="AY60" s="25">
        <f t="shared" ca="1" si="8"/>
        <v>2.6028810274998593</v>
      </c>
      <c r="AZ60" s="25">
        <f t="shared" ca="1" si="8"/>
        <v>2.3868645861961912</v>
      </c>
      <c r="BA60" s="25">
        <f t="shared" ca="1" si="8"/>
        <v>0.29756117102315294</v>
      </c>
    </row>
    <row r="61" spans="1:53" x14ac:dyDescent="0.25">
      <c r="A61" s="26" t="s">
        <v>70</v>
      </c>
      <c r="B61" s="25"/>
      <c r="C61" s="25" t="str">
        <f ca="1">IF(ISERROR(B59=TRUE),"",C60)</f>
        <v/>
      </c>
      <c r="D61" s="25" t="str">
        <f ca="1">IF(ISERROR(C59=TRUE),"",D60)</f>
        <v/>
      </c>
      <c r="E61" s="25" t="str">
        <f t="shared" ref="E61:BA61" ca="1" si="9">IF(ISERROR(D59=TRUE),"",E60)</f>
        <v/>
      </c>
      <c r="F61" s="25" t="str">
        <f t="shared" ca="1" si="9"/>
        <v/>
      </c>
      <c r="G61" s="25" t="str">
        <f t="shared" ca="1" si="9"/>
        <v/>
      </c>
      <c r="H61" s="25" t="str">
        <f t="shared" ca="1" si="9"/>
        <v/>
      </c>
      <c r="I61" s="25" t="str">
        <f t="shared" ca="1" si="9"/>
        <v/>
      </c>
      <c r="J61" s="25" t="str">
        <f t="shared" ca="1" si="9"/>
        <v/>
      </c>
      <c r="K61" s="25" t="str">
        <f t="shared" ca="1" si="9"/>
        <v/>
      </c>
      <c r="L61" s="25" t="str">
        <f t="shared" ca="1" si="9"/>
        <v/>
      </c>
      <c r="M61" s="25">
        <f t="shared" ca="1" si="9"/>
        <v>3.813554226993876</v>
      </c>
      <c r="N61" s="25">
        <f t="shared" ca="1" si="9"/>
        <v>2.4853653540056309</v>
      </c>
      <c r="O61" s="25">
        <f t="shared" ca="1" si="9"/>
        <v>2.5159198521617299</v>
      </c>
      <c r="P61" s="25">
        <f t="shared" ca="1" si="9"/>
        <v>-0.91321365934960985</v>
      </c>
      <c r="Q61" s="25">
        <f t="shared" ca="1" si="9"/>
        <v>2.7322277513570636</v>
      </c>
      <c r="R61" s="25">
        <f t="shared" ca="1" si="9"/>
        <v>2.3989487541772991</v>
      </c>
      <c r="S61" s="25">
        <f t="shared" ca="1" si="9"/>
        <v>1.0417842309223602</v>
      </c>
      <c r="T61" s="25">
        <f t="shared" ca="1" si="9"/>
        <v>0.83259116723619631</v>
      </c>
      <c r="U61" s="25">
        <f t="shared" ca="1" si="9"/>
        <v>0.40931899281964057</v>
      </c>
      <c r="V61" s="25">
        <f t="shared" ca="1" si="9"/>
        <v>4.4418714106653212E-3</v>
      </c>
      <c r="W61" s="25">
        <f t="shared" ca="1" si="9"/>
        <v>2.323918567762262</v>
      </c>
      <c r="X61" s="25">
        <f t="shared" ca="1" si="9"/>
        <v>-0.46011119599967953</v>
      </c>
      <c r="Y61" s="25">
        <f t="shared" ca="1" si="9"/>
        <v>2.6749492330090385</v>
      </c>
      <c r="Z61" s="25">
        <f t="shared" ca="1" si="9"/>
        <v>2.039014407456019</v>
      </c>
      <c r="AA61" s="25">
        <f t="shared" ca="1" si="9"/>
        <v>1.8092784663239492</v>
      </c>
      <c r="AB61" s="25">
        <f t="shared" ca="1" si="9"/>
        <v>2.2668597530655088</v>
      </c>
      <c r="AC61" s="25">
        <f t="shared" ca="1" si="9"/>
        <v>0.47565425136804063</v>
      </c>
      <c r="AD61" s="25">
        <f t="shared" ca="1" si="9"/>
        <v>1.093781537384908</v>
      </c>
      <c r="AE61" s="25">
        <f t="shared" ca="1" si="9"/>
        <v>0.78693377029179779</v>
      </c>
      <c r="AF61" s="25">
        <f t="shared" ca="1" si="9"/>
        <v>1.7020763598877497</v>
      </c>
      <c r="AG61" s="25">
        <f t="shared" ca="1" si="9"/>
        <v>1.1977497642727153</v>
      </c>
      <c r="AH61" s="25">
        <f t="shared" ca="1" si="9"/>
        <v>3.3094202413471718</v>
      </c>
      <c r="AI61" s="25">
        <f t="shared" ca="1" si="9"/>
        <v>0.50007699958465324</v>
      </c>
      <c r="AJ61" s="25">
        <f t="shared" ca="1" si="9"/>
        <v>0.91535600148318075</v>
      </c>
      <c r="AK61" s="25">
        <f t="shared" ca="1" si="9"/>
        <v>5.0061145602864343E-2</v>
      </c>
      <c r="AL61" s="25">
        <f t="shared" ca="1" si="9"/>
        <v>2.4608738919061901</v>
      </c>
      <c r="AM61" s="25">
        <f t="shared" ca="1" si="9"/>
        <v>1.4842298613447324</v>
      </c>
      <c r="AN61" s="25">
        <f t="shared" ca="1" si="9"/>
        <v>2.1564393462297993</v>
      </c>
      <c r="AO61" s="25">
        <f t="shared" ca="1" si="9"/>
        <v>2.8158225863116337</v>
      </c>
      <c r="AP61" s="25">
        <f t="shared" ca="1" si="9"/>
        <v>2.7685019399868116</v>
      </c>
      <c r="AQ61" s="25">
        <f t="shared" ca="1" si="9"/>
        <v>2.3298483977161721</v>
      </c>
      <c r="AR61" s="25">
        <f t="shared" ca="1" si="9"/>
        <v>3.1559904919470805</v>
      </c>
      <c r="AS61" s="25">
        <f t="shared" ca="1" si="9"/>
        <v>3.0751978105849398</v>
      </c>
      <c r="AT61" s="25">
        <f t="shared" ca="1" si="9"/>
        <v>2.3192956090516637</v>
      </c>
      <c r="AU61" s="25">
        <f t="shared" ca="1" si="9"/>
        <v>1.5091226375936184</v>
      </c>
      <c r="AV61" s="25">
        <f t="shared" ca="1" si="9"/>
        <v>0.81525388065200044</v>
      </c>
      <c r="AW61" s="25">
        <f t="shared" ca="1" si="9"/>
        <v>1.2158792738174773</v>
      </c>
      <c r="AX61" s="25">
        <f t="shared" ca="1" si="9"/>
        <v>0.73781030098858391</v>
      </c>
      <c r="AY61" s="25">
        <f t="shared" ca="1" si="9"/>
        <v>2.6028810274998593</v>
      </c>
      <c r="AZ61" s="25">
        <f t="shared" ca="1" si="9"/>
        <v>2.3868645861961912</v>
      </c>
      <c r="BA61" s="25">
        <f t="shared" ca="1" si="9"/>
        <v>0.29756117102315294</v>
      </c>
    </row>
    <row r="62" spans="1:53" x14ac:dyDescent="0.25">
      <c r="A62" s="26" t="s">
        <v>71</v>
      </c>
      <c r="B62" s="27">
        <f t="shared" ref="B62:AG62" ca="1" si="10">AVERAGE(average2.1calc)</f>
        <v>1.6130409993915271</v>
      </c>
      <c r="C62" s="27">
        <f t="shared" ca="1" si="10"/>
        <v>1.6130409993915271</v>
      </c>
      <c r="D62" s="27">
        <f t="shared" ca="1" si="10"/>
        <v>1.6130409993915271</v>
      </c>
      <c r="E62" s="27">
        <f t="shared" ca="1" si="10"/>
        <v>1.6130409993915271</v>
      </c>
      <c r="F62" s="27">
        <f t="shared" ca="1" si="10"/>
        <v>1.6130409993915271</v>
      </c>
      <c r="G62" s="27">
        <f t="shared" ca="1" si="10"/>
        <v>1.6130409993915271</v>
      </c>
      <c r="H62" s="27">
        <f t="shared" ca="1" si="10"/>
        <v>1.6130409993915271</v>
      </c>
      <c r="I62" s="27">
        <f t="shared" ca="1" si="10"/>
        <v>1.6130409993915271</v>
      </c>
      <c r="J62" s="27">
        <f t="shared" ca="1" si="10"/>
        <v>1.6130409993915271</v>
      </c>
      <c r="K62" s="27">
        <f t="shared" ca="1" si="10"/>
        <v>1.6130409993915271</v>
      </c>
      <c r="L62" s="27">
        <f t="shared" ca="1" si="10"/>
        <v>1.6130409993915271</v>
      </c>
      <c r="M62" s="27">
        <f t="shared" ca="1" si="10"/>
        <v>1.6130409993915271</v>
      </c>
      <c r="N62" s="27">
        <f t="shared" ca="1" si="10"/>
        <v>1.6130409993915271</v>
      </c>
      <c r="O62" s="27">
        <f t="shared" ca="1" si="10"/>
        <v>1.6130409993915271</v>
      </c>
      <c r="P62" s="27">
        <f t="shared" ca="1" si="10"/>
        <v>1.6130409993915271</v>
      </c>
      <c r="Q62" s="27">
        <f t="shared" ca="1" si="10"/>
        <v>1.6130409993915271</v>
      </c>
      <c r="R62" s="27">
        <f t="shared" ca="1" si="10"/>
        <v>1.6130409993915271</v>
      </c>
      <c r="S62" s="27">
        <f t="shared" ca="1" si="10"/>
        <v>1.6130409993915271</v>
      </c>
      <c r="T62" s="27">
        <f t="shared" ca="1" si="10"/>
        <v>1.6130409993915271</v>
      </c>
      <c r="U62" s="27">
        <f t="shared" ca="1" si="10"/>
        <v>1.6130409993915271</v>
      </c>
      <c r="V62" s="27">
        <f t="shared" ca="1" si="10"/>
        <v>1.6130409993915271</v>
      </c>
      <c r="W62" s="27">
        <f t="shared" ca="1" si="10"/>
        <v>1.6130409993915271</v>
      </c>
      <c r="X62" s="27">
        <f t="shared" ca="1" si="10"/>
        <v>1.6130409993915271</v>
      </c>
      <c r="Y62" s="27">
        <f t="shared" ca="1" si="10"/>
        <v>1.6130409993915271</v>
      </c>
      <c r="Z62" s="27">
        <f t="shared" ca="1" si="10"/>
        <v>1.6130409993915271</v>
      </c>
      <c r="AA62" s="27">
        <f t="shared" ca="1" si="10"/>
        <v>1.6130409993915271</v>
      </c>
      <c r="AB62" s="27">
        <f t="shared" ca="1" si="10"/>
        <v>1.6130409993915271</v>
      </c>
      <c r="AC62" s="27">
        <f t="shared" ca="1" si="10"/>
        <v>1.6130409993915271</v>
      </c>
      <c r="AD62" s="27">
        <f t="shared" ca="1" si="10"/>
        <v>1.6130409993915271</v>
      </c>
      <c r="AE62" s="27">
        <f t="shared" ca="1" si="10"/>
        <v>1.6130409993915271</v>
      </c>
      <c r="AF62" s="27">
        <f t="shared" ca="1" si="10"/>
        <v>1.6130409993915271</v>
      </c>
      <c r="AG62" s="27">
        <f t="shared" ca="1" si="10"/>
        <v>1.6130409993915271</v>
      </c>
      <c r="AH62" s="27">
        <f t="shared" ref="AH62:BA62" ca="1" si="11">AVERAGE(average2.1calc)</f>
        <v>1.6130409993915271</v>
      </c>
      <c r="AI62" s="27">
        <f t="shared" ca="1" si="11"/>
        <v>1.6130409993915271</v>
      </c>
      <c r="AJ62" s="27">
        <f t="shared" ca="1" si="11"/>
        <v>1.6130409993915271</v>
      </c>
      <c r="AK62" s="27">
        <f t="shared" ca="1" si="11"/>
        <v>1.6130409993915271</v>
      </c>
      <c r="AL62" s="27">
        <f t="shared" ca="1" si="11"/>
        <v>1.6130409993915271</v>
      </c>
      <c r="AM62" s="27">
        <f t="shared" ca="1" si="11"/>
        <v>1.6130409993915271</v>
      </c>
      <c r="AN62" s="27">
        <f t="shared" ca="1" si="11"/>
        <v>1.6130409993915271</v>
      </c>
      <c r="AO62" s="27">
        <f t="shared" ca="1" si="11"/>
        <v>1.6130409993915271</v>
      </c>
      <c r="AP62" s="27">
        <f t="shared" ca="1" si="11"/>
        <v>1.6130409993915271</v>
      </c>
      <c r="AQ62" s="27">
        <f t="shared" ca="1" si="11"/>
        <v>1.6130409993915271</v>
      </c>
      <c r="AR62" s="27">
        <f t="shared" ca="1" si="11"/>
        <v>1.6130409993915271</v>
      </c>
      <c r="AS62" s="27">
        <f t="shared" ca="1" si="11"/>
        <v>1.6130409993915271</v>
      </c>
      <c r="AT62" s="27">
        <f t="shared" ca="1" si="11"/>
        <v>1.6130409993915271</v>
      </c>
      <c r="AU62" s="27">
        <f t="shared" ca="1" si="11"/>
        <v>1.6130409993915271</v>
      </c>
      <c r="AV62" s="27">
        <f t="shared" ca="1" si="11"/>
        <v>1.6130409993915271</v>
      </c>
      <c r="AW62" s="27">
        <f t="shared" ca="1" si="11"/>
        <v>1.6130409993915271</v>
      </c>
      <c r="AX62" s="27">
        <f t="shared" ca="1" si="11"/>
        <v>1.6130409993915271</v>
      </c>
      <c r="AY62" s="27">
        <f t="shared" ca="1" si="11"/>
        <v>1.6130409993915271</v>
      </c>
      <c r="AZ62" s="27">
        <f t="shared" ca="1" si="11"/>
        <v>1.6130409993915271</v>
      </c>
      <c r="BA62" s="27">
        <f t="shared" ca="1" si="11"/>
        <v>1.6130409993915271</v>
      </c>
    </row>
    <row r="64" spans="1:53" x14ac:dyDescent="0.25">
      <c r="A64" s="3" t="s">
        <v>66</v>
      </c>
    </row>
    <row r="65" spans="1:53" x14ac:dyDescent="0.25">
      <c r="A65" s="22" t="str">
        <f>B40</f>
        <v>Germany</v>
      </c>
      <c r="B65" s="23" t="e">
        <f ca="1">HLOOKUP($A$65,$B$107:$U$157,COLUMN(),FALSE)</f>
        <v>#N/A</v>
      </c>
      <c r="C65" s="23" t="e">
        <f t="shared" ref="C65:AH65" ca="1" si="12">HLOOKUP($A$65,$B$107:$U$159,COLUMN(),FALSE)</f>
        <v>#N/A</v>
      </c>
      <c r="D65" s="23" t="e">
        <f t="shared" ca="1" si="12"/>
        <v>#N/A</v>
      </c>
      <c r="E65" s="23" t="e">
        <f t="shared" ca="1" si="12"/>
        <v>#N/A</v>
      </c>
      <c r="F65" s="23" t="e">
        <f t="shared" ca="1" si="12"/>
        <v>#N/A</v>
      </c>
      <c r="G65" s="23" t="e">
        <f t="shared" ca="1" si="12"/>
        <v>#N/A</v>
      </c>
      <c r="H65" s="23" t="e">
        <f t="shared" ca="1" si="12"/>
        <v>#N/A</v>
      </c>
      <c r="I65" s="23" t="e">
        <f t="shared" ca="1" si="12"/>
        <v>#N/A</v>
      </c>
      <c r="J65" s="23" t="e">
        <f t="shared" ca="1" si="12"/>
        <v>#N/A</v>
      </c>
      <c r="K65" s="23" t="e">
        <f t="shared" ca="1" si="12"/>
        <v>#N/A</v>
      </c>
      <c r="L65" s="23">
        <f t="shared" ca="1" si="12"/>
        <v>20.209659774443242</v>
      </c>
      <c r="M65" s="23">
        <f t="shared" ca="1" si="12"/>
        <v>21.091664300878495</v>
      </c>
      <c r="N65" s="23">
        <f t="shared" ca="1" si="12"/>
        <v>22.142672937084704</v>
      </c>
      <c r="O65" s="23">
        <f t="shared" ca="1" si="12"/>
        <v>23.272168018709934</v>
      </c>
      <c r="P65" s="23">
        <f t="shared" ca="1" si="12"/>
        <v>24.21170396134011</v>
      </c>
      <c r="Q65" s="23">
        <f t="shared" ca="1" si="12"/>
        <v>25.122667104558371</v>
      </c>
      <c r="R65" s="23">
        <f t="shared" ca="1" si="12"/>
        <v>26.293956839023263</v>
      </c>
      <c r="S65" s="23">
        <f t="shared" ca="1" si="12"/>
        <v>27.376769966291036</v>
      </c>
      <c r="T65" s="23">
        <f t="shared" ca="1" si="12"/>
        <v>28.221927900664834</v>
      </c>
      <c r="U65" s="23">
        <f t="shared" ca="1" si="12"/>
        <v>29.03001131179369</v>
      </c>
      <c r="V65" s="23">
        <f t="shared" ca="1" si="12"/>
        <v>29.27466779379208</v>
      </c>
      <c r="W65" s="23">
        <f t="shared" ca="1" si="12"/>
        <v>29.761232027927903</v>
      </c>
      <c r="X65" s="23">
        <f t="shared" ca="1" si="12"/>
        <v>30.069330538065216</v>
      </c>
      <c r="Y65" s="23">
        <f t="shared" ca="1" si="12"/>
        <v>31.055702415447108</v>
      </c>
      <c r="Z65" s="23">
        <f t="shared" ca="1" si="12"/>
        <v>31.875605230173676</v>
      </c>
      <c r="AA65" s="23">
        <f t="shared" ca="1" si="12"/>
        <v>32.611283838540871</v>
      </c>
      <c r="AB65" s="23">
        <f t="shared" ca="1" si="12"/>
        <v>33.105275084354886</v>
      </c>
      <c r="AC65" s="23">
        <f t="shared" ca="1" si="12"/>
        <v>33.558629567435652</v>
      </c>
      <c r="AD65" s="23">
        <f t="shared" ca="1" si="12"/>
        <v>34.424331904493975</v>
      </c>
      <c r="AE65" s="23">
        <f t="shared" ca="1" si="12"/>
        <v>35.621688169695233</v>
      </c>
      <c r="AF65" s="23">
        <f t="shared" ca="1" si="12"/>
        <v>36.880869753259155</v>
      </c>
      <c r="AG65" s="23">
        <f t="shared" ca="1" si="12"/>
        <v>40.951060219428143</v>
      </c>
      <c r="AH65" s="23">
        <f t="shared" ca="1" si="12"/>
        <v>41.976430561206335</v>
      </c>
      <c r="AI65" s="23">
        <f t="shared" ref="AI65:BA65" ca="1" si="13">HLOOKUP($A$65,$B$107:$U$159,COLUMN(),FALSE)</f>
        <v>42.565500650528527</v>
      </c>
      <c r="AJ65" s="23">
        <f t="shared" ca="1" si="13"/>
        <v>43.715061766554591</v>
      </c>
      <c r="AK65" s="23">
        <f t="shared" ca="1" si="13"/>
        <v>44.761250933273722</v>
      </c>
      <c r="AL65" s="23">
        <f t="shared" ca="1" si="13"/>
        <v>45.674076156458995</v>
      </c>
      <c r="AM65" s="23">
        <f t="shared" ca="1" si="13"/>
        <v>46.716393177329785</v>
      </c>
      <c r="AN65" s="23">
        <f t="shared" ca="1" si="13"/>
        <v>47.237537555752574</v>
      </c>
      <c r="AO65" s="23">
        <f t="shared" ca="1" si="13"/>
        <v>47.658050695979355</v>
      </c>
      <c r="AP65" s="23">
        <f t="shared" ca="1" si="13"/>
        <v>48.965178724513621</v>
      </c>
      <c r="AQ65" s="23">
        <f t="shared" ca="1" si="13"/>
        <v>50.179710768886068</v>
      </c>
      <c r="AR65" s="23">
        <f t="shared" ca="1" si="13"/>
        <v>50.886334929163631</v>
      </c>
      <c r="AS65" s="23">
        <f t="shared" ca="1" si="13"/>
        <v>51.331198858266454</v>
      </c>
      <c r="AT65" s="23">
        <f t="shared" ca="1" si="13"/>
        <v>51.762350301145183</v>
      </c>
      <c r="AU65" s="23">
        <f t="shared" ca="1" si="13"/>
        <v>52.384919967347685</v>
      </c>
      <c r="AV65" s="23">
        <f t="shared" ca="1" si="13"/>
        <v>54.291040010257191</v>
      </c>
      <c r="AW65" s="23">
        <f t="shared" ca="1" si="13"/>
        <v>55.204261313385821</v>
      </c>
      <c r="AX65" s="23">
        <f t="shared" ca="1" si="13"/>
        <v>55.134922798763526</v>
      </c>
      <c r="AY65" s="23">
        <f t="shared" ca="1" si="13"/>
        <v>53.764610413370939</v>
      </c>
      <c r="AZ65" s="23">
        <f t="shared" ca="1" si="13"/>
        <v>54.502631308604805</v>
      </c>
      <c r="BA65" s="23">
        <f t="shared" ca="1" si="13"/>
        <v>55.258326725310404</v>
      </c>
    </row>
    <row r="66" spans="1:53" x14ac:dyDescent="0.25">
      <c r="A66" s="24" t="s">
        <v>69</v>
      </c>
      <c r="B66" s="22" t="e">
        <f>NA()</f>
        <v>#N/A</v>
      </c>
      <c r="C66" s="25" t="e">
        <f ca="1">((C65/B65)-1)*100</f>
        <v>#N/A</v>
      </c>
      <c r="D66" s="25" t="e">
        <f ca="1">((D65/C65)-1)*100</f>
        <v>#N/A</v>
      </c>
      <c r="E66" s="25" t="e">
        <f t="shared" ref="E66:BA66" ca="1" si="14">((E65/D65)-1)*100</f>
        <v>#N/A</v>
      </c>
      <c r="F66" s="25" t="e">
        <f t="shared" ca="1" si="14"/>
        <v>#N/A</v>
      </c>
      <c r="G66" s="25" t="e">
        <f t="shared" ca="1" si="14"/>
        <v>#N/A</v>
      </c>
      <c r="H66" s="25" t="e">
        <f t="shared" ca="1" si="14"/>
        <v>#N/A</v>
      </c>
      <c r="I66" s="25" t="e">
        <f t="shared" ca="1" si="14"/>
        <v>#N/A</v>
      </c>
      <c r="J66" s="25" t="e">
        <f t="shared" ca="1" si="14"/>
        <v>#N/A</v>
      </c>
      <c r="K66" s="25" t="e">
        <f t="shared" ca="1" si="14"/>
        <v>#N/A</v>
      </c>
      <c r="L66" s="25" t="e">
        <f t="shared" ca="1" si="14"/>
        <v>#N/A</v>
      </c>
      <c r="M66" s="25">
        <f t="shared" ca="1" si="14"/>
        <v>4.3642720178328709</v>
      </c>
      <c r="N66" s="25">
        <f t="shared" ca="1" si="14"/>
        <v>4.9830521727127763</v>
      </c>
      <c r="O66" s="25">
        <f t="shared" ca="1" si="14"/>
        <v>5.1009879648881151</v>
      </c>
      <c r="P66" s="25">
        <f t="shared" ca="1" si="14"/>
        <v>4.0371655183772504</v>
      </c>
      <c r="Q66" s="25">
        <f t="shared" ca="1" si="14"/>
        <v>3.7624908377900113</v>
      </c>
      <c r="R66" s="25">
        <f t="shared" ca="1" si="14"/>
        <v>4.6622825896234898</v>
      </c>
      <c r="S66" s="25">
        <f t="shared" ca="1" si="14"/>
        <v>4.1181064299183445</v>
      </c>
      <c r="T66" s="25">
        <f t="shared" ca="1" si="14"/>
        <v>3.0871353173308691</v>
      </c>
      <c r="U66" s="25">
        <f t="shared" ca="1" si="14"/>
        <v>2.8633175379553677</v>
      </c>
      <c r="V66" s="25">
        <f t="shared" ca="1" si="14"/>
        <v>0.84277088069544259</v>
      </c>
      <c r="W66" s="25">
        <f t="shared" ca="1" si="14"/>
        <v>1.6620657749667256</v>
      </c>
      <c r="X66" s="25">
        <f t="shared" ca="1" si="14"/>
        <v>1.0352343943563769</v>
      </c>
      <c r="Y66" s="25">
        <f t="shared" ca="1" si="14"/>
        <v>3.2803253671817911</v>
      </c>
      <c r="Z66" s="25">
        <f t="shared" ca="1" si="14"/>
        <v>2.6401039131504156</v>
      </c>
      <c r="AA66" s="25">
        <f t="shared" ca="1" si="14"/>
        <v>2.3079674975733377</v>
      </c>
      <c r="AB66" s="25">
        <f t="shared" ca="1" si="14"/>
        <v>1.5147862569893755</v>
      </c>
      <c r="AC66" s="25">
        <f t="shared" ca="1" si="14"/>
        <v>1.3694327623787528</v>
      </c>
      <c r="AD66" s="25">
        <f t="shared" ca="1" si="14"/>
        <v>2.5796713042727459</v>
      </c>
      <c r="AE66" s="25">
        <f t="shared" ca="1" si="14"/>
        <v>3.478226588458333</v>
      </c>
      <c r="AF66" s="25">
        <f t="shared" ca="1" si="14"/>
        <v>3.534873410730599</v>
      </c>
      <c r="AG66" s="25">
        <f t="shared" ca="1" si="14"/>
        <v>11.036047938672343</v>
      </c>
      <c r="AH66" s="25">
        <f t="shared" ca="1" si="14"/>
        <v>2.5038920513509311</v>
      </c>
      <c r="AI66" s="25">
        <f t="shared" ca="1" si="14"/>
        <v>1.4033353514021574</v>
      </c>
      <c r="AJ66" s="25">
        <f t="shared" ca="1" si="14"/>
        <v>2.7006874075420795</v>
      </c>
      <c r="AK66" s="25">
        <f t="shared" ca="1" si="14"/>
        <v>2.3932007057566373</v>
      </c>
      <c r="AL66" s="25">
        <f t="shared" ca="1" si="14"/>
        <v>2.0393201801844896</v>
      </c>
      <c r="AM66" s="25">
        <f t="shared" ca="1" si="14"/>
        <v>2.2820757606574871</v>
      </c>
      <c r="AN66" s="25">
        <f t="shared" ca="1" si="14"/>
        <v>1.1155492600736228</v>
      </c>
      <c r="AO66" s="25">
        <f t="shared" ca="1" si="14"/>
        <v>0.89020969759583402</v>
      </c>
      <c r="AP66" s="25">
        <f t="shared" ca="1" si="14"/>
        <v>2.7427223930594824</v>
      </c>
      <c r="AQ66" s="25">
        <f t="shared" ca="1" si="14"/>
        <v>2.4803994920668204</v>
      </c>
      <c r="AR66" s="25">
        <f t="shared" ca="1" si="14"/>
        <v>1.4081869932094371</v>
      </c>
      <c r="AS66" s="25">
        <f t="shared" ca="1" si="14"/>
        <v>0.8742306352424345</v>
      </c>
      <c r="AT66" s="25">
        <f t="shared" ca="1" si="14"/>
        <v>0.8399403334981681</v>
      </c>
      <c r="AU66" s="25">
        <f t="shared" ca="1" si="14"/>
        <v>1.2027461322379862</v>
      </c>
      <c r="AV66" s="25">
        <f t="shared" ca="1" si="14"/>
        <v>3.6386808342889987</v>
      </c>
      <c r="AW66" s="25">
        <f t="shared" ca="1" si="14"/>
        <v>1.6820847472365452</v>
      </c>
      <c r="AX66" s="25">
        <f t="shared" ca="1" si="14"/>
        <v>-0.12560355482101881</v>
      </c>
      <c r="AY66" s="25">
        <f t="shared" ca="1" si="14"/>
        <v>-2.4853800746109322</v>
      </c>
      <c r="AZ66" s="25">
        <f t="shared" ca="1" si="14"/>
        <v>1.3726890040857143</v>
      </c>
      <c r="BA66" s="25">
        <f t="shared" ca="1" si="14"/>
        <v>1.3865301519603745</v>
      </c>
    </row>
    <row r="67" spans="1:53" x14ac:dyDescent="0.25">
      <c r="A67" s="26" t="s">
        <v>70</v>
      </c>
      <c r="B67" s="25"/>
      <c r="C67" s="25" t="str">
        <f ca="1">IF(ISERROR(B65=TRUE),"",C66)</f>
        <v/>
      </c>
      <c r="D67" s="25" t="str">
        <f ca="1">IF(ISERROR(C65=TRUE),"",D66)</f>
        <v/>
      </c>
      <c r="E67" s="25" t="str">
        <f t="shared" ref="E67:BA67" ca="1" si="15">IF(ISERROR(D65=TRUE),"",E66)</f>
        <v/>
      </c>
      <c r="F67" s="25" t="str">
        <f t="shared" ca="1" si="15"/>
        <v/>
      </c>
      <c r="G67" s="25" t="str">
        <f t="shared" ca="1" si="15"/>
        <v/>
      </c>
      <c r="H67" s="25" t="str">
        <f t="shared" ca="1" si="15"/>
        <v/>
      </c>
      <c r="I67" s="25" t="str">
        <f t="shared" ca="1" si="15"/>
        <v/>
      </c>
      <c r="J67" s="25" t="str">
        <f t="shared" ca="1" si="15"/>
        <v/>
      </c>
      <c r="K67" s="25" t="str">
        <f t="shared" ca="1" si="15"/>
        <v/>
      </c>
      <c r="L67" s="25" t="str">
        <f t="shared" ca="1" si="15"/>
        <v/>
      </c>
      <c r="M67" s="25">
        <f t="shared" ca="1" si="15"/>
        <v>4.3642720178328709</v>
      </c>
      <c r="N67" s="25">
        <f t="shared" ca="1" si="15"/>
        <v>4.9830521727127763</v>
      </c>
      <c r="O67" s="25">
        <f t="shared" ca="1" si="15"/>
        <v>5.1009879648881151</v>
      </c>
      <c r="P67" s="25">
        <f t="shared" ca="1" si="15"/>
        <v>4.0371655183772504</v>
      </c>
      <c r="Q67" s="25">
        <f t="shared" ca="1" si="15"/>
        <v>3.7624908377900113</v>
      </c>
      <c r="R67" s="25">
        <f t="shared" ca="1" si="15"/>
        <v>4.6622825896234898</v>
      </c>
      <c r="S67" s="25">
        <f t="shared" ca="1" si="15"/>
        <v>4.1181064299183445</v>
      </c>
      <c r="T67" s="25">
        <f t="shared" ca="1" si="15"/>
        <v>3.0871353173308691</v>
      </c>
      <c r="U67" s="25">
        <f t="shared" ca="1" si="15"/>
        <v>2.8633175379553677</v>
      </c>
      <c r="V67" s="25">
        <f t="shared" ca="1" si="15"/>
        <v>0.84277088069544259</v>
      </c>
      <c r="W67" s="25">
        <f t="shared" ca="1" si="15"/>
        <v>1.6620657749667256</v>
      </c>
      <c r="X67" s="25">
        <f t="shared" ca="1" si="15"/>
        <v>1.0352343943563769</v>
      </c>
      <c r="Y67" s="25">
        <f t="shared" ca="1" si="15"/>
        <v>3.2803253671817911</v>
      </c>
      <c r="Z67" s="25">
        <f t="shared" ca="1" si="15"/>
        <v>2.6401039131504156</v>
      </c>
      <c r="AA67" s="25">
        <f t="shared" ca="1" si="15"/>
        <v>2.3079674975733377</v>
      </c>
      <c r="AB67" s="25">
        <f t="shared" ca="1" si="15"/>
        <v>1.5147862569893755</v>
      </c>
      <c r="AC67" s="25">
        <f t="shared" ca="1" si="15"/>
        <v>1.3694327623787528</v>
      </c>
      <c r="AD67" s="25">
        <f t="shared" ca="1" si="15"/>
        <v>2.5796713042727459</v>
      </c>
      <c r="AE67" s="25">
        <f t="shared" ca="1" si="15"/>
        <v>3.478226588458333</v>
      </c>
      <c r="AF67" s="25">
        <f t="shared" ca="1" si="15"/>
        <v>3.534873410730599</v>
      </c>
      <c r="AG67" s="25">
        <f t="shared" ca="1" si="15"/>
        <v>11.036047938672343</v>
      </c>
      <c r="AH67" s="25">
        <f t="shared" ca="1" si="15"/>
        <v>2.5038920513509311</v>
      </c>
      <c r="AI67" s="25">
        <f t="shared" ca="1" si="15"/>
        <v>1.4033353514021574</v>
      </c>
      <c r="AJ67" s="25">
        <f t="shared" ca="1" si="15"/>
        <v>2.7006874075420795</v>
      </c>
      <c r="AK67" s="25">
        <f t="shared" ca="1" si="15"/>
        <v>2.3932007057566373</v>
      </c>
      <c r="AL67" s="25">
        <f t="shared" ca="1" si="15"/>
        <v>2.0393201801844896</v>
      </c>
      <c r="AM67" s="25">
        <f t="shared" ca="1" si="15"/>
        <v>2.2820757606574871</v>
      </c>
      <c r="AN67" s="25">
        <f t="shared" ca="1" si="15"/>
        <v>1.1155492600736228</v>
      </c>
      <c r="AO67" s="25">
        <f t="shared" ca="1" si="15"/>
        <v>0.89020969759583402</v>
      </c>
      <c r="AP67" s="25">
        <f t="shared" ca="1" si="15"/>
        <v>2.7427223930594824</v>
      </c>
      <c r="AQ67" s="25">
        <f t="shared" ca="1" si="15"/>
        <v>2.4803994920668204</v>
      </c>
      <c r="AR67" s="25">
        <f t="shared" ca="1" si="15"/>
        <v>1.4081869932094371</v>
      </c>
      <c r="AS67" s="25">
        <f t="shared" ca="1" si="15"/>
        <v>0.8742306352424345</v>
      </c>
      <c r="AT67" s="25">
        <f t="shared" ca="1" si="15"/>
        <v>0.8399403334981681</v>
      </c>
      <c r="AU67" s="25">
        <f t="shared" ca="1" si="15"/>
        <v>1.2027461322379862</v>
      </c>
      <c r="AV67" s="25">
        <f t="shared" ca="1" si="15"/>
        <v>3.6386808342889987</v>
      </c>
      <c r="AW67" s="25">
        <f t="shared" ca="1" si="15"/>
        <v>1.6820847472365452</v>
      </c>
      <c r="AX67" s="25">
        <f t="shared" ca="1" si="15"/>
        <v>-0.12560355482101881</v>
      </c>
      <c r="AY67" s="25">
        <f t="shared" ca="1" si="15"/>
        <v>-2.4853800746109322</v>
      </c>
      <c r="AZ67" s="25">
        <f t="shared" ca="1" si="15"/>
        <v>1.3726890040857143</v>
      </c>
      <c r="BA67" s="25">
        <f t="shared" ca="1" si="15"/>
        <v>1.3865301519603745</v>
      </c>
    </row>
    <row r="68" spans="1:53" x14ac:dyDescent="0.25">
      <c r="A68" s="26" t="s">
        <v>71</v>
      </c>
      <c r="B68" s="27">
        <f t="shared" ref="B68:AG68" ca="1" si="16">AVERAGE(average3.1calc)</f>
        <v>2.0754642766484501</v>
      </c>
      <c r="C68" s="27">
        <f t="shared" ca="1" si="16"/>
        <v>2.0754642766484501</v>
      </c>
      <c r="D68" s="27">
        <f t="shared" ca="1" si="16"/>
        <v>2.0754642766484501</v>
      </c>
      <c r="E68" s="27">
        <f t="shared" ca="1" si="16"/>
        <v>2.0754642766484501</v>
      </c>
      <c r="F68" s="27">
        <f t="shared" ca="1" si="16"/>
        <v>2.0754642766484501</v>
      </c>
      <c r="G68" s="27">
        <f t="shared" ca="1" si="16"/>
        <v>2.0754642766484501</v>
      </c>
      <c r="H68" s="27">
        <f t="shared" ca="1" si="16"/>
        <v>2.0754642766484501</v>
      </c>
      <c r="I68" s="27">
        <f t="shared" ca="1" si="16"/>
        <v>2.0754642766484501</v>
      </c>
      <c r="J68" s="27">
        <f t="shared" ca="1" si="16"/>
        <v>2.0754642766484501</v>
      </c>
      <c r="K68" s="27">
        <f t="shared" ca="1" si="16"/>
        <v>2.0754642766484501</v>
      </c>
      <c r="L68" s="27">
        <f t="shared" ca="1" si="16"/>
        <v>2.0754642766484501</v>
      </c>
      <c r="M68" s="27">
        <f t="shared" ca="1" si="16"/>
        <v>2.0754642766484501</v>
      </c>
      <c r="N68" s="27">
        <f t="shared" ca="1" si="16"/>
        <v>2.0754642766484501</v>
      </c>
      <c r="O68" s="27">
        <f t="shared" ca="1" si="16"/>
        <v>2.0754642766484501</v>
      </c>
      <c r="P68" s="27">
        <f t="shared" ca="1" si="16"/>
        <v>2.0754642766484501</v>
      </c>
      <c r="Q68" s="27">
        <f t="shared" ca="1" si="16"/>
        <v>2.0754642766484501</v>
      </c>
      <c r="R68" s="27">
        <f t="shared" ca="1" si="16"/>
        <v>2.0754642766484501</v>
      </c>
      <c r="S68" s="27">
        <f t="shared" ca="1" si="16"/>
        <v>2.0754642766484501</v>
      </c>
      <c r="T68" s="27">
        <f t="shared" ca="1" si="16"/>
        <v>2.0754642766484501</v>
      </c>
      <c r="U68" s="27">
        <f t="shared" ca="1" si="16"/>
        <v>2.0754642766484501</v>
      </c>
      <c r="V68" s="27">
        <f t="shared" ca="1" si="16"/>
        <v>2.0754642766484501</v>
      </c>
      <c r="W68" s="27">
        <f t="shared" ca="1" si="16"/>
        <v>2.0754642766484501</v>
      </c>
      <c r="X68" s="27">
        <f t="shared" ca="1" si="16"/>
        <v>2.0754642766484501</v>
      </c>
      <c r="Y68" s="27">
        <f t="shared" ca="1" si="16"/>
        <v>2.0754642766484501</v>
      </c>
      <c r="Z68" s="27">
        <f t="shared" ca="1" si="16"/>
        <v>2.0754642766484501</v>
      </c>
      <c r="AA68" s="27">
        <f t="shared" ca="1" si="16"/>
        <v>2.0754642766484501</v>
      </c>
      <c r="AB68" s="27">
        <f t="shared" ca="1" si="16"/>
        <v>2.0754642766484501</v>
      </c>
      <c r="AC68" s="27">
        <f t="shared" ca="1" si="16"/>
        <v>2.0754642766484501</v>
      </c>
      <c r="AD68" s="27">
        <f t="shared" ca="1" si="16"/>
        <v>2.0754642766484501</v>
      </c>
      <c r="AE68" s="27">
        <f t="shared" ca="1" si="16"/>
        <v>2.0754642766484501</v>
      </c>
      <c r="AF68" s="27">
        <f t="shared" ca="1" si="16"/>
        <v>2.0754642766484501</v>
      </c>
      <c r="AG68" s="27">
        <f t="shared" ca="1" si="16"/>
        <v>2.0754642766484501</v>
      </c>
      <c r="AH68" s="27">
        <f t="shared" ref="AH68:BA68" ca="1" si="17">AVERAGE(average3.1calc)</f>
        <v>2.0754642766484501</v>
      </c>
      <c r="AI68" s="27">
        <f t="shared" ca="1" si="17"/>
        <v>2.0754642766484501</v>
      </c>
      <c r="AJ68" s="27">
        <f t="shared" ca="1" si="17"/>
        <v>2.0754642766484501</v>
      </c>
      <c r="AK68" s="27">
        <f t="shared" ca="1" si="17"/>
        <v>2.0754642766484501</v>
      </c>
      <c r="AL68" s="27">
        <f t="shared" ca="1" si="17"/>
        <v>2.0754642766484501</v>
      </c>
      <c r="AM68" s="27">
        <f t="shared" ca="1" si="17"/>
        <v>2.0754642766484501</v>
      </c>
      <c r="AN68" s="27">
        <f t="shared" ca="1" si="17"/>
        <v>2.0754642766484501</v>
      </c>
      <c r="AO68" s="27">
        <f t="shared" ca="1" si="17"/>
        <v>2.0754642766484501</v>
      </c>
      <c r="AP68" s="27">
        <f t="shared" ca="1" si="17"/>
        <v>2.0754642766484501</v>
      </c>
      <c r="AQ68" s="27">
        <f t="shared" ca="1" si="17"/>
        <v>2.0754642766484501</v>
      </c>
      <c r="AR68" s="27">
        <f t="shared" ca="1" si="17"/>
        <v>2.0754642766484501</v>
      </c>
      <c r="AS68" s="27">
        <f t="shared" ca="1" si="17"/>
        <v>2.0754642766484501</v>
      </c>
      <c r="AT68" s="27">
        <f t="shared" ca="1" si="17"/>
        <v>2.0754642766484501</v>
      </c>
      <c r="AU68" s="27">
        <f t="shared" ca="1" si="17"/>
        <v>2.0754642766484501</v>
      </c>
      <c r="AV68" s="27">
        <f t="shared" ca="1" si="17"/>
        <v>2.0754642766484501</v>
      </c>
      <c r="AW68" s="27">
        <f t="shared" ca="1" si="17"/>
        <v>2.0754642766484501</v>
      </c>
      <c r="AX68" s="27">
        <f t="shared" ca="1" si="17"/>
        <v>2.0754642766484501</v>
      </c>
      <c r="AY68" s="27">
        <f t="shared" ca="1" si="17"/>
        <v>2.0754642766484501</v>
      </c>
      <c r="AZ68" s="27">
        <f t="shared" ca="1" si="17"/>
        <v>2.0754642766484501</v>
      </c>
      <c r="BA68" s="27">
        <f t="shared" ca="1" si="17"/>
        <v>2.0754642766484501</v>
      </c>
    </row>
    <row r="70" spans="1:53" x14ac:dyDescent="0.25">
      <c r="A70" s="3" t="s">
        <v>67</v>
      </c>
    </row>
    <row r="71" spans="1:53" x14ac:dyDescent="0.25">
      <c r="A71" s="22" t="str">
        <f>B41</f>
        <v>France</v>
      </c>
      <c r="B71" s="23" t="e">
        <f ca="1">HLOOKUP($A$71,$B$107:$U$157,COLUMN(),FALSE)</f>
        <v>#N/A</v>
      </c>
      <c r="C71" s="23" t="e">
        <f t="shared" ref="C71:AH71" ca="1" si="18">HLOOKUP($A$71,$B$107:$U$159,COLUMN(),FALSE)</f>
        <v>#N/A</v>
      </c>
      <c r="D71" s="23" t="e">
        <f t="shared" ca="1" si="18"/>
        <v>#N/A</v>
      </c>
      <c r="E71" s="23" t="e">
        <f t="shared" ca="1" si="18"/>
        <v>#N/A</v>
      </c>
      <c r="F71" s="23" t="e">
        <f t="shared" ca="1" si="18"/>
        <v>#N/A</v>
      </c>
      <c r="G71" s="23" t="e">
        <f t="shared" ca="1" si="18"/>
        <v>#N/A</v>
      </c>
      <c r="H71" s="23" t="e">
        <f t="shared" ca="1" si="18"/>
        <v>#N/A</v>
      </c>
      <c r="I71" s="23" t="e">
        <f t="shared" ca="1" si="18"/>
        <v>#N/A</v>
      </c>
      <c r="J71" s="23" t="e">
        <f t="shared" ca="1" si="18"/>
        <v>#N/A</v>
      </c>
      <c r="K71" s="23" t="e">
        <f t="shared" ca="1" si="18"/>
        <v>#N/A</v>
      </c>
      <c r="L71" s="23">
        <f t="shared" ca="1" si="18"/>
        <v>21.535350410686302</v>
      </c>
      <c r="M71" s="23">
        <f t="shared" ca="1" si="18"/>
        <v>22.58673032707334</v>
      </c>
      <c r="N71" s="23">
        <f t="shared" ca="1" si="18"/>
        <v>24.088977533111116</v>
      </c>
      <c r="O71" s="23">
        <f t="shared" ca="1" si="18"/>
        <v>25.516951455425982</v>
      </c>
      <c r="P71" s="23">
        <f t="shared" ca="1" si="18"/>
        <v>26.905601265316125</v>
      </c>
      <c r="Q71" s="23">
        <f t="shared" ca="1" si="18"/>
        <v>27.192311576035159</v>
      </c>
      <c r="R71" s="23">
        <f t="shared" ca="1" si="18"/>
        <v>27.749687846282292</v>
      </c>
      <c r="S71" s="23">
        <f t="shared" ca="1" si="18"/>
        <v>29.07418387146361</v>
      </c>
      <c r="T71" s="23">
        <f t="shared" ca="1" si="18"/>
        <v>30.546678300865313</v>
      </c>
      <c r="U71" s="23">
        <f t="shared" ca="1" si="18"/>
        <v>31.452780800896758</v>
      </c>
      <c r="V71" s="23">
        <f t="shared" ca="1" si="18"/>
        <v>31.985956598272331</v>
      </c>
      <c r="W71" s="23">
        <f t="shared" ca="1" si="18"/>
        <v>32.71393601842508</v>
      </c>
      <c r="X71" s="23">
        <f t="shared" ca="1" si="18"/>
        <v>34.861847934955492</v>
      </c>
      <c r="Y71" s="23">
        <f t="shared" ca="1" si="18"/>
        <v>35.704470445743603</v>
      </c>
      <c r="Z71" s="23">
        <f t="shared" ca="1" si="18"/>
        <v>36.58345781858872</v>
      </c>
      <c r="AA71" s="23">
        <f t="shared" ca="1" si="18"/>
        <v>38.045545052069158</v>
      </c>
      <c r="AB71" s="23">
        <f t="shared" ca="1" si="18"/>
        <v>38.817664133551148</v>
      </c>
      <c r="AC71" s="23">
        <f t="shared" ca="1" si="18"/>
        <v>39.114315990606762</v>
      </c>
      <c r="AD71" s="23">
        <f t="shared" ca="1" si="18"/>
        <v>40.313477958904009</v>
      </c>
      <c r="AE71" s="23">
        <f t="shared" ca="1" si="18"/>
        <v>41.662031500653832</v>
      </c>
      <c r="AF71" s="23">
        <f t="shared" ca="1" si="18"/>
        <v>42.476337173438957</v>
      </c>
      <c r="AG71" s="23">
        <f t="shared" ca="1" si="18"/>
        <v>43.106488479193274</v>
      </c>
      <c r="AH71" s="23">
        <f t="shared" ca="1" si="18"/>
        <v>43.98237455295579</v>
      </c>
      <c r="AI71" s="23">
        <f t="shared" ref="AI71:BA71" ca="1" si="19">HLOOKUP($A$71,$B$107:$U$159,COLUMN(),FALSE)</f>
        <v>44.570145857981757</v>
      </c>
      <c r="AJ71" s="23">
        <f t="shared" ca="1" si="19"/>
        <v>45.648293122383585</v>
      </c>
      <c r="AK71" s="23">
        <f t="shared" ca="1" si="19"/>
        <v>46.846069609550248</v>
      </c>
      <c r="AL71" s="23">
        <f t="shared" ca="1" si="19"/>
        <v>47.02321052510306</v>
      </c>
      <c r="AM71" s="23">
        <f t="shared" ca="1" si="19"/>
        <v>47.99288891954896</v>
      </c>
      <c r="AN71" s="23">
        <f t="shared" ca="1" si="19"/>
        <v>49.172815437409099</v>
      </c>
      <c r="AO71" s="23">
        <f t="shared" ca="1" si="19"/>
        <v>49.973072859449964</v>
      </c>
      <c r="AP71" s="23">
        <f t="shared" ca="1" si="19"/>
        <v>51.744493829935521</v>
      </c>
      <c r="AQ71" s="23">
        <f t="shared" ca="1" si="19"/>
        <v>52.235374917899883</v>
      </c>
      <c r="AR71" s="23">
        <f t="shared" ca="1" si="19"/>
        <v>53.801560239551343</v>
      </c>
      <c r="AS71" s="23">
        <f t="shared" ca="1" si="19"/>
        <v>54.332657589648136</v>
      </c>
      <c r="AT71" s="23">
        <f t="shared" ca="1" si="19"/>
        <v>54.593433029080799</v>
      </c>
      <c r="AU71" s="23">
        <f t="shared" ca="1" si="19"/>
        <v>55.431067087160621</v>
      </c>
      <c r="AV71" s="23">
        <f t="shared" ca="1" si="19"/>
        <v>57.041793807960289</v>
      </c>
      <c r="AW71" s="23">
        <f t="shared" ca="1" si="19"/>
        <v>57.079825387933454</v>
      </c>
      <c r="AX71" s="23">
        <f t="shared" ca="1" si="19"/>
        <v>56.49304411139876</v>
      </c>
      <c r="AY71" s="23">
        <f t="shared" ca="1" si="19"/>
        <v>56.168260762821646</v>
      </c>
      <c r="AZ71" s="23">
        <f t="shared" ca="1" si="19"/>
        <v>56.928411445819577</v>
      </c>
      <c r="BA71" s="23">
        <f t="shared" ca="1" si="19"/>
        <v>57.699626660027711</v>
      </c>
    </row>
    <row r="72" spans="1:53" x14ac:dyDescent="0.25">
      <c r="A72" s="24" t="s">
        <v>69</v>
      </c>
      <c r="B72" s="22" t="e">
        <f>NA()</f>
        <v>#N/A</v>
      </c>
      <c r="C72" s="25" t="e">
        <f ca="1" xml:space="preserve"> ((C71/B71)-1)*100</f>
        <v>#N/A</v>
      </c>
      <c r="D72" s="25" t="e">
        <f ca="1" xml:space="preserve"> ((D71/C71)-1)*100</f>
        <v>#N/A</v>
      </c>
      <c r="E72" s="25" t="e">
        <f t="shared" ref="E72:BA72" ca="1" si="20" xml:space="preserve"> ((E71/D71)-1)*100</f>
        <v>#N/A</v>
      </c>
      <c r="F72" s="25" t="e">
        <f t="shared" ca="1" si="20"/>
        <v>#N/A</v>
      </c>
      <c r="G72" s="25" t="e">
        <f t="shared" ca="1" si="20"/>
        <v>#N/A</v>
      </c>
      <c r="H72" s="25" t="e">
        <f t="shared" ca="1" si="20"/>
        <v>#N/A</v>
      </c>
      <c r="I72" s="25" t="e">
        <f t="shared" ca="1" si="20"/>
        <v>#N/A</v>
      </c>
      <c r="J72" s="25" t="e">
        <f t="shared" ca="1" si="20"/>
        <v>#N/A</v>
      </c>
      <c r="K72" s="25" t="e">
        <f t="shared" ca="1" si="20"/>
        <v>#N/A</v>
      </c>
      <c r="L72" s="25" t="e">
        <f t="shared" ca="1" si="20"/>
        <v>#N/A</v>
      </c>
      <c r="M72" s="25">
        <f t="shared" ca="1" si="20"/>
        <v>4.8821119523800416</v>
      </c>
      <c r="N72" s="25">
        <f t="shared" ca="1" si="20"/>
        <v>6.6510167000007225</v>
      </c>
      <c r="O72" s="25">
        <f t="shared" ca="1" si="20"/>
        <v>5.9279142103564553</v>
      </c>
      <c r="P72" s="25">
        <f t="shared" ca="1" si="20"/>
        <v>5.4420678438640735</v>
      </c>
      <c r="Q72" s="25">
        <f t="shared" ca="1" si="20"/>
        <v>1.0656156979796938</v>
      </c>
      <c r="R72" s="25">
        <f t="shared" ca="1" si="20"/>
        <v>2.0497568538393462</v>
      </c>
      <c r="S72" s="25">
        <f t="shared" ca="1" si="20"/>
        <v>4.7730123398803004</v>
      </c>
      <c r="T72" s="25">
        <f t="shared" ca="1" si="20"/>
        <v>5.0646113951523741</v>
      </c>
      <c r="U72" s="25">
        <f t="shared" ca="1" si="20"/>
        <v>2.966288154498864</v>
      </c>
      <c r="V72" s="25">
        <f t="shared" ca="1" si="20"/>
        <v>1.6951626654275742</v>
      </c>
      <c r="W72" s="25">
        <f t="shared" ca="1" si="20"/>
        <v>2.2759344961784667</v>
      </c>
      <c r="X72" s="25">
        <f t="shared" ca="1" si="20"/>
        <v>6.5657397976222276</v>
      </c>
      <c r="Y72" s="25">
        <f t="shared" ca="1" si="20"/>
        <v>2.417033406720881</v>
      </c>
      <c r="Z72" s="25">
        <f t="shared" ca="1" si="20"/>
        <v>2.4618412256830036</v>
      </c>
      <c r="AA72" s="25">
        <f t="shared" ca="1" si="20"/>
        <v>3.9965802049950705</v>
      </c>
      <c r="AB72" s="25">
        <f t="shared" ca="1" si="20"/>
        <v>2.0294599024018867</v>
      </c>
      <c r="AC72" s="25">
        <f t="shared" ca="1" si="20"/>
        <v>0.76421872278298331</v>
      </c>
      <c r="AD72" s="25">
        <f t="shared" ca="1" si="20"/>
        <v>3.0657879038079594</v>
      </c>
      <c r="AE72" s="25">
        <f t="shared" ca="1" si="20"/>
        <v>3.3451679438934789</v>
      </c>
      <c r="AF72" s="25">
        <f t="shared" ca="1" si="20"/>
        <v>1.9545510467302796</v>
      </c>
      <c r="AG72" s="25">
        <f t="shared" ca="1" si="20"/>
        <v>1.4835349460130987</v>
      </c>
      <c r="AH72" s="25">
        <f t="shared" ca="1" si="20"/>
        <v>2.0319123748279599</v>
      </c>
      <c r="AI72" s="25">
        <f t="shared" ca="1" si="20"/>
        <v>1.3363791996229724</v>
      </c>
      <c r="AJ72" s="25">
        <f t="shared" ca="1" si="20"/>
        <v>2.4189897601799126</v>
      </c>
      <c r="AK72" s="25">
        <f t="shared" ca="1" si="20"/>
        <v>2.623923930639438</v>
      </c>
      <c r="AL72" s="25">
        <f t="shared" ca="1" si="20"/>
        <v>0.37813399721520202</v>
      </c>
      <c r="AM72" s="25">
        <f t="shared" ca="1" si="20"/>
        <v>2.0621271572434319</v>
      </c>
      <c r="AN72" s="25">
        <f t="shared" ca="1" si="20"/>
        <v>2.4585444727823313</v>
      </c>
      <c r="AO72" s="25">
        <f t="shared" ca="1" si="20"/>
        <v>1.6274386872549451</v>
      </c>
      <c r="AP72" s="25">
        <f t="shared" ca="1" si="20"/>
        <v>3.5447509411072442</v>
      </c>
      <c r="AQ72" s="25">
        <f t="shared" ca="1" si="20"/>
        <v>0.94866342605979259</v>
      </c>
      <c r="AR72" s="25">
        <f t="shared" ca="1" si="20"/>
        <v>2.9983231174526503</v>
      </c>
      <c r="AS72" s="25">
        <f t="shared" ca="1" si="20"/>
        <v>0.98714116789937467</v>
      </c>
      <c r="AT72" s="25">
        <f t="shared" ca="1" si="20"/>
        <v>0.47996076577403457</v>
      </c>
      <c r="AU72" s="25">
        <f t="shared" ca="1" si="20"/>
        <v>1.5343128497407932</v>
      </c>
      <c r="AV72" s="25">
        <f t="shared" ca="1" si="20"/>
        <v>2.9058194356369471</v>
      </c>
      <c r="AW72" s="25">
        <f t="shared" ca="1" si="20"/>
        <v>6.6673183703169769E-2</v>
      </c>
      <c r="AX72" s="25">
        <f t="shared" ca="1" si="20"/>
        <v>-1.0280011765045449</v>
      </c>
      <c r="AY72" s="25">
        <f t="shared" ca="1" si="20"/>
        <v>-0.57490856385199463</v>
      </c>
      <c r="AZ72" s="25">
        <f t="shared" ca="1" si="20"/>
        <v>1.3533455953136597</v>
      </c>
      <c r="BA72" s="25">
        <f t="shared" ca="1" si="20"/>
        <v>1.3547105823286776</v>
      </c>
    </row>
    <row r="73" spans="1:53" x14ac:dyDescent="0.25">
      <c r="A73" s="26" t="s">
        <v>70</v>
      </c>
      <c r="B73" s="25"/>
      <c r="C73" s="25" t="str">
        <f ca="1">IF(ISERROR(B71=TRUE),"",C72)</f>
        <v/>
      </c>
      <c r="D73" s="25" t="str">
        <f ca="1">IF(ISERROR(C71=TRUE),"",D72)</f>
        <v/>
      </c>
      <c r="E73" s="25" t="str">
        <f t="shared" ref="E73:BA73" ca="1" si="21">IF(ISERROR(D71=TRUE),"",E72)</f>
        <v/>
      </c>
      <c r="F73" s="25" t="str">
        <f t="shared" ca="1" si="21"/>
        <v/>
      </c>
      <c r="G73" s="25" t="str">
        <f t="shared" ca="1" si="21"/>
        <v/>
      </c>
      <c r="H73" s="25" t="str">
        <f t="shared" ca="1" si="21"/>
        <v/>
      </c>
      <c r="I73" s="25" t="str">
        <f t="shared" ca="1" si="21"/>
        <v/>
      </c>
      <c r="J73" s="25" t="str">
        <f t="shared" ca="1" si="21"/>
        <v/>
      </c>
      <c r="K73" s="25" t="str">
        <f t="shared" ca="1" si="21"/>
        <v/>
      </c>
      <c r="L73" s="25" t="str">
        <f t="shared" ca="1" si="21"/>
        <v/>
      </c>
      <c r="M73" s="25">
        <f t="shared" ca="1" si="21"/>
        <v>4.8821119523800416</v>
      </c>
      <c r="N73" s="25">
        <f t="shared" ca="1" si="21"/>
        <v>6.6510167000007225</v>
      </c>
      <c r="O73" s="25">
        <f t="shared" ca="1" si="21"/>
        <v>5.9279142103564553</v>
      </c>
      <c r="P73" s="25">
        <f t="shared" ca="1" si="21"/>
        <v>5.4420678438640735</v>
      </c>
      <c r="Q73" s="25">
        <f t="shared" ca="1" si="21"/>
        <v>1.0656156979796938</v>
      </c>
      <c r="R73" s="25">
        <f t="shared" ca="1" si="21"/>
        <v>2.0497568538393462</v>
      </c>
      <c r="S73" s="25">
        <f t="shared" ca="1" si="21"/>
        <v>4.7730123398803004</v>
      </c>
      <c r="T73" s="25">
        <f t="shared" ca="1" si="21"/>
        <v>5.0646113951523741</v>
      </c>
      <c r="U73" s="25">
        <f t="shared" ca="1" si="21"/>
        <v>2.966288154498864</v>
      </c>
      <c r="V73" s="25">
        <f t="shared" ca="1" si="21"/>
        <v>1.6951626654275742</v>
      </c>
      <c r="W73" s="25">
        <f t="shared" ca="1" si="21"/>
        <v>2.2759344961784667</v>
      </c>
      <c r="X73" s="25">
        <f t="shared" ca="1" si="21"/>
        <v>6.5657397976222276</v>
      </c>
      <c r="Y73" s="25">
        <f t="shared" ca="1" si="21"/>
        <v>2.417033406720881</v>
      </c>
      <c r="Z73" s="25">
        <f t="shared" ca="1" si="21"/>
        <v>2.4618412256830036</v>
      </c>
      <c r="AA73" s="25">
        <f t="shared" ca="1" si="21"/>
        <v>3.9965802049950705</v>
      </c>
      <c r="AB73" s="25">
        <f t="shared" ca="1" si="21"/>
        <v>2.0294599024018867</v>
      </c>
      <c r="AC73" s="25">
        <f t="shared" ca="1" si="21"/>
        <v>0.76421872278298331</v>
      </c>
      <c r="AD73" s="25">
        <f t="shared" ca="1" si="21"/>
        <v>3.0657879038079594</v>
      </c>
      <c r="AE73" s="25">
        <f t="shared" ca="1" si="21"/>
        <v>3.3451679438934789</v>
      </c>
      <c r="AF73" s="25">
        <f t="shared" ca="1" si="21"/>
        <v>1.9545510467302796</v>
      </c>
      <c r="AG73" s="25">
        <f t="shared" ca="1" si="21"/>
        <v>1.4835349460130987</v>
      </c>
      <c r="AH73" s="25">
        <f t="shared" ca="1" si="21"/>
        <v>2.0319123748279599</v>
      </c>
      <c r="AI73" s="25">
        <f t="shared" ca="1" si="21"/>
        <v>1.3363791996229724</v>
      </c>
      <c r="AJ73" s="25">
        <f t="shared" ca="1" si="21"/>
        <v>2.4189897601799126</v>
      </c>
      <c r="AK73" s="25">
        <f t="shared" ca="1" si="21"/>
        <v>2.623923930639438</v>
      </c>
      <c r="AL73" s="25">
        <f t="shared" ca="1" si="21"/>
        <v>0.37813399721520202</v>
      </c>
      <c r="AM73" s="25">
        <f t="shared" ca="1" si="21"/>
        <v>2.0621271572434319</v>
      </c>
      <c r="AN73" s="25">
        <f t="shared" ca="1" si="21"/>
        <v>2.4585444727823313</v>
      </c>
      <c r="AO73" s="25">
        <f t="shared" ca="1" si="21"/>
        <v>1.6274386872549451</v>
      </c>
      <c r="AP73" s="25">
        <f t="shared" ca="1" si="21"/>
        <v>3.5447509411072442</v>
      </c>
      <c r="AQ73" s="25">
        <f t="shared" ca="1" si="21"/>
        <v>0.94866342605979259</v>
      </c>
      <c r="AR73" s="25">
        <f t="shared" ca="1" si="21"/>
        <v>2.9983231174526503</v>
      </c>
      <c r="AS73" s="25">
        <f t="shared" ca="1" si="21"/>
        <v>0.98714116789937467</v>
      </c>
      <c r="AT73" s="25">
        <f t="shared" ca="1" si="21"/>
        <v>0.47996076577403457</v>
      </c>
      <c r="AU73" s="25">
        <f t="shared" ca="1" si="21"/>
        <v>1.5343128497407932</v>
      </c>
      <c r="AV73" s="25">
        <f t="shared" ca="1" si="21"/>
        <v>2.9058194356369471</v>
      </c>
      <c r="AW73" s="25">
        <f t="shared" ca="1" si="21"/>
        <v>6.6673183703169769E-2</v>
      </c>
      <c r="AX73" s="25">
        <f t="shared" ca="1" si="21"/>
        <v>-1.0280011765045449</v>
      </c>
      <c r="AY73" s="25">
        <f t="shared" ca="1" si="21"/>
        <v>-0.57490856385199463</v>
      </c>
      <c r="AZ73" s="25">
        <f t="shared" ca="1" si="21"/>
        <v>1.3533455953136597</v>
      </c>
      <c r="BA73" s="25">
        <f t="shared" ca="1" si="21"/>
        <v>1.3547105823286776</v>
      </c>
    </row>
    <row r="74" spans="1:53" x14ac:dyDescent="0.25">
      <c r="A74" s="26" t="s">
        <v>71</v>
      </c>
      <c r="B74" s="27">
        <f t="shared" ref="B74:AG74" ca="1" si="22">AVERAGE(average4.1calculation)</f>
        <v>1.9554406460964175</v>
      </c>
      <c r="C74" s="27">
        <f t="shared" ca="1" si="22"/>
        <v>1.9554406460964175</v>
      </c>
      <c r="D74" s="27">
        <f t="shared" ca="1" si="22"/>
        <v>1.9554406460964175</v>
      </c>
      <c r="E74" s="27">
        <f t="shared" ca="1" si="22"/>
        <v>1.9554406460964175</v>
      </c>
      <c r="F74" s="27">
        <f t="shared" ca="1" si="22"/>
        <v>1.9554406460964175</v>
      </c>
      <c r="G74" s="27">
        <f t="shared" ca="1" si="22"/>
        <v>1.9554406460964175</v>
      </c>
      <c r="H74" s="27">
        <f t="shared" ca="1" si="22"/>
        <v>1.9554406460964175</v>
      </c>
      <c r="I74" s="27">
        <f t="shared" ca="1" si="22"/>
        <v>1.9554406460964175</v>
      </c>
      <c r="J74" s="27">
        <f t="shared" ca="1" si="22"/>
        <v>1.9554406460964175</v>
      </c>
      <c r="K74" s="27">
        <f t="shared" ca="1" si="22"/>
        <v>1.9554406460964175</v>
      </c>
      <c r="L74" s="27">
        <f t="shared" ca="1" si="22"/>
        <v>1.9554406460964175</v>
      </c>
      <c r="M74" s="27">
        <f t="shared" ca="1" si="22"/>
        <v>1.9554406460964175</v>
      </c>
      <c r="N74" s="27">
        <f t="shared" ca="1" si="22"/>
        <v>1.9554406460964175</v>
      </c>
      <c r="O74" s="27">
        <f t="shared" ca="1" si="22"/>
        <v>1.9554406460964175</v>
      </c>
      <c r="P74" s="27">
        <f t="shared" ca="1" si="22"/>
        <v>1.9554406460964175</v>
      </c>
      <c r="Q74" s="27">
        <f t="shared" ca="1" si="22"/>
        <v>1.9554406460964175</v>
      </c>
      <c r="R74" s="27">
        <f t="shared" ca="1" si="22"/>
        <v>1.9554406460964175</v>
      </c>
      <c r="S74" s="27">
        <f t="shared" ca="1" si="22"/>
        <v>1.9554406460964175</v>
      </c>
      <c r="T74" s="27">
        <f t="shared" ca="1" si="22"/>
        <v>1.9554406460964175</v>
      </c>
      <c r="U74" s="27">
        <f t="shared" ca="1" si="22"/>
        <v>1.9554406460964175</v>
      </c>
      <c r="V74" s="27">
        <f t="shared" ca="1" si="22"/>
        <v>1.9554406460964175</v>
      </c>
      <c r="W74" s="27">
        <f t="shared" ca="1" si="22"/>
        <v>1.9554406460964175</v>
      </c>
      <c r="X74" s="27">
        <f t="shared" ca="1" si="22"/>
        <v>1.9554406460964175</v>
      </c>
      <c r="Y74" s="27">
        <f t="shared" ca="1" si="22"/>
        <v>1.9554406460964175</v>
      </c>
      <c r="Z74" s="27">
        <f t="shared" ca="1" si="22"/>
        <v>1.9554406460964175</v>
      </c>
      <c r="AA74" s="27">
        <f t="shared" ca="1" si="22"/>
        <v>1.9554406460964175</v>
      </c>
      <c r="AB74" s="27">
        <f t="shared" ca="1" si="22"/>
        <v>1.9554406460964175</v>
      </c>
      <c r="AC74" s="27">
        <f t="shared" ca="1" si="22"/>
        <v>1.9554406460964175</v>
      </c>
      <c r="AD74" s="27">
        <f t="shared" ca="1" si="22"/>
        <v>1.9554406460964175</v>
      </c>
      <c r="AE74" s="27">
        <f t="shared" ca="1" si="22"/>
        <v>1.9554406460964175</v>
      </c>
      <c r="AF74" s="27">
        <f t="shared" ca="1" si="22"/>
        <v>1.9554406460964175</v>
      </c>
      <c r="AG74" s="27">
        <f t="shared" ca="1" si="22"/>
        <v>1.9554406460964175</v>
      </c>
      <c r="AH74" s="27">
        <f t="shared" ref="AH74:BA74" ca="1" si="23">AVERAGE(average4.1calculation)</f>
        <v>1.9554406460964175</v>
      </c>
      <c r="AI74" s="27">
        <f t="shared" ca="1" si="23"/>
        <v>1.9554406460964175</v>
      </c>
      <c r="AJ74" s="27">
        <f t="shared" ca="1" si="23"/>
        <v>1.9554406460964175</v>
      </c>
      <c r="AK74" s="27">
        <f t="shared" ca="1" si="23"/>
        <v>1.9554406460964175</v>
      </c>
      <c r="AL74" s="27">
        <f t="shared" ca="1" si="23"/>
        <v>1.9554406460964175</v>
      </c>
      <c r="AM74" s="27">
        <f t="shared" ca="1" si="23"/>
        <v>1.9554406460964175</v>
      </c>
      <c r="AN74" s="27">
        <f t="shared" ca="1" si="23"/>
        <v>1.9554406460964175</v>
      </c>
      <c r="AO74" s="27">
        <f t="shared" ca="1" si="23"/>
        <v>1.9554406460964175</v>
      </c>
      <c r="AP74" s="27">
        <f t="shared" ca="1" si="23"/>
        <v>1.9554406460964175</v>
      </c>
      <c r="AQ74" s="27">
        <f t="shared" ca="1" si="23"/>
        <v>1.9554406460964175</v>
      </c>
      <c r="AR74" s="27">
        <f t="shared" ca="1" si="23"/>
        <v>1.9554406460964175</v>
      </c>
      <c r="AS74" s="27">
        <f t="shared" ca="1" si="23"/>
        <v>1.9554406460964175</v>
      </c>
      <c r="AT74" s="27">
        <f t="shared" ca="1" si="23"/>
        <v>1.9554406460964175</v>
      </c>
      <c r="AU74" s="27">
        <f t="shared" ca="1" si="23"/>
        <v>1.9554406460964175</v>
      </c>
      <c r="AV74" s="27">
        <f t="shared" ca="1" si="23"/>
        <v>1.9554406460964175</v>
      </c>
      <c r="AW74" s="27">
        <f t="shared" ca="1" si="23"/>
        <v>1.9554406460964175</v>
      </c>
      <c r="AX74" s="27">
        <f t="shared" ca="1" si="23"/>
        <v>1.9554406460964175</v>
      </c>
      <c r="AY74" s="27">
        <f t="shared" ca="1" si="23"/>
        <v>1.9554406460964175</v>
      </c>
      <c r="AZ74" s="27">
        <f t="shared" ca="1" si="23"/>
        <v>1.9554406460964175</v>
      </c>
      <c r="BA74" s="27">
        <f t="shared" ca="1" si="23"/>
        <v>1.9554406460964175</v>
      </c>
    </row>
    <row r="75" spans="1:53" x14ac:dyDescent="0.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row>
    <row r="76" spans="1:53" x14ac:dyDescent="0.25">
      <c r="A76" s="3" t="s">
        <v>68</v>
      </c>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row>
    <row r="77" spans="1:53" x14ac:dyDescent="0.25">
      <c r="A77" s="28"/>
      <c r="B77" s="28" t="s">
        <v>11</v>
      </c>
      <c r="C77" s="28" t="s">
        <v>0</v>
      </c>
      <c r="D77" s="28" t="s">
        <v>15</v>
      </c>
      <c r="E77" s="28" t="s">
        <v>1</v>
      </c>
      <c r="F77" s="28" t="s">
        <v>22</v>
      </c>
      <c r="G77" s="28" t="s">
        <v>18</v>
      </c>
      <c r="H77" s="28" t="s">
        <v>2</v>
      </c>
      <c r="I77" s="28" t="s">
        <v>3</v>
      </c>
      <c r="J77" s="28" t="s">
        <v>51</v>
      </c>
      <c r="K77" s="28" t="s">
        <v>4</v>
      </c>
      <c r="L77" s="28" t="s">
        <v>49</v>
      </c>
      <c r="M77" s="28" t="s">
        <v>5</v>
      </c>
      <c r="N77" s="28" t="s">
        <v>6</v>
      </c>
      <c r="O77" s="28" t="s">
        <v>50</v>
      </c>
      <c r="P77" s="28" t="s">
        <v>7</v>
      </c>
      <c r="Q77" s="28" t="s">
        <v>12</v>
      </c>
      <c r="R77" s="28" t="s">
        <v>8</v>
      </c>
      <c r="S77" s="28" t="s">
        <v>16</v>
      </c>
      <c r="T77" s="28" t="s">
        <v>9</v>
      </c>
      <c r="U77" s="28" t="s">
        <v>13</v>
      </c>
    </row>
    <row r="78" spans="1:53" x14ac:dyDescent="0.25">
      <c r="A78" s="28">
        <f>B43</f>
        <v>1979</v>
      </c>
      <c r="B78" s="29">
        <f ca="1">VLOOKUP($A$78,$A$108:$U$157,COLUMN(),FALSE)</f>
        <v>35.938973161579611</v>
      </c>
      <c r="C78" s="29">
        <f t="shared" ref="C78:U78" ca="1" si="24">VLOOKUP($A$78,$A$108:$U$159,COLUMN(),FALSE)</f>
        <v>31.967690475322179</v>
      </c>
      <c r="D78" s="29">
        <f t="shared" ca="1" si="24"/>
        <v>29.1574649628038</v>
      </c>
      <c r="E78" s="29">
        <f t="shared" ca="1" si="24"/>
        <v>18.302507741136946</v>
      </c>
      <c r="F78" s="29" t="e">
        <f t="shared" ca="1" si="24"/>
        <v>#N/A</v>
      </c>
      <c r="G78" s="29">
        <f t="shared" ca="1" si="24"/>
        <v>13.730991003613724</v>
      </c>
      <c r="H78" s="29" t="e">
        <f t="shared" ca="1" si="24"/>
        <v>#N/A</v>
      </c>
      <c r="I78" s="29">
        <f t="shared" ca="1" si="24"/>
        <v>35.238498529796352</v>
      </c>
      <c r="J78" s="29" t="e">
        <f t="shared" ca="1" si="24"/>
        <v>#N/A</v>
      </c>
      <c r="K78" s="29">
        <f t="shared" ca="1" si="24"/>
        <v>32.339633387199051</v>
      </c>
      <c r="L78" s="29">
        <f t="shared" ca="1" si="24"/>
        <v>22.259321673790609</v>
      </c>
      <c r="M78" s="29">
        <f t="shared" ca="1" si="24"/>
        <v>31.452780800896758</v>
      </c>
      <c r="N78" s="29">
        <f t="shared" ca="1" si="24"/>
        <v>29.03001131179369</v>
      </c>
      <c r="O78" s="29" t="e">
        <f t="shared" ca="1" si="24"/>
        <v>#N/A</v>
      </c>
      <c r="P78" s="29" t="e">
        <f t="shared" ca="1" si="24"/>
        <v>#N/A</v>
      </c>
      <c r="Q78" s="29">
        <f t="shared" ca="1" si="24"/>
        <v>39.268208972779114</v>
      </c>
      <c r="R78" s="29">
        <f t="shared" ca="1" si="24"/>
        <v>44.883062811938842</v>
      </c>
      <c r="S78" s="29">
        <f t="shared" ca="1" si="24"/>
        <v>27.89567557062032</v>
      </c>
      <c r="T78" s="29" t="e">
        <f t="shared" ca="1" si="24"/>
        <v>#N/A</v>
      </c>
      <c r="U78" s="29">
        <f t="shared" ca="1" si="24"/>
        <v>23.274116448758161</v>
      </c>
    </row>
    <row r="79" spans="1:53" x14ac:dyDescent="0.25">
      <c r="A79" s="28">
        <f>B45</f>
        <v>2011</v>
      </c>
      <c r="B79" s="29">
        <f t="shared" ref="B79:U79" ca="1" si="25">VLOOKUP($A$79,$A$108:$U$159,COLUMN(),FALSE)</f>
        <v>60.589996583807249</v>
      </c>
      <c r="C79" s="29">
        <f t="shared" ca="1" si="25"/>
        <v>46.608843692533412</v>
      </c>
      <c r="D79" s="29">
        <f t="shared" ca="1" si="25"/>
        <v>46.844483797725509</v>
      </c>
      <c r="E79" s="29">
        <f t="shared" ca="1" si="25"/>
        <v>39.695256947630995</v>
      </c>
      <c r="F79" s="29">
        <f t="shared" ca="1" si="25"/>
        <v>27.137046966677634</v>
      </c>
      <c r="G79" s="29">
        <f t="shared" ca="1" si="25"/>
        <v>41.268193747689452</v>
      </c>
      <c r="H79" s="29">
        <f t="shared" ca="1" si="25"/>
        <v>51.449151537705447</v>
      </c>
      <c r="I79" s="29">
        <f t="shared" ca="1" si="25"/>
        <v>60.167959485254052</v>
      </c>
      <c r="J79" s="29">
        <f t="shared" ca="1" si="25"/>
        <v>30.552466710609593</v>
      </c>
      <c r="K79" s="29">
        <f t="shared" ca="1" si="25"/>
        <v>53.203987759291756</v>
      </c>
      <c r="L79" s="29">
        <f t="shared" ca="1" si="25"/>
        <v>48.082988454744886</v>
      </c>
      <c r="M79" s="29">
        <f t="shared" ca="1" si="25"/>
        <v>57.699626660027711</v>
      </c>
      <c r="N79" s="29">
        <f t="shared" ca="1" si="25"/>
        <v>55.258326725310404</v>
      </c>
      <c r="O79" s="29">
        <f t="shared" ca="1" si="25"/>
        <v>66.742162964586797</v>
      </c>
      <c r="P79" s="29">
        <f t="shared" ca="1" si="25"/>
        <v>44.434232621590027</v>
      </c>
      <c r="Q79" s="29">
        <f t="shared" ca="1" si="25"/>
        <v>59.488903204400607</v>
      </c>
      <c r="R79" s="29">
        <f t="shared" ca="1" si="25"/>
        <v>81.469730994279473</v>
      </c>
      <c r="S79" s="29">
        <f t="shared" ca="1" si="25"/>
        <v>48.129508305263023</v>
      </c>
      <c r="T79" s="29">
        <f t="shared" ca="1" si="25"/>
        <v>51.60695946498447</v>
      </c>
      <c r="U79" s="29">
        <f t="shared" ca="1" si="25"/>
        <v>46.819815063211671</v>
      </c>
    </row>
    <row r="80" spans="1:53" x14ac:dyDescent="0.25">
      <c r="A80" s="28"/>
      <c r="B80" s="29">
        <f ca="1">((B79/B78)^(1/($A$79-$A$78))-1)*100</f>
        <v>1.645604259140887</v>
      </c>
      <c r="C80" s="29">
        <f ca="1">((C79/C78)^(1/($A$79-$A$78))-1)*100</f>
        <v>1.1852964367780938</v>
      </c>
      <c r="D80" s="29">
        <f t="shared" ref="D80:U80" ca="1" si="26">((D79/D78)^(1/($A$79-$A$78))-1)*100</f>
        <v>1.4926627421775862</v>
      </c>
      <c r="E80" s="29">
        <f t="shared" ca="1" si="26"/>
        <v>2.4488589195737154</v>
      </c>
      <c r="F80" s="29" t="e">
        <f t="shared" ca="1" si="26"/>
        <v>#N/A</v>
      </c>
      <c r="G80" s="29">
        <f t="shared" ca="1" si="26"/>
        <v>3.4986772331265126</v>
      </c>
      <c r="H80" s="29" t="e">
        <f t="shared" ca="1" si="26"/>
        <v>#N/A</v>
      </c>
      <c r="I80" s="29">
        <f t="shared" ca="1" si="26"/>
        <v>1.6859315309407208</v>
      </c>
      <c r="J80" s="29" t="e">
        <f t="shared" ca="1" si="26"/>
        <v>#N/A</v>
      </c>
      <c r="K80" s="29">
        <f t="shared" ca="1" si="26"/>
        <v>1.5679142646804589</v>
      </c>
      <c r="L80" s="29">
        <f t="shared" ca="1" si="26"/>
        <v>2.4359702199067579</v>
      </c>
      <c r="M80" s="29">
        <f t="shared" ca="1" si="26"/>
        <v>1.9142261324895715</v>
      </c>
      <c r="N80" s="29">
        <f t="shared" ca="1" si="26"/>
        <v>2.0318952788505928</v>
      </c>
      <c r="O80" s="29" t="e">
        <f t="shared" ca="1" si="26"/>
        <v>#N/A</v>
      </c>
      <c r="P80" s="29" t="e">
        <f t="shared" ca="1" si="26"/>
        <v>#N/A</v>
      </c>
      <c r="Q80" s="29">
        <f t="shared" ca="1" si="26"/>
        <v>1.3065066013972171</v>
      </c>
      <c r="R80" s="29">
        <f t="shared" ca="1" si="26"/>
        <v>1.8804972937882081</v>
      </c>
      <c r="S80" s="29">
        <f t="shared" ca="1" si="26"/>
        <v>1.7190579558582497</v>
      </c>
      <c r="T80" s="29" t="e">
        <f t="shared" ca="1" si="26"/>
        <v>#N/A</v>
      </c>
      <c r="U80" s="29">
        <f t="shared" ca="1" si="26"/>
        <v>2.2082942307526165</v>
      </c>
    </row>
    <row r="81" spans="1:21" x14ac:dyDescent="0.25">
      <c r="A81" s="28"/>
      <c r="B81" s="29"/>
      <c r="C81" s="29"/>
      <c r="D81" s="29"/>
      <c r="E81" s="29"/>
      <c r="F81" s="29"/>
      <c r="G81" s="29"/>
      <c r="H81" s="29"/>
      <c r="I81" s="29"/>
      <c r="J81" s="29"/>
      <c r="K81" s="29"/>
      <c r="L81" s="29"/>
      <c r="M81" s="29"/>
      <c r="N81" s="29"/>
      <c r="O81" s="29"/>
      <c r="P81" s="29"/>
      <c r="Q81" s="29"/>
      <c r="R81" s="29"/>
      <c r="S81" s="28"/>
      <c r="T81" s="28"/>
      <c r="U81" s="28"/>
    </row>
    <row r="82" spans="1:21" x14ac:dyDescent="0.25">
      <c r="A82" s="30" t="s">
        <v>45</v>
      </c>
      <c r="B82" s="31" t="s">
        <v>10</v>
      </c>
      <c r="C82" s="30" t="s">
        <v>44</v>
      </c>
      <c r="D82" s="30" t="s">
        <v>46</v>
      </c>
      <c r="E82" s="32"/>
      <c r="F82" s="32"/>
      <c r="G82" s="33" t="s">
        <v>47</v>
      </c>
      <c r="H82" s="32"/>
      <c r="I82" s="33" t="s">
        <v>72</v>
      </c>
      <c r="J82" s="33" t="s">
        <v>73</v>
      </c>
      <c r="K82" s="37" t="s">
        <v>74</v>
      </c>
      <c r="L82" s="37" t="s">
        <v>75</v>
      </c>
      <c r="M82" s="37"/>
      <c r="N82" s="29"/>
      <c r="O82" s="29"/>
      <c r="P82" s="29"/>
      <c r="Q82" s="29"/>
      <c r="R82" s="29"/>
      <c r="S82" s="28"/>
      <c r="T82" s="28"/>
      <c r="U82" s="28"/>
    </row>
    <row r="83" spans="1:21" x14ac:dyDescent="0.25">
      <c r="A83" s="34">
        <f ca="1">RANK(C83,$C$83:$C$102,0)+COUNTIF($C$83:C83,C83)-1</f>
        <v>10</v>
      </c>
      <c r="B83" s="35" t="s">
        <v>11</v>
      </c>
      <c r="C83" s="36">
        <f ca="1">IF(ISNUMBER(B80),B80,-100)</f>
        <v>1.645604259140887</v>
      </c>
      <c r="D83" s="34">
        <v>1</v>
      </c>
      <c r="E83" s="36" t="str">
        <f ca="1">VLOOKUP(D83,$A$83:$C$102,2,FALSE)</f>
        <v>Singapore</v>
      </c>
      <c r="F83" s="36">
        <f ca="1">VLOOKUP(D83,$A$83:$C$102,3,FALSE)</f>
        <v>3.4986772331265126</v>
      </c>
      <c r="G83" s="36" t="str">
        <f ca="1">E83</f>
        <v>Singapore</v>
      </c>
      <c r="H83" s="36">
        <f ca="1">IF(F83=-100,NA(),F83)</f>
        <v>3.4986772331265126</v>
      </c>
      <c r="I83" s="36" t="e">
        <f ca="1">IF(G83=$B$39,H83,NA())</f>
        <v>#N/A</v>
      </c>
      <c r="J83" s="36" t="e">
        <f ca="1">IF(G83=$B$40,H83,NA())</f>
        <v>#N/A</v>
      </c>
      <c r="K83" s="36" t="e">
        <f ca="1">IF(G83=$B$41,H83,NA())</f>
        <v>#N/A</v>
      </c>
      <c r="L83" s="36">
        <f t="shared" ref="L83:L102" ca="1" si="27">IF(OR(G83=$B$39,G83=$B$40,G83=$B$41),NA(),H83)</f>
        <v>3.4986772331265126</v>
      </c>
      <c r="M83" s="36" t="str">
        <f ca="1">IF(ISERROR(H83),"na","")</f>
        <v/>
      </c>
      <c r="N83" s="29"/>
      <c r="O83" s="29"/>
      <c r="P83" s="29"/>
      <c r="Q83" s="29"/>
      <c r="R83" s="29"/>
      <c r="S83" s="28"/>
      <c r="T83" s="28"/>
      <c r="U83" s="28"/>
    </row>
    <row r="84" spans="1:21" x14ac:dyDescent="0.25">
      <c r="A84" s="34">
        <f ca="1">RANK(C84,$C$83:$C$102,0)+COUNTIF($C$83:C84,C84)-1</f>
        <v>14</v>
      </c>
      <c r="B84" s="35" t="s">
        <v>0</v>
      </c>
      <c r="C84" s="36">
        <f ca="1">IF(ISNUMBER(C80),C80,-100)</f>
        <v>1.1852964367780938</v>
      </c>
      <c r="D84" s="34">
        <v>2</v>
      </c>
      <c r="E84" s="36" t="str">
        <f t="shared" ref="E84:E102" ca="1" si="28">VLOOKUP(D84,$A$83:$C$102,2,FALSE)</f>
        <v>Japan</v>
      </c>
      <c r="F84" s="36">
        <f t="shared" ref="F84:F102" ca="1" si="29">VLOOKUP(D84,$A$83:$C$102,3,FALSE)</f>
        <v>2.4488589195737154</v>
      </c>
      <c r="G84" s="36" t="str">
        <f t="shared" ref="G84:G102" ca="1" si="30">E84</f>
        <v>Japan</v>
      </c>
      <c r="H84" s="36">
        <f t="shared" ref="H84:H102" ca="1" si="31">IF(F84=-100,NA(),F84)</f>
        <v>2.4488589195737154</v>
      </c>
      <c r="I84" s="36" t="e">
        <f t="shared" ref="I84:I102" ca="1" si="32">IF(G84=$B$39,H84,NA())</f>
        <v>#N/A</v>
      </c>
      <c r="J84" s="36" t="e">
        <f t="shared" ref="J84:J102" ca="1" si="33">IF(G84=$B$40,H84,NA())</f>
        <v>#N/A</v>
      </c>
      <c r="K84" s="36" t="e">
        <f t="shared" ref="K84:K102" ca="1" si="34">IF(G84=$B$41,H84,NA())</f>
        <v>#N/A</v>
      </c>
      <c r="L84" s="36">
        <f t="shared" ca="1" si="27"/>
        <v>2.4488589195737154</v>
      </c>
      <c r="M84" s="36" t="str">
        <f ca="1">IF(ISERROR(H84),"na","")</f>
        <v/>
      </c>
      <c r="N84" s="29"/>
      <c r="O84" s="29"/>
      <c r="P84" s="29"/>
      <c r="Q84" s="29"/>
      <c r="R84" s="29"/>
      <c r="S84" s="28"/>
      <c r="T84" s="28"/>
      <c r="U84" s="28"/>
    </row>
    <row r="85" spans="1:21" x14ac:dyDescent="0.25">
      <c r="A85" s="34">
        <f ca="1">RANK(C85,$C$83:$C$102,0)+COUNTIF($C$83:C85,C85)-1</f>
        <v>12</v>
      </c>
      <c r="B85" s="35" t="s">
        <v>15</v>
      </c>
      <c r="C85" s="36">
        <f ca="1">IF(ISNUMBER(D80),D80,-100)</f>
        <v>1.4926627421775862</v>
      </c>
      <c r="D85" s="34">
        <v>3</v>
      </c>
      <c r="E85" s="36" t="str">
        <f t="shared" ca="1" si="28"/>
        <v>Finland</v>
      </c>
      <c r="F85" s="36">
        <f t="shared" ca="1" si="29"/>
        <v>2.4359702199067579</v>
      </c>
      <c r="G85" s="36" t="str">
        <f t="shared" ca="1" si="30"/>
        <v>Finland</v>
      </c>
      <c r="H85" s="36">
        <f t="shared" ca="1" si="31"/>
        <v>2.4359702199067579</v>
      </c>
      <c r="I85" s="36" t="e">
        <f t="shared" ca="1" si="32"/>
        <v>#N/A</v>
      </c>
      <c r="J85" s="36" t="e">
        <f t="shared" ca="1" si="33"/>
        <v>#N/A</v>
      </c>
      <c r="K85" s="36" t="e">
        <f t="shared" ca="1" si="34"/>
        <v>#N/A</v>
      </c>
      <c r="L85" s="36">
        <f t="shared" ca="1" si="27"/>
        <v>2.4359702199067579</v>
      </c>
      <c r="M85" s="36" t="str">
        <f t="shared" ref="M85:M102" ca="1" si="35">IF(ISERROR(H85),"na","")</f>
        <v/>
      </c>
      <c r="N85" s="29"/>
      <c r="O85" s="29"/>
      <c r="P85" s="29"/>
      <c r="Q85" s="29"/>
      <c r="R85" s="29"/>
      <c r="S85" s="28"/>
      <c r="T85" s="28"/>
      <c r="U85" s="28"/>
    </row>
    <row r="86" spans="1:21" x14ac:dyDescent="0.25">
      <c r="A86" s="34">
        <f ca="1">RANK(C86,$C$83:$C$102,0)+COUNTIF($C$83:C86,C86)-1</f>
        <v>2</v>
      </c>
      <c r="B86" s="35" t="s">
        <v>1</v>
      </c>
      <c r="C86" s="36">
        <f ca="1">IF(ISNUMBER(E80),E80,-100)</f>
        <v>2.4488589195737154</v>
      </c>
      <c r="D86" s="34">
        <v>4</v>
      </c>
      <c r="E86" s="36" t="str">
        <f t="shared" ca="1" si="28"/>
        <v>United Kingdom</v>
      </c>
      <c r="F86" s="36">
        <f t="shared" ca="1" si="29"/>
        <v>2.2082942307526165</v>
      </c>
      <c r="G86" s="36" t="str">
        <f t="shared" ca="1" si="30"/>
        <v>United Kingdom</v>
      </c>
      <c r="H86" s="36">
        <f t="shared" ca="1" si="31"/>
        <v>2.2082942307526165</v>
      </c>
      <c r="I86" s="36" t="e">
        <f t="shared" ca="1" si="32"/>
        <v>#N/A</v>
      </c>
      <c r="J86" s="36" t="e">
        <f t="shared" ca="1" si="33"/>
        <v>#N/A</v>
      </c>
      <c r="K86" s="36" t="e">
        <f t="shared" ca="1" si="34"/>
        <v>#N/A</v>
      </c>
      <c r="L86" s="36">
        <f t="shared" ca="1" si="27"/>
        <v>2.2082942307526165</v>
      </c>
      <c r="M86" s="36" t="str">
        <f t="shared" ca="1" si="35"/>
        <v/>
      </c>
      <c r="N86" s="29"/>
      <c r="O86" s="29"/>
      <c r="P86" s="29"/>
      <c r="Q86" s="29"/>
      <c r="R86" s="29"/>
      <c r="S86" s="28"/>
      <c r="T86" s="28"/>
      <c r="U86" s="28"/>
    </row>
    <row r="87" spans="1:21" x14ac:dyDescent="0.25">
      <c r="A87" s="34">
        <f ca="1">RANK(C87,$C$83:$C$102,0)+COUNTIF($C$83:C87,C87)-1</f>
        <v>15</v>
      </c>
      <c r="B87" s="35" t="s">
        <v>22</v>
      </c>
      <c r="C87" s="36">
        <f ca="1">IF(ISNUMBER(F80),F80,-100)</f>
        <v>-100</v>
      </c>
      <c r="D87" s="34">
        <v>5</v>
      </c>
      <c r="E87" s="36" t="str">
        <f t="shared" ca="1" si="28"/>
        <v>Germany</v>
      </c>
      <c r="F87" s="36">
        <f t="shared" ca="1" si="29"/>
        <v>2.0318952788505928</v>
      </c>
      <c r="G87" s="36" t="str">
        <f t="shared" ca="1" si="30"/>
        <v>Germany</v>
      </c>
      <c r="H87" s="36">
        <f t="shared" ca="1" si="31"/>
        <v>2.0318952788505928</v>
      </c>
      <c r="I87" s="36" t="e">
        <f t="shared" ca="1" si="32"/>
        <v>#N/A</v>
      </c>
      <c r="J87" s="36">
        <f t="shared" ca="1" si="33"/>
        <v>2.0318952788505928</v>
      </c>
      <c r="K87" s="36" t="e">
        <f t="shared" ca="1" si="34"/>
        <v>#N/A</v>
      </c>
      <c r="L87" s="36" t="e">
        <f t="shared" ca="1" si="27"/>
        <v>#N/A</v>
      </c>
      <c r="M87" s="36" t="str">
        <f t="shared" ca="1" si="35"/>
        <v/>
      </c>
      <c r="N87" s="29"/>
      <c r="O87" s="29"/>
      <c r="P87" s="29"/>
      <c r="Q87" s="29"/>
      <c r="R87" s="29"/>
      <c r="S87" s="28"/>
      <c r="T87" s="28"/>
      <c r="U87" s="28"/>
    </row>
    <row r="88" spans="1:21" x14ac:dyDescent="0.25">
      <c r="A88" s="34">
        <f ca="1">RANK(C88,$C$83:$C$102,0)+COUNTIF($C$83:C88,C88)-1</f>
        <v>1</v>
      </c>
      <c r="B88" s="35" t="s">
        <v>18</v>
      </c>
      <c r="C88" s="36">
        <f ca="1">IF(ISNUMBER(G80),G80,-100)</f>
        <v>3.4986772331265126</v>
      </c>
      <c r="D88" s="34">
        <v>6</v>
      </c>
      <c r="E88" s="36" t="str">
        <f t="shared" ca="1" si="28"/>
        <v>France</v>
      </c>
      <c r="F88" s="36">
        <f t="shared" ca="1" si="29"/>
        <v>1.9142261324895715</v>
      </c>
      <c r="G88" s="36" t="str">
        <f t="shared" ca="1" si="30"/>
        <v>France</v>
      </c>
      <c r="H88" s="36">
        <f t="shared" ca="1" si="31"/>
        <v>1.9142261324895715</v>
      </c>
      <c r="I88" s="36" t="e">
        <f t="shared" ca="1" si="32"/>
        <v>#N/A</v>
      </c>
      <c r="J88" s="36" t="e">
        <f t="shared" ca="1" si="33"/>
        <v>#N/A</v>
      </c>
      <c r="K88" s="36">
        <f t="shared" ca="1" si="34"/>
        <v>1.9142261324895715</v>
      </c>
      <c r="L88" s="36" t="e">
        <f t="shared" ca="1" si="27"/>
        <v>#N/A</v>
      </c>
      <c r="M88" s="36" t="str">
        <f t="shared" ca="1" si="35"/>
        <v/>
      </c>
      <c r="N88" s="29"/>
      <c r="O88" s="29"/>
      <c r="P88" s="29"/>
      <c r="Q88" s="29"/>
      <c r="R88" s="29"/>
      <c r="S88" s="28"/>
      <c r="T88" s="28"/>
      <c r="U88" s="28"/>
    </row>
    <row r="89" spans="1:21" x14ac:dyDescent="0.25">
      <c r="A89" s="34">
        <f ca="1">RANK(C89,$C$83:$C$102,0)+COUNTIF($C$83:C89,C89)-1</f>
        <v>16</v>
      </c>
      <c r="B89" s="35" t="s">
        <v>2</v>
      </c>
      <c r="C89" s="36">
        <f ca="1">IF(ISNUMBER(H80),H80,-100)</f>
        <v>-100</v>
      </c>
      <c r="D89" s="34">
        <v>7</v>
      </c>
      <c r="E89" s="36" t="str">
        <f t="shared" ca="1" si="28"/>
        <v>Norway</v>
      </c>
      <c r="F89" s="36">
        <f t="shared" ca="1" si="29"/>
        <v>1.8804972937882081</v>
      </c>
      <c r="G89" s="36" t="str">
        <f t="shared" ca="1" si="30"/>
        <v>Norway</v>
      </c>
      <c r="H89" s="36">
        <f t="shared" ca="1" si="31"/>
        <v>1.8804972937882081</v>
      </c>
      <c r="I89" s="36" t="e">
        <f t="shared" ca="1" si="32"/>
        <v>#N/A</v>
      </c>
      <c r="J89" s="36" t="e">
        <f t="shared" ca="1" si="33"/>
        <v>#N/A</v>
      </c>
      <c r="K89" s="36" t="e">
        <f t="shared" ca="1" si="34"/>
        <v>#N/A</v>
      </c>
      <c r="L89" s="36">
        <f t="shared" ca="1" si="27"/>
        <v>1.8804972937882081</v>
      </c>
      <c r="M89" s="36" t="str">
        <f t="shared" ca="1" si="35"/>
        <v/>
      </c>
      <c r="N89" s="29"/>
      <c r="O89" s="29"/>
      <c r="P89" s="29"/>
      <c r="Q89" s="29"/>
      <c r="R89" s="29"/>
      <c r="S89" s="28"/>
      <c r="T89" s="28"/>
      <c r="U89" s="28"/>
    </row>
    <row r="90" spans="1:21" x14ac:dyDescent="0.25">
      <c r="A90" s="34">
        <f ca="1">RANK(C90,$C$83:$C$102,0)+COUNTIF($C$83:C90,C90)-1</f>
        <v>9</v>
      </c>
      <c r="B90" s="35" t="s">
        <v>3</v>
      </c>
      <c r="C90" s="36">
        <f ca="1">IF(ISNUMBER(I80),I80,-100)</f>
        <v>1.6859315309407208</v>
      </c>
      <c r="D90" s="34">
        <v>8</v>
      </c>
      <c r="E90" s="36" t="str">
        <f t="shared" ca="1" si="28"/>
        <v>Spain</v>
      </c>
      <c r="F90" s="36">
        <f t="shared" ca="1" si="29"/>
        <v>1.7190579558582497</v>
      </c>
      <c r="G90" s="36" t="str">
        <f t="shared" ca="1" si="30"/>
        <v>Spain</v>
      </c>
      <c r="H90" s="36">
        <f t="shared" ca="1" si="31"/>
        <v>1.7190579558582497</v>
      </c>
      <c r="I90" s="36" t="e">
        <f t="shared" ca="1" si="32"/>
        <v>#N/A</v>
      </c>
      <c r="J90" s="36" t="e">
        <f t="shared" ca="1" si="33"/>
        <v>#N/A</v>
      </c>
      <c r="K90" s="36" t="e">
        <f t="shared" ca="1" si="34"/>
        <v>#N/A</v>
      </c>
      <c r="L90" s="36">
        <f t="shared" ca="1" si="27"/>
        <v>1.7190579558582497</v>
      </c>
      <c r="M90" s="36" t="str">
        <f t="shared" ca="1" si="35"/>
        <v/>
      </c>
      <c r="N90" s="29"/>
      <c r="O90" s="29"/>
      <c r="P90" s="29"/>
      <c r="Q90" s="29"/>
      <c r="R90" s="29"/>
      <c r="S90" s="28"/>
      <c r="T90" s="28"/>
      <c r="U90" s="28"/>
    </row>
    <row r="91" spans="1:21" x14ac:dyDescent="0.25">
      <c r="A91" s="34">
        <f ca="1">RANK(C91,$C$83:$C$102,0)+COUNTIF($C$83:C91,C91)-1</f>
        <v>17</v>
      </c>
      <c r="B91" s="35" t="s">
        <v>51</v>
      </c>
      <c r="C91" s="36">
        <f ca="1">IF(ISNUMBER(J80),J80,-100)</f>
        <v>-100</v>
      </c>
      <c r="D91" s="34">
        <v>9</v>
      </c>
      <c r="E91" s="36" t="str">
        <f t="shared" ca="1" si="28"/>
        <v>Belgium</v>
      </c>
      <c r="F91" s="36">
        <f t="shared" ca="1" si="29"/>
        <v>1.6859315309407208</v>
      </c>
      <c r="G91" s="36" t="str">
        <f t="shared" ca="1" si="30"/>
        <v>Belgium</v>
      </c>
      <c r="H91" s="36">
        <f t="shared" ca="1" si="31"/>
        <v>1.6859315309407208</v>
      </c>
      <c r="I91" s="36" t="e">
        <f t="shared" ca="1" si="32"/>
        <v>#N/A</v>
      </c>
      <c r="J91" s="36" t="e">
        <f t="shared" ca="1" si="33"/>
        <v>#N/A</v>
      </c>
      <c r="K91" s="36" t="e">
        <f t="shared" ca="1" si="34"/>
        <v>#N/A</v>
      </c>
      <c r="L91" s="36">
        <f t="shared" ca="1" si="27"/>
        <v>1.6859315309407208</v>
      </c>
      <c r="M91" s="36" t="str">
        <f t="shared" ca="1" si="35"/>
        <v/>
      </c>
      <c r="N91" s="29"/>
      <c r="O91" s="29"/>
      <c r="P91" s="29"/>
      <c r="Q91" s="29"/>
      <c r="R91" s="29"/>
      <c r="S91" s="28"/>
      <c r="T91" s="28"/>
      <c r="U91" s="28"/>
    </row>
    <row r="92" spans="1:21" x14ac:dyDescent="0.25">
      <c r="A92" s="34">
        <f ca="1">RANK(C92,$C$83:$C$102,0)+COUNTIF($C$83:C92,C92)-1</f>
        <v>11</v>
      </c>
      <c r="B92" s="35" t="s">
        <v>4</v>
      </c>
      <c r="C92" s="36">
        <f ca="1">IF(ISNUMBER(K80),K80,-100)</f>
        <v>1.5679142646804589</v>
      </c>
      <c r="D92" s="34">
        <v>10</v>
      </c>
      <c r="E92" s="36" t="str">
        <f t="shared" ca="1" si="28"/>
        <v>United States</v>
      </c>
      <c r="F92" s="36">
        <f t="shared" ca="1" si="29"/>
        <v>1.645604259140887</v>
      </c>
      <c r="G92" s="36" t="str">
        <f t="shared" ca="1" si="30"/>
        <v>United States</v>
      </c>
      <c r="H92" s="36">
        <f t="shared" ca="1" si="31"/>
        <v>1.645604259140887</v>
      </c>
      <c r="I92" s="36">
        <f t="shared" ca="1" si="32"/>
        <v>1.645604259140887</v>
      </c>
      <c r="J92" s="36" t="e">
        <f t="shared" ca="1" si="33"/>
        <v>#N/A</v>
      </c>
      <c r="K92" s="36" t="e">
        <f t="shared" ca="1" si="34"/>
        <v>#N/A</v>
      </c>
      <c r="L92" s="36" t="e">
        <f t="shared" ca="1" si="27"/>
        <v>#N/A</v>
      </c>
      <c r="M92" s="36" t="str">
        <f t="shared" ca="1" si="35"/>
        <v/>
      </c>
      <c r="N92" s="29"/>
      <c r="O92" s="29"/>
      <c r="P92" s="29"/>
      <c r="Q92" s="29"/>
      <c r="R92" s="29"/>
      <c r="S92" s="28"/>
      <c r="T92" s="28"/>
      <c r="U92" s="28"/>
    </row>
    <row r="93" spans="1:21" x14ac:dyDescent="0.25">
      <c r="A93" s="34">
        <f ca="1">RANK(C93,$C$83:$C$102,0)+COUNTIF($C$83:C93,C93)-1</f>
        <v>3</v>
      </c>
      <c r="B93" s="35" t="s">
        <v>49</v>
      </c>
      <c r="C93" s="36">
        <f ca="1">IF(ISNUMBER(L80),L80,-100)</f>
        <v>2.4359702199067579</v>
      </c>
      <c r="D93" s="34">
        <v>11</v>
      </c>
      <c r="E93" s="36" t="str">
        <f t="shared" ca="1" si="28"/>
        <v>Denmark</v>
      </c>
      <c r="F93" s="36">
        <f t="shared" ca="1" si="29"/>
        <v>1.5679142646804589</v>
      </c>
      <c r="G93" s="36" t="str">
        <f t="shared" ca="1" si="30"/>
        <v>Denmark</v>
      </c>
      <c r="H93" s="36">
        <f t="shared" ca="1" si="31"/>
        <v>1.5679142646804589</v>
      </c>
      <c r="I93" s="36" t="e">
        <f t="shared" ca="1" si="32"/>
        <v>#N/A</v>
      </c>
      <c r="J93" s="36" t="e">
        <f t="shared" ca="1" si="33"/>
        <v>#N/A</v>
      </c>
      <c r="K93" s="36" t="e">
        <f t="shared" ca="1" si="34"/>
        <v>#N/A</v>
      </c>
      <c r="L93" s="36">
        <f t="shared" ca="1" si="27"/>
        <v>1.5679142646804589</v>
      </c>
      <c r="M93" s="36" t="str">
        <f t="shared" ca="1" si="35"/>
        <v/>
      </c>
      <c r="N93" s="29"/>
      <c r="O93" s="29"/>
      <c r="P93" s="29"/>
      <c r="Q93" s="29"/>
      <c r="R93" s="29"/>
      <c r="S93" s="28"/>
      <c r="T93" s="28"/>
      <c r="U93" s="28"/>
    </row>
    <row r="94" spans="1:21" x14ac:dyDescent="0.25">
      <c r="A94" s="34">
        <f ca="1">RANK(C94,$C$83:$C$102,0)+COUNTIF($C$83:C94,C94)-1</f>
        <v>6</v>
      </c>
      <c r="B94" s="35" t="s">
        <v>5</v>
      </c>
      <c r="C94" s="36">
        <f ca="1">IF(ISNUMBER(M80),M80,-100)</f>
        <v>1.9142261324895715</v>
      </c>
      <c r="D94" s="34">
        <v>12</v>
      </c>
      <c r="E94" s="36" t="str">
        <f t="shared" ca="1" si="28"/>
        <v>Australia</v>
      </c>
      <c r="F94" s="36">
        <f t="shared" ca="1" si="29"/>
        <v>1.4926627421775862</v>
      </c>
      <c r="G94" s="36" t="str">
        <f t="shared" ca="1" si="30"/>
        <v>Australia</v>
      </c>
      <c r="H94" s="36">
        <f t="shared" ca="1" si="31"/>
        <v>1.4926627421775862</v>
      </c>
      <c r="I94" s="36" t="e">
        <f t="shared" ca="1" si="32"/>
        <v>#N/A</v>
      </c>
      <c r="J94" s="36" t="e">
        <f t="shared" ca="1" si="33"/>
        <v>#N/A</v>
      </c>
      <c r="K94" s="36" t="e">
        <f t="shared" ca="1" si="34"/>
        <v>#N/A</v>
      </c>
      <c r="L94" s="36">
        <f t="shared" ca="1" si="27"/>
        <v>1.4926627421775862</v>
      </c>
      <c r="M94" s="36" t="str">
        <f t="shared" ca="1" si="35"/>
        <v/>
      </c>
      <c r="N94" s="29"/>
      <c r="O94" s="29"/>
      <c r="P94" s="29"/>
      <c r="Q94" s="29"/>
      <c r="R94" s="29"/>
      <c r="S94" s="28"/>
      <c r="T94" s="28"/>
      <c r="U94" s="28"/>
    </row>
    <row r="95" spans="1:21" x14ac:dyDescent="0.25">
      <c r="A95" s="34">
        <f ca="1">RANK(C95,$C$83:$C$102,0)+COUNTIF($C$83:C95,C95)-1</f>
        <v>5</v>
      </c>
      <c r="B95" s="35" t="s">
        <v>6</v>
      </c>
      <c r="C95" s="36">
        <f ca="1">IF(ISNUMBER(N80),N80,-100)</f>
        <v>2.0318952788505928</v>
      </c>
      <c r="D95" s="34">
        <v>13</v>
      </c>
      <c r="E95" s="36" t="str">
        <f t="shared" ca="1" si="28"/>
        <v>Netherlands</v>
      </c>
      <c r="F95" s="36">
        <f t="shared" ca="1" si="29"/>
        <v>1.3065066013972171</v>
      </c>
      <c r="G95" s="36" t="str">
        <f t="shared" ca="1" si="30"/>
        <v>Netherlands</v>
      </c>
      <c r="H95" s="36">
        <f t="shared" ca="1" si="31"/>
        <v>1.3065066013972171</v>
      </c>
      <c r="I95" s="36" t="e">
        <f t="shared" ca="1" si="32"/>
        <v>#N/A</v>
      </c>
      <c r="J95" s="36" t="e">
        <f t="shared" ca="1" si="33"/>
        <v>#N/A</v>
      </c>
      <c r="K95" s="36" t="e">
        <f t="shared" ca="1" si="34"/>
        <v>#N/A</v>
      </c>
      <c r="L95" s="36">
        <f t="shared" ca="1" si="27"/>
        <v>1.3065066013972171</v>
      </c>
      <c r="M95" s="36" t="str">
        <f t="shared" ca="1" si="35"/>
        <v/>
      </c>
      <c r="N95" s="29"/>
      <c r="O95" s="29"/>
      <c r="P95" s="29"/>
      <c r="Q95" s="29"/>
      <c r="R95" s="29"/>
      <c r="S95" s="28"/>
      <c r="T95" s="28"/>
      <c r="U95" s="28"/>
    </row>
    <row r="96" spans="1:21" x14ac:dyDescent="0.25">
      <c r="A96" s="34">
        <f ca="1">RANK(C96,$C$83:$C$102,0)+COUNTIF($C$83:C96,C96)-1</f>
        <v>18</v>
      </c>
      <c r="B96" s="35" t="s">
        <v>50</v>
      </c>
      <c r="C96" s="36">
        <f ca="1">IF(ISNUMBER(O80),O80,-100)</f>
        <v>-100</v>
      </c>
      <c r="D96" s="34">
        <v>14</v>
      </c>
      <c r="E96" s="36" t="str">
        <f t="shared" ca="1" si="28"/>
        <v>Canada</v>
      </c>
      <c r="F96" s="36">
        <f t="shared" ca="1" si="29"/>
        <v>1.1852964367780938</v>
      </c>
      <c r="G96" s="36" t="str">
        <f t="shared" ca="1" si="30"/>
        <v>Canada</v>
      </c>
      <c r="H96" s="36">
        <f t="shared" ca="1" si="31"/>
        <v>1.1852964367780938</v>
      </c>
      <c r="I96" s="36" t="e">
        <f t="shared" ca="1" si="32"/>
        <v>#N/A</v>
      </c>
      <c r="J96" s="36" t="e">
        <f t="shared" ca="1" si="33"/>
        <v>#N/A</v>
      </c>
      <c r="K96" s="36" t="e">
        <f t="shared" ca="1" si="34"/>
        <v>#N/A</v>
      </c>
      <c r="L96" s="36">
        <f t="shared" ca="1" si="27"/>
        <v>1.1852964367780938</v>
      </c>
      <c r="M96" s="36" t="str">
        <f t="shared" ca="1" si="35"/>
        <v/>
      </c>
      <c r="N96" s="29"/>
      <c r="O96" s="29"/>
      <c r="P96" s="29"/>
      <c r="Q96" s="29"/>
      <c r="R96" s="29"/>
      <c r="S96" s="28"/>
      <c r="T96" s="28"/>
      <c r="U96" s="28"/>
    </row>
    <row r="97" spans="1:21" x14ac:dyDescent="0.25">
      <c r="A97" s="34">
        <f ca="1">RANK(C97,$C$83:$C$102,0)+COUNTIF($C$83:C97,C97)-1</f>
        <v>19</v>
      </c>
      <c r="B97" s="35" t="s">
        <v>7</v>
      </c>
      <c r="C97" s="36">
        <f ca="1">IF(ISNUMBER(P80),P80,-100)</f>
        <v>-100</v>
      </c>
      <c r="D97" s="34">
        <v>15</v>
      </c>
      <c r="E97" s="36" t="str">
        <f t="shared" ca="1" si="28"/>
        <v>Rep. of Korea</v>
      </c>
      <c r="F97" s="36">
        <f t="shared" ca="1" si="29"/>
        <v>-100</v>
      </c>
      <c r="G97" s="36" t="str">
        <f t="shared" ca="1" si="30"/>
        <v>Rep. of Korea</v>
      </c>
      <c r="H97" s="36" t="e">
        <f t="shared" ca="1" si="31"/>
        <v>#N/A</v>
      </c>
      <c r="I97" s="36" t="e">
        <f t="shared" ca="1" si="32"/>
        <v>#N/A</v>
      </c>
      <c r="J97" s="36" t="e">
        <f t="shared" ca="1" si="33"/>
        <v>#N/A</v>
      </c>
      <c r="K97" s="36" t="e">
        <f t="shared" ca="1" si="34"/>
        <v>#N/A</v>
      </c>
      <c r="L97" s="36" t="e">
        <f t="shared" ca="1" si="27"/>
        <v>#N/A</v>
      </c>
      <c r="M97" s="36" t="str">
        <f t="shared" ca="1" si="35"/>
        <v>na</v>
      </c>
      <c r="N97" s="29"/>
      <c r="O97" s="29"/>
      <c r="P97" s="29"/>
      <c r="Q97" s="29"/>
      <c r="R97" s="29"/>
      <c r="S97" s="28"/>
      <c r="T97" s="28"/>
      <c r="U97" s="28"/>
    </row>
    <row r="98" spans="1:21" x14ac:dyDescent="0.25">
      <c r="A98" s="34">
        <f ca="1">RANK(C98,$C$83:$C$102,0)+COUNTIF($C$83:C98,C98)-1</f>
        <v>13</v>
      </c>
      <c r="B98" s="35" t="s">
        <v>12</v>
      </c>
      <c r="C98" s="36">
        <f ca="1">IF(ISNUMBER(Q80),Q80,-100)</f>
        <v>1.3065066013972171</v>
      </c>
      <c r="D98" s="34">
        <v>16</v>
      </c>
      <c r="E98" s="36" t="str">
        <f t="shared" ca="1" si="28"/>
        <v>Austria</v>
      </c>
      <c r="F98" s="36">
        <f t="shared" ca="1" si="29"/>
        <v>-100</v>
      </c>
      <c r="G98" s="36" t="str">
        <f t="shared" ca="1" si="30"/>
        <v>Austria</v>
      </c>
      <c r="H98" s="36" t="e">
        <f t="shared" ca="1" si="31"/>
        <v>#N/A</v>
      </c>
      <c r="I98" s="36" t="e">
        <f t="shared" ca="1" si="32"/>
        <v>#N/A</v>
      </c>
      <c r="J98" s="36" t="e">
        <f t="shared" ca="1" si="33"/>
        <v>#N/A</v>
      </c>
      <c r="K98" s="36" t="e">
        <f t="shared" ca="1" si="34"/>
        <v>#N/A</v>
      </c>
      <c r="L98" s="36" t="e">
        <f t="shared" ca="1" si="27"/>
        <v>#N/A</v>
      </c>
      <c r="M98" s="36" t="str">
        <f t="shared" ca="1" si="35"/>
        <v>na</v>
      </c>
      <c r="N98" s="28"/>
      <c r="O98" s="28"/>
      <c r="P98" s="28"/>
      <c r="Q98" s="28"/>
      <c r="R98" s="28"/>
      <c r="S98" s="28"/>
      <c r="T98" s="28"/>
      <c r="U98" s="28"/>
    </row>
    <row r="99" spans="1:21" x14ac:dyDescent="0.25">
      <c r="A99" s="34">
        <f ca="1">RANK(C99,$C$83:$C$102,0)+COUNTIF($C$83:C99,C99)-1</f>
        <v>7</v>
      </c>
      <c r="B99" s="35" t="s">
        <v>8</v>
      </c>
      <c r="C99" s="36">
        <f ca="1">IF(ISNUMBER(R80),R80,-100)</f>
        <v>1.8804972937882081</v>
      </c>
      <c r="D99" s="34">
        <v>17</v>
      </c>
      <c r="E99" s="36" t="str">
        <f t="shared" ca="1" si="28"/>
        <v>Czech Republic</v>
      </c>
      <c r="F99" s="36">
        <f t="shared" ca="1" si="29"/>
        <v>-100</v>
      </c>
      <c r="G99" s="36" t="str">
        <f t="shared" ca="1" si="30"/>
        <v>Czech Republic</v>
      </c>
      <c r="H99" s="36" t="e">
        <f t="shared" ca="1" si="31"/>
        <v>#N/A</v>
      </c>
      <c r="I99" s="36" t="e">
        <f t="shared" ca="1" si="32"/>
        <v>#N/A</v>
      </c>
      <c r="J99" s="36" t="e">
        <f t="shared" ca="1" si="33"/>
        <v>#N/A</v>
      </c>
      <c r="K99" s="36" t="e">
        <f t="shared" ca="1" si="34"/>
        <v>#N/A</v>
      </c>
      <c r="L99" s="36" t="e">
        <f t="shared" ca="1" si="27"/>
        <v>#N/A</v>
      </c>
      <c r="M99" s="36" t="str">
        <f t="shared" ca="1" si="35"/>
        <v>na</v>
      </c>
      <c r="N99" s="28"/>
      <c r="O99" s="28"/>
      <c r="P99" s="28"/>
      <c r="Q99" s="28"/>
      <c r="R99" s="28"/>
      <c r="S99" s="28"/>
      <c r="T99" s="28"/>
      <c r="U99" s="28"/>
    </row>
    <row r="100" spans="1:21" x14ac:dyDescent="0.25">
      <c r="A100" s="34">
        <f ca="1">RANK(C100,$C$83:$C$102,0)+COUNTIF($C$83:C100,C100)-1</f>
        <v>8</v>
      </c>
      <c r="B100" s="35" t="s">
        <v>16</v>
      </c>
      <c r="C100" s="36">
        <f ca="1">IF(ISNUMBER(S80),S80,-100)</f>
        <v>1.7190579558582497</v>
      </c>
      <c r="D100" s="34">
        <v>18</v>
      </c>
      <c r="E100" s="36" t="str">
        <f t="shared" ca="1" si="28"/>
        <v>Ireland</v>
      </c>
      <c r="F100" s="36">
        <f t="shared" ca="1" si="29"/>
        <v>-100</v>
      </c>
      <c r="G100" s="36" t="str">
        <f t="shared" ca="1" si="30"/>
        <v>Ireland</v>
      </c>
      <c r="H100" s="36" t="e">
        <f t="shared" ca="1" si="31"/>
        <v>#N/A</v>
      </c>
      <c r="I100" s="36" t="e">
        <f t="shared" ca="1" si="32"/>
        <v>#N/A</v>
      </c>
      <c r="J100" s="36" t="e">
        <f t="shared" ca="1" si="33"/>
        <v>#N/A</v>
      </c>
      <c r="K100" s="36" t="e">
        <f t="shared" ca="1" si="34"/>
        <v>#N/A</v>
      </c>
      <c r="L100" s="36" t="e">
        <f t="shared" ca="1" si="27"/>
        <v>#N/A</v>
      </c>
      <c r="M100" s="36" t="str">
        <f t="shared" ca="1" si="35"/>
        <v>na</v>
      </c>
      <c r="N100" s="28"/>
      <c r="O100" s="28"/>
      <c r="P100" s="28"/>
      <c r="Q100" s="28"/>
      <c r="R100" s="28"/>
      <c r="S100" s="28"/>
      <c r="T100" s="28"/>
      <c r="U100" s="28"/>
    </row>
    <row r="101" spans="1:21" x14ac:dyDescent="0.25">
      <c r="A101" s="34">
        <f ca="1">RANK(C101,$C$83:$C$102,0)+COUNTIF($C$83:C101,C101)-1</f>
        <v>20</v>
      </c>
      <c r="B101" s="35" t="s">
        <v>9</v>
      </c>
      <c r="C101" s="36">
        <f ca="1">IF(ISNUMBER(T80),T80,-100)</f>
        <v>-100</v>
      </c>
      <c r="D101" s="34">
        <v>19</v>
      </c>
      <c r="E101" s="36" t="str">
        <f t="shared" ca="1" si="28"/>
        <v>Italy</v>
      </c>
      <c r="F101" s="36">
        <f t="shared" ca="1" si="29"/>
        <v>-100</v>
      </c>
      <c r="G101" s="36" t="str">
        <f t="shared" ca="1" si="30"/>
        <v>Italy</v>
      </c>
      <c r="H101" s="36" t="e">
        <f t="shared" ca="1" si="31"/>
        <v>#N/A</v>
      </c>
      <c r="I101" s="36" t="e">
        <f t="shared" ca="1" si="32"/>
        <v>#N/A</v>
      </c>
      <c r="J101" s="36" t="e">
        <f t="shared" ca="1" si="33"/>
        <v>#N/A</v>
      </c>
      <c r="K101" s="36" t="e">
        <f t="shared" ca="1" si="34"/>
        <v>#N/A</v>
      </c>
      <c r="L101" s="36" t="e">
        <f t="shared" ca="1" si="27"/>
        <v>#N/A</v>
      </c>
      <c r="M101" s="36" t="str">
        <f t="shared" ca="1" si="35"/>
        <v>na</v>
      </c>
      <c r="N101" s="28"/>
      <c r="O101" s="28"/>
      <c r="P101" s="28"/>
      <c r="Q101" s="28"/>
      <c r="R101" s="28"/>
      <c r="S101" s="28"/>
      <c r="T101" s="28"/>
      <c r="U101" s="28"/>
    </row>
    <row r="102" spans="1:21" x14ac:dyDescent="0.25">
      <c r="A102" s="34">
        <f ca="1">RANK(C102,$C$83:$C$102,0)+COUNTIF($C$83:C102,C102)-1</f>
        <v>4</v>
      </c>
      <c r="B102" s="35" t="s">
        <v>13</v>
      </c>
      <c r="C102" s="36">
        <f ca="1">IF(ISNUMBER(U80),U80,-100)</f>
        <v>2.2082942307526165</v>
      </c>
      <c r="D102" s="34">
        <v>20</v>
      </c>
      <c r="E102" s="36" t="str">
        <f t="shared" ca="1" si="28"/>
        <v>Sweden</v>
      </c>
      <c r="F102" s="36">
        <f t="shared" ca="1" si="29"/>
        <v>-100</v>
      </c>
      <c r="G102" s="36" t="str">
        <f t="shared" ca="1" si="30"/>
        <v>Sweden</v>
      </c>
      <c r="H102" s="36" t="e">
        <f t="shared" ca="1" si="31"/>
        <v>#N/A</v>
      </c>
      <c r="I102" s="36" t="e">
        <f t="shared" ca="1" si="32"/>
        <v>#N/A</v>
      </c>
      <c r="J102" s="36" t="e">
        <f t="shared" ca="1" si="33"/>
        <v>#N/A</v>
      </c>
      <c r="K102" s="36" t="e">
        <f t="shared" ca="1" si="34"/>
        <v>#N/A</v>
      </c>
      <c r="L102" s="36" t="e">
        <f t="shared" ca="1" si="27"/>
        <v>#N/A</v>
      </c>
      <c r="M102" s="36" t="str">
        <f t="shared" ca="1" si="35"/>
        <v>na</v>
      </c>
      <c r="N102" s="28"/>
      <c r="O102" s="28"/>
      <c r="P102" s="28"/>
      <c r="Q102" s="28"/>
      <c r="R102" s="28"/>
      <c r="S102" s="28"/>
      <c r="T102" s="28"/>
      <c r="U102" s="28"/>
    </row>
    <row r="103" spans="1:21" x14ac:dyDescent="0.25">
      <c r="B103" s="8"/>
    </row>
    <row r="104" spans="1:21" x14ac:dyDescent="0.25">
      <c r="B104" s="8"/>
      <c r="F104" s="21"/>
    </row>
    <row r="105" spans="1:21" ht="17.399999999999999" x14ac:dyDescent="0.3">
      <c r="A105" s="14" t="s">
        <v>60</v>
      </c>
    </row>
    <row r="106" spans="1:21" ht="13.8" x14ac:dyDescent="0.25">
      <c r="A106" s="15" t="s">
        <v>61</v>
      </c>
    </row>
    <row r="107" spans="1:21" ht="20.100000000000001" customHeight="1" x14ac:dyDescent="0.25">
      <c r="A107" s="8"/>
      <c r="B107" t="s">
        <v>11</v>
      </c>
      <c r="C107" t="s">
        <v>0</v>
      </c>
      <c r="D107" t="s">
        <v>15</v>
      </c>
      <c r="E107" t="s">
        <v>1</v>
      </c>
      <c r="F107" t="s">
        <v>22</v>
      </c>
      <c r="G107" t="s">
        <v>18</v>
      </c>
      <c r="H107" t="s">
        <v>2</v>
      </c>
      <c r="I107" t="s">
        <v>3</v>
      </c>
      <c r="J107" t="s">
        <v>51</v>
      </c>
      <c r="K107" t="s">
        <v>4</v>
      </c>
      <c r="L107" t="s">
        <v>49</v>
      </c>
      <c r="M107" t="s">
        <v>5</v>
      </c>
      <c r="N107" t="s">
        <v>6</v>
      </c>
      <c r="O107" t="s">
        <v>50</v>
      </c>
      <c r="P107" t="s">
        <v>7</v>
      </c>
      <c r="Q107" t="s">
        <v>12</v>
      </c>
      <c r="R107" t="s">
        <v>8</v>
      </c>
      <c r="S107" s="2" t="s">
        <v>16</v>
      </c>
      <c r="T107" t="s">
        <v>9</v>
      </c>
      <c r="U107" t="s">
        <v>13</v>
      </c>
    </row>
    <row r="108" spans="1:21" x14ac:dyDescent="0.25">
      <c r="A108" s="5">
        <v>1960</v>
      </c>
      <c r="B108" s="6" t="e">
        <f ca="1">IF($B$43&gt;=$B$45,NA(),VLOOKUP($A108,INDIRECT($B$34),COLUMN(),FALSE))</f>
        <v>#N/A</v>
      </c>
      <c r="C108" s="6" t="e">
        <f ca="1">IF($B$43&gt;=$B$45,NA(),VLOOKUP($A108,INDIRECT($B$34),COLUMN(),FALSE))</f>
        <v>#N/A</v>
      </c>
      <c r="D108" s="6" t="e">
        <f t="shared" ref="D108:U121" ca="1" si="36">IF($B$43&gt;=$B$45,NA(),VLOOKUP($A108,INDIRECT($B$34),COLUMN(),FALSE))</f>
        <v>#N/A</v>
      </c>
      <c r="E108" s="6" t="e">
        <f t="shared" ca="1" si="36"/>
        <v>#N/A</v>
      </c>
      <c r="F108" s="6" t="e">
        <f t="shared" ca="1" si="36"/>
        <v>#N/A</v>
      </c>
      <c r="G108" s="6" t="e">
        <f t="shared" ca="1" si="36"/>
        <v>#N/A</v>
      </c>
      <c r="H108" s="6" t="e">
        <f t="shared" ca="1" si="36"/>
        <v>#N/A</v>
      </c>
      <c r="I108" s="6" t="e">
        <f t="shared" ca="1" si="36"/>
        <v>#N/A</v>
      </c>
      <c r="J108" s="6" t="e">
        <f t="shared" ca="1" si="36"/>
        <v>#N/A</v>
      </c>
      <c r="K108" s="6" t="e">
        <f t="shared" ca="1" si="36"/>
        <v>#N/A</v>
      </c>
      <c r="L108" s="6" t="e">
        <f t="shared" ca="1" si="36"/>
        <v>#N/A</v>
      </c>
      <c r="M108" s="6" t="e">
        <f t="shared" ca="1" si="36"/>
        <v>#N/A</v>
      </c>
      <c r="N108" s="6" t="e">
        <f t="shared" ca="1" si="36"/>
        <v>#N/A</v>
      </c>
      <c r="O108" s="6" t="e">
        <f t="shared" ca="1" si="36"/>
        <v>#N/A</v>
      </c>
      <c r="P108" s="6" t="e">
        <f t="shared" ca="1" si="36"/>
        <v>#N/A</v>
      </c>
      <c r="Q108" s="6" t="e">
        <f t="shared" ca="1" si="36"/>
        <v>#N/A</v>
      </c>
      <c r="R108" s="6" t="e">
        <f t="shared" ca="1" si="36"/>
        <v>#N/A</v>
      </c>
      <c r="S108" s="6" t="e">
        <f t="shared" ca="1" si="36"/>
        <v>#N/A</v>
      </c>
      <c r="T108" s="6" t="e">
        <f t="shared" ca="1" si="36"/>
        <v>#N/A</v>
      </c>
      <c r="U108" s="6" t="e">
        <f t="shared" ca="1" si="36"/>
        <v>#N/A</v>
      </c>
    </row>
    <row r="109" spans="1:21" x14ac:dyDescent="0.25">
      <c r="A109" s="5">
        <v>1961</v>
      </c>
      <c r="B109" s="6" t="e">
        <f t="shared" ref="B109:Q137" ca="1" si="37">IF($B$43&gt;=$B$45,NA(),VLOOKUP($A109,INDIRECT($B$34),COLUMN(),FALSE))</f>
        <v>#N/A</v>
      </c>
      <c r="C109" s="6" t="e">
        <f t="shared" ref="C109:C140" ca="1" si="38">IF($B$43&gt;=$B$45,NA(),VLOOKUP($A109,INDIRECT($B$34),COLUMN(),FALSE))</f>
        <v>#N/A</v>
      </c>
      <c r="D109" s="6" t="e">
        <f t="shared" ca="1" si="36"/>
        <v>#N/A</v>
      </c>
      <c r="E109" s="6" t="e">
        <f t="shared" ca="1" si="36"/>
        <v>#N/A</v>
      </c>
      <c r="F109" s="6" t="e">
        <f t="shared" ca="1" si="36"/>
        <v>#N/A</v>
      </c>
      <c r="G109" s="6" t="e">
        <f t="shared" ca="1" si="36"/>
        <v>#N/A</v>
      </c>
      <c r="H109" s="6" t="e">
        <f t="shared" ca="1" si="36"/>
        <v>#N/A</v>
      </c>
      <c r="I109" s="6" t="e">
        <f t="shared" ca="1" si="36"/>
        <v>#N/A</v>
      </c>
      <c r="J109" s="6" t="e">
        <f t="shared" ca="1" si="36"/>
        <v>#N/A</v>
      </c>
      <c r="K109" s="6" t="e">
        <f t="shared" ca="1" si="36"/>
        <v>#N/A</v>
      </c>
      <c r="L109" s="6" t="e">
        <f t="shared" ca="1" si="36"/>
        <v>#N/A</v>
      </c>
      <c r="M109" s="6" t="e">
        <f t="shared" ca="1" si="36"/>
        <v>#N/A</v>
      </c>
      <c r="N109" s="6" t="e">
        <f t="shared" ca="1" si="36"/>
        <v>#N/A</v>
      </c>
      <c r="O109" s="6" t="e">
        <f t="shared" ca="1" si="36"/>
        <v>#N/A</v>
      </c>
      <c r="P109" s="6" t="e">
        <f t="shared" ca="1" si="36"/>
        <v>#N/A</v>
      </c>
      <c r="Q109" s="6" t="e">
        <f t="shared" ca="1" si="36"/>
        <v>#N/A</v>
      </c>
      <c r="R109" s="6" t="e">
        <f t="shared" ca="1" si="36"/>
        <v>#N/A</v>
      </c>
      <c r="S109" s="6" t="e">
        <f t="shared" ca="1" si="36"/>
        <v>#N/A</v>
      </c>
      <c r="T109" s="6" t="e">
        <f t="shared" ca="1" si="36"/>
        <v>#N/A</v>
      </c>
      <c r="U109" s="6" t="e">
        <f t="shared" ca="1" si="36"/>
        <v>#N/A</v>
      </c>
    </row>
    <row r="110" spans="1:21" x14ac:dyDescent="0.25">
      <c r="A110" s="5">
        <v>1962</v>
      </c>
      <c r="B110" s="6" t="e">
        <f t="shared" ca="1" si="37"/>
        <v>#N/A</v>
      </c>
      <c r="C110" s="6" t="e">
        <f t="shared" ca="1" si="38"/>
        <v>#N/A</v>
      </c>
      <c r="D110" s="6" t="e">
        <f t="shared" ca="1" si="36"/>
        <v>#N/A</v>
      </c>
      <c r="E110" s="6" t="e">
        <f t="shared" ca="1" si="36"/>
        <v>#N/A</v>
      </c>
      <c r="F110" s="6" t="e">
        <f t="shared" ca="1" si="36"/>
        <v>#N/A</v>
      </c>
      <c r="G110" s="6" t="e">
        <f t="shared" ca="1" si="36"/>
        <v>#N/A</v>
      </c>
      <c r="H110" s="6" t="e">
        <f t="shared" ca="1" si="36"/>
        <v>#N/A</v>
      </c>
      <c r="I110" s="6" t="e">
        <f t="shared" ca="1" si="36"/>
        <v>#N/A</v>
      </c>
      <c r="J110" s="6" t="e">
        <f t="shared" ca="1" si="36"/>
        <v>#N/A</v>
      </c>
      <c r="K110" s="6" t="e">
        <f t="shared" ca="1" si="36"/>
        <v>#N/A</v>
      </c>
      <c r="L110" s="6" t="e">
        <f t="shared" ca="1" si="36"/>
        <v>#N/A</v>
      </c>
      <c r="M110" s="6" t="e">
        <f t="shared" ca="1" si="36"/>
        <v>#N/A</v>
      </c>
      <c r="N110" s="6" t="e">
        <f t="shared" ca="1" si="36"/>
        <v>#N/A</v>
      </c>
      <c r="O110" s="6" t="e">
        <f t="shared" ca="1" si="36"/>
        <v>#N/A</v>
      </c>
      <c r="P110" s="6" t="e">
        <f t="shared" ca="1" si="36"/>
        <v>#N/A</v>
      </c>
      <c r="Q110" s="6" t="e">
        <f t="shared" ca="1" si="36"/>
        <v>#N/A</v>
      </c>
      <c r="R110" s="6" t="e">
        <f t="shared" ca="1" si="36"/>
        <v>#N/A</v>
      </c>
      <c r="S110" s="6" t="e">
        <f t="shared" ca="1" si="36"/>
        <v>#N/A</v>
      </c>
      <c r="T110" s="6" t="e">
        <f t="shared" ca="1" si="36"/>
        <v>#N/A</v>
      </c>
      <c r="U110" s="6" t="e">
        <f t="shared" ca="1" si="36"/>
        <v>#N/A</v>
      </c>
    </row>
    <row r="111" spans="1:21" x14ac:dyDescent="0.25">
      <c r="A111" s="5">
        <v>1963</v>
      </c>
      <c r="B111" s="6" t="e">
        <f t="shared" ca="1" si="37"/>
        <v>#N/A</v>
      </c>
      <c r="C111" s="6" t="e">
        <f t="shared" ca="1" si="38"/>
        <v>#N/A</v>
      </c>
      <c r="D111" s="6" t="e">
        <f t="shared" ca="1" si="36"/>
        <v>#N/A</v>
      </c>
      <c r="E111" s="6" t="e">
        <f t="shared" ca="1" si="36"/>
        <v>#N/A</v>
      </c>
      <c r="F111" s="6" t="e">
        <f t="shared" ca="1" si="36"/>
        <v>#N/A</v>
      </c>
      <c r="G111" s="6" t="e">
        <f t="shared" ca="1" si="36"/>
        <v>#N/A</v>
      </c>
      <c r="H111" s="6" t="e">
        <f t="shared" ca="1" si="36"/>
        <v>#N/A</v>
      </c>
      <c r="I111" s="6" t="e">
        <f t="shared" ca="1" si="36"/>
        <v>#N/A</v>
      </c>
      <c r="J111" s="6" t="e">
        <f t="shared" ca="1" si="36"/>
        <v>#N/A</v>
      </c>
      <c r="K111" s="6" t="e">
        <f t="shared" ca="1" si="36"/>
        <v>#N/A</v>
      </c>
      <c r="L111" s="6" t="e">
        <f t="shared" ca="1" si="36"/>
        <v>#N/A</v>
      </c>
      <c r="M111" s="6" t="e">
        <f t="shared" ca="1" si="36"/>
        <v>#N/A</v>
      </c>
      <c r="N111" s="6" t="e">
        <f t="shared" ca="1" si="36"/>
        <v>#N/A</v>
      </c>
      <c r="O111" s="6" t="e">
        <f t="shared" ca="1" si="36"/>
        <v>#N/A</v>
      </c>
      <c r="P111" s="6" t="e">
        <f t="shared" ca="1" si="36"/>
        <v>#N/A</v>
      </c>
      <c r="Q111" s="6" t="e">
        <f t="shared" ca="1" si="36"/>
        <v>#N/A</v>
      </c>
      <c r="R111" s="6" t="e">
        <f t="shared" ca="1" si="36"/>
        <v>#N/A</v>
      </c>
      <c r="S111" s="6" t="e">
        <f t="shared" ca="1" si="36"/>
        <v>#N/A</v>
      </c>
      <c r="T111" s="6" t="e">
        <f t="shared" ca="1" si="36"/>
        <v>#N/A</v>
      </c>
      <c r="U111" s="6" t="e">
        <f t="shared" ca="1" si="36"/>
        <v>#N/A</v>
      </c>
    </row>
    <row r="112" spans="1:21" x14ac:dyDescent="0.25">
      <c r="A112" s="5">
        <v>1964</v>
      </c>
      <c r="B112" s="6" t="e">
        <f t="shared" ca="1" si="37"/>
        <v>#N/A</v>
      </c>
      <c r="C112" s="6" t="e">
        <f t="shared" ca="1" si="38"/>
        <v>#N/A</v>
      </c>
      <c r="D112" s="6" t="e">
        <f t="shared" ca="1" si="36"/>
        <v>#N/A</v>
      </c>
      <c r="E112" s="6" t="e">
        <f t="shared" ca="1" si="36"/>
        <v>#N/A</v>
      </c>
      <c r="F112" s="6" t="e">
        <f t="shared" ca="1" si="36"/>
        <v>#N/A</v>
      </c>
      <c r="G112" s="6" t="e">
        <f t="shared" ca="1" si="36"/>
        <v>#N/A</v>
      </c>
      <c r="H112" s="6" t="e">
        <f t="shared" ca="1" si="36"/>
        <v>#N/A</v>
      </c>
      <c r="I112" s="6" t="e">
        <f t="shared" ca="1" si="36"/>
        <v>#N/A</v>
      </c>
      <c r="J112" s="6" t="e">
        <f t="shared" ca="1" si="36"/>
        <v>#N/A</v>
      </c>
      <c r="K112" s="6" t="e">
        <f t="shared" ca="1" si="36"/>
        <v>#N/A</v>
      </c>
      <c r="L112" s="6" t="e">
        <f t="shared" ca="1" si="36"/>
        <v>#N/A</v>
      </c>
      <c r="M112" s="6" t="e">
        <f t="shared" ca="1" si="36"/>
        <v>#N/A</v>
      </c>
      <c r="N112" s="6" t="e">
        <f t="shared" ca="1" si="36"/>
        <v>#N/A</v>
      </c>
      <c r="O112" s="6" t="e">
        <f t="shared" ca="1" si="36"/>
        <v>#N/A</v>
      </c>
      <c r="P112" s="6" t="e">
        <f t="shared" ca="1" si="36"/>
        <v>#N/A</v>
      </c>
      <c r="Q112" s="6" t="e">
        <f t="shared" ca="1" si="36"/>
        <v>#N/A</v>
      </c>
      <c r="R112" s="6" t="e">
        <f t="shared" ca="1" si="36"/>
        <v>#N/A</v>
      </c>
      <c r="S112" s="6" t="e">
        <f t="shared" ca="1" si="36"/>
        <v>#N/A</v>
      </c>
      <c r="T112" s="6" t="e">
        <f t="shared" ca="1" si="36"/>
        <v>#N/A</v>
      </c>
      <c r="U112" s="6" t="e">
        <f t="shared" ca="1" si="36"/>
        <v>#N/A</v>
      </c>
    </row>
    <row r="113" spans="1:21" x14ac:dyDescent="0.25">
      <c r="A113" s="5">
        <v>1965</v>
      </c>
      <c r="B113" s="6" t="e">
        <f t="shared" ca="1" si="37"/>
        <v>#N/A</v>
      </c>
      <c r="C113" s="6" t="e">
        <f t="shared" ca="1" si="38"/>
        <v>#N/A</v>
      </c>
      <c r="D113" s="6" t="e">
        <f t="shared" ca="1" si="36"/>
        <v>#N/A</v>
      </c>
      <c r="E113" s="6" t="e">
        <f t="shared" ca="1" si="36"/>
        <v>#N/A</v>
      </c>
      <c r="F113" s="6" t="e">
        <f t="shared" ca="1" si="36"/>
        <v>#N/A</v>
      </c>
      <c r="G113" s="6" t="e">
        <f t="shared" ca="1" si="36"/>
        <v>#N/A</v>
      </c>
      <c r="H113" s="6" t="e">
        <f t="shared" ca="1" si="36"/>
        <v>#N/A</v>
      </c>
      <c r="I113" s="6" t="e">
        <f t="shared" ca="1" si="36"/>
        <v>#N/A</v>
      </c>
      <c r="J113" s="6" t="e">
        <f t="shared" ca="1" si="36"/>
        <v>#N/A</v>
      </c>
      <c r="K113" s="6" t="e">
        <f t="shared" ca="1" si="36"/>
        <v>#N/A</v>
      </c>
      <c r="L113" s="6" t="e">
        <f t="shared" ca="1" si="36"/>
        <v>#N/A</v>
      </c>
      <c r="M113" s="6" t="e">
        <f t="shared" ca="1" si="36"/>
        <v>#N/A</v>
      </c>
      <c r="N113" s="6" t="e">
        <f t="shared" ca="1" si="36"/>
        <v>#N/A</v>
      </c>
      <c r="O113" s="6" t="e">
        <f t="shared" ca="1" si="36"/>
        <v>#N/A</v>
      </c>
      <c r="P113" s="6" t="e">
        <f t="shared" ca="1" si="36"/>
        <v>#N/A</v>
      </c>
      <c r="Q113" s="6" t="e">
        <f t="shared" ca="1" si="36"/>
        <v>#N/A</v>
      </c>
      <c r="R113" s="6" t="e">
        <f t="shared" ca="1" si="36"/>
        <v>#N/A</v>
      </c>
      <c r="S113" s="6" t="e">
        <f t="shared" ca="1" si="36"/>
        <v>#N/A</v>
      </c>
      <c r="T113" s="6" t="e">
        <f t="shared" ca="1" si="36"/>
        <v>#N/A</v>
      </c>
      <c r="U113" s="6" t="e">
        <f t="shared" ca="1" si="36"/>
        <v>#N/A</v>
      </c>
    </row>
    <row r="114" spans="1:21" x14ac:dyDescent="0.25">
      <c r="A114" s="5">
        <v>1966</v>
      </c>
      <c r="B114" s="6" t="e">
        <f t="shared" ca="1" si="37"/>
        <v>#N/A</v>
      </c>
      <c r="C114" s="6" t="e">
        <f t="shared" ca="1" si="38"/>
        <v>#N/A</v>
      </c>
      <c r="D114" s="6" t="e">
        <f t="shared" ca="1" si="36"/>
        <v>#N/A</v>
      </c>
      <c r="E114" s="6" t="e">
        <f t="shared" ca="1" si="36"/>
        <v>#N/A</v>
      </c>
      <c r="F114" s="6" t="e">
        <f t="shared" ca="1" si="36"/>
        <v>#N/A</v>
      </c>
      <c r="G114" s="6" t="e">
        <f t="shared" ca="1" si="36"/>
        <v>#N/A</v>
      </c>
      <c r="H114" s="6" t="e">
        <f t="shared" ca="1" si="36"/>
        <v>#N/A</v>
      </c>
      <c r="I114" s="6" t="e">
        <f t="shared" ca="1" si="36"/>
        <v>#N/A</v>
      </c>
      <c r="J114" s="6" t="e">
        <f t="shared" ca="1" si="36"/>
        <v>#N/A</v>
      </c>
      <c r="K114" s="6" t="e">
        <f t="shared" ca="1" si="36"/>
        <v>#N/A</v>
      </c>
      <c r="L114" s="6" t="e">
        <f t="shared" ca="1" si="36"/>
        <v>#N/A</v>
      </c>
      <c r="M114" s="6" t="e">
        <f t="shared" ca="1" si="36"/>
        <v>#N/A</v>
      </c>
      <c r="N114" s="6" t="e">
        <f t="shared" ca="1" si="36"/>
        <v>#N/A</v>
      </c>
      <c r="O114" s="6" t="e">
        <f t="shared" ca="1" si="36"/>
        <v>#N/A</v>
      </c>
      <c r="P114" s="6" t="e">
        <f t="shared" ca="1" si="36"/>
        <v>#N/A</v>
      </c>
      <c r="Q114" s="6" t="e">
        <f t="shared" ca="1" si="36"/>
        <v>#N/A</v>
      </c>
      <c r="R114" s="6" t="e">
        <f t="shared" ca="1" si="36"/>
        <v>#N/A</v>
      </c>
      <c r="S114" s="6" t="e">
        <f t="shared" ca="1" si="36"/>
        <v>#N/A</v>
      </c>
      <c r="T114" s="6" t="e">
        <f t="shared" ca="1" si="36"/>
        <v>#N/A</v>
      </c>
      <c r="U114" s="6" t="e">
        <f t="shared" ca="1" si="36"/>
        <v>#N/A</v>
      </c>
    </row>
    <row r="115" spans="1:21" x14ac:dyDescent="0.25">
      <c r="A115" s="5">
        <v>1967</v>
      </c>
      <c r="B115" s="6" t="e">
        <f t="shared" ca="1" si="37"/>
        <v>#N/A</v>
      </c>
      <c r="C115" s="6" t="e">
        <f t="shared" ca="1" si="38"/>
        <v>#N/A</v>
      </c>
      <c r="D115" s="6" t="e">
        <f t="shared" ca="1" si="36"/>
        <v>#N/A</v>
      </c>
      <c r="E115" s="6" t="e">
        <f t="shared" ca="1" si="36"/>
        <v>#N/A</v>
      </c>
      <c r="F115" s="6" t="e">
        <f t="shared" ca="1" si="36"/>
        <v>#N/A</v>
      </c>
      <c r="G115" s="6" t="e">
        <f t="shared" ca="1" si="36"/>
        <v>#N/A</v>
      </c>
      <c r="H115" s="6" t="e">
        <f t="shared" ca="1" si="36"/>
        <v>#N/A</v>
      </c>
      <c r="I115" s="6" t="e">
        <f t="shared" ca="1" si="36"/>
        <v>#N/A</v>
      </c>
      <c r="J115" s="6" t="e">
        <f t="shared" ca="1" si="36"/>
        <v>#N/A</v>
      </c>
      <c r="K115" s="6" t="e">
        <f t="shared" ca="1" si="36"/>
        <v>#N/A</v>
      </c>
      <c r="L115" s="6" t="e">
        <f t="shared" ca="1" si="36"/>
        <v>#N/A</v>
      </c>
      <c r="M115" s="6" t="e">
        <f t="shared" ca="1" si="36"/>
        <v>#N/A</v>
      </c>
      <c r="N115" s="6" t="e">
        <f t="shared" ca="1" si="36"/>
        <v>#N/A</v>
      </c>
      <c r="O115" s="6" t="e">
        <f t="shared" ca="1" si="36"/>
        <v>#N/A</v>
      </c>
      <c r="P115" s="6" t="e">
        <f t="shared" ca="1" si="36"/>
        <v>#N/A</v>
      </c>
      <c r="Q115" s="6" t="e">
        <f t="shared" ca="1" si="36"/>
        <v>#N/A</v>
      </c>
      <c r="R115" s="6" t="e">
        <f t="shared" ca="1" si="36"/>
        <v>#N/A</v>
      </c>
      <c r="S115" s="6" t="e">
        <f t="shared" ca="1" si="36"/>
        <v>#N/A</v>
      </c>
      <c r="T115" s="6" t="e">
        <f t="shared" ca="1" si="36"/>
        <v>#N/A</v>
      </c>
      <c r="U115" s="6" t="e">
        <f t="shared" ca="1" si="36"/>
        <v>#N/A</v>
      </c>
    </row>
    <row r="116" spans="1:21" x14ac:dyDescent="0.25">
      <c r="A116" s="5">
        <v>1968</v>
      </c>
      <c r="B116" s="6" t="e">
        <f t="shared" ca="1" si="37"/>
        <v>#N/A</v>
      </c>
      <c r="C116" s="6" t="e">
        <f t="shared" ca="1" si="38"/>
        <v>#N/A</v>
      </c>
      <c r="D116" s="6" t="e">
        <f t="shared" ca="1" si="36"/>
        <v>#N/A</v>
      </c>
      <c r="E116" s="6" t="e">
        <f t="shared" ca="1" si="36"/>
        <v>#N/A</v>
      </c>
      <c r="F116" s="6" t="e">
        <f t="shared" ca="1" si="36"/>
        <v>#N/A</v>
      </c>
      <c r="G116" s="6" t="e">
        <f t="shared" ca="1" si="36"/>
        <v>#N/A</v>
      </c>
      <c r="H116" s="6" t="e">
        <f t="shared" ca="1" si="36"/>
        <v>#N/A</v>
      </c>
      <c r="I116" s="6" t="e">
        <f t="shared" ca="1" si="36"/>
        <v>#N/A</v>
      </c>
      <c r="J116" s="6" t="e">
        <f t="shared" ca="1" si="36"/>
        <v>#N/A</v>
      </c>
      <c r="K116" s="6" t="e">
        <f t="shared" ca="1" si="36"/>
        <v>#N/A</v>
      </c>
      <c r="L116" s="6" t="e">
        <f t="shared" ca="1" si="36"/>
        <v>#N/A</v>
      </c>
      <c r="M116" s="6" t="e">
        <f t="shared" ca="1" si="36"/>
        <v>#N/A</v>
      </c>
      <c r="N116" s="6" t="e">
        <f t="shared" ca="1" si="36"/>
        <v>#N/A</v>
      </c>
      <c r="O116" s="6" t="e">
        <f t="shared" ca="1" si="36"/>
        <v>#N/A</v>
      </c>
      <c r="P116" s="6" t="e">
        <f t="shared" ca="1" si="36"/>
        <v>#N/A</v>
      </c>
      <c r="Q116" s="6" t="e">
        <f t="shared" ca="1" si="36"/>
        <v>#N/A</v>
      </c>
      <c r="R116" s="6" t="e">
        <f t="shared" ca="1" si="36"/>
        <v>#N/A</v>
      </c>
      <c r="S116" s="6" t="e">
        <f t="shared" ca="1" si="36"/>
        <v>#N/A</v>
      </c>
      <c r="T116" s="6" t="e">
        <f t="shared" ca="1" si="36"/>
        <v>#N/A</v>
      </c>
      <c r="U116" s="6" t="e">
        <f t="shared" ca="1" si="36"/>
        <v>#N/A</v>
      </c>
    </row>
    <row r="117" spans="1:21" x14ac:dyDescent="0.25">
      <c r="A117" s="5">
        <v>1969</v>
      </c>
      <c r="B117" s="6" t="e">
        <f t="shared" ca="1" si="37"/>
        <v>#N/A</v>
      </c>
      <c r="C117" s="6" t="e">
        <f t="shared" ca="1" si="38"/>
        <v>#N/A</v>
      </c>
      <c r="D117" s="6" t="e">
        <f t="shared" ca="1" si="36"/>
        <v>#N/A</v>
      </c>
      <c r="E117" s="6" t="e">
        <f t="shared" ca="1" si="36"/>
        <v>#N/A</v>
      </c>
      <c r="F117" s="6" t="e">
        <f t="shared" ca="1" si="36"/>
        <v>#N/A</v>
      </c>
      <c r="G117" s="6" t="e">
        <f t="shared" ca="1" si="36"/>
        <v>#N/A</v>
      </c>
      <c r="H117" s="6" t="e">
        <f t="shared" ca="1" si="36"/>
        <v>#N/A</v>
      </c>
      <c r="I117" s="6" t="e">
        <f t="shared" ca="1" si="36"/>
        <v>#N/A</v>
      </c>
      <c r="J117" s="6" t="e">
        <f t="shared" ca="1" si="36"/>
        <v>#N/A</v>
      </c>
      <c r="K117" s="6" t="e">
        <f t="shared" ca="1" si="36"/>
        <v>#N/A</v>
      </c>
      <c r="L117" s="6" t="e">
        <f t="shared" ca="1" si="36"/>
        <v>#N/A</v>
      </c>
      <c r="M117" s="6" t="e">
        <f t="shared" ca="1" si="36"/>
        <v>#N/A</v>
      </c>
      <c r="N117" s="6" t="e">
        <f t="shared" ca="1" si="36"/>
        <v>#N/A</v>
      </c>
      <c r="O117" s="6" t="e">
        <f t="shared" ca="1" si="36"/>
        <v>#N/A</v>
      </c>
      <c r="P117" s="6" t="e">
        <f t="shared" ca="1" si="36"/>
        <v>#N/A</v>
      </c>
      <c r="Q117" s="6" t="e">
        <f t="shared" ca="1" si="36"/>
        <v>#N/A</v>
      </c>
      <c r="R117" s="6" t="e">
        <f t="shared" ca="1" si="36"/>
        <v>#N/A</v>
      </c>
      <c r="S117" s="6" t="e">
        <f t="shared" ca="1" si="36"/>
        <v>#N/A</v>
      </c>
      <c r="T117" s="6" t="e">
        <f t="shared" ca="1" si="36"/>
        <v>#N/A</v>
      </c>
      <c r="U117" s="6" t="e">
        <f t="shared" ca="1" si="36"/>
        <v>#N/A</v>
      </c>
    </row>
    <row r="118" spans="1:21" x14ac:dyDescent="0.25">
      <c r="A118" s="5">
        <v>1970</v>
      </c>
      <c r="B118" s="6">
        <f t="shared" ca="1" si="37"/>
        <v>30.900430832585901</v>
      </c>
      <c r="C118" s="6">
        <f t="shared" ca="1" si="38"/>
        <v>27.41499159306991</v>
      </c>
      <c r="D118" s="6" t="e">
        <f t="shared" ca="1" si="36"/>
        <v>#N/A</v>
      </c>
      <c r="E118" s="6">
        <f t="shared" ca="1" si="36"/>
        <v>13.617318527047406</v>
      </c>
      <c r="F118" s="6" t="e">
        <f t="shared" ca="1" si="36"/>
        <v>#N/A</v>
      </c>
      <c r="G118" s="6" t="e">
        <f t="shared" ca="1" si="36"/>
        <v>#N/A</v>
      </c>
      <c r="H118" s="6" t="e">
        <f t="shared" ca="1" si="36"/>
        <v>#N/A</v>
      </c>
      <c r="I118" s="6">
        <f t="shared" ca="1" si="36"/>
        <v>24.83931275656364</v>
      </c>
      <c r="J118" s="6" t="e">
        <f t="shared" ca="1" si="36"/>
        <v>#N/A</v>
      </c>
      <c r="K118" s="6">
        <f t="shared" ca="1" si="36"/>
        <v>23.249753893388988</v>
      </c>
      <c r="L118" s="6" t="e">
        <f t="shared" ca="1" si="36"/>
        <v>#N/A</v>
      </c>
      <c r="M118" s="6">
        <f t="shared" ca="1" si="36"/>
        <v>21.535350410686302</v>
      </c>
      <c r="N118" s="6">
        <f t="shared" ca="1" si="36"/>
        <v>20.209659774443242</v>
      </c>
      <c r="O118" s="6" t="e">
        <f t="shared" ca="1" si="36"/>
        <v>#N/A</v>
      </c>
      <c r="P118" s="6" t="e">
        <f t="shared" ca="1" si="36"/>
        <v>#N/A</v>
      </c>
      <c r="Q118" s="6">
        <f t="shared" ca="1" si="36"/>
        <v>27.572411654444323</v>
      </c>
      <c r="R118" s="6">
        <f t="shared" ca="1" si="36"/>
        <v>29.627916817882376</v>
      </c>
      <c r="S118" s="6" t="e">
        <f t="shared" ca="1" si="36"/>
        <v>#N/A</v>
      </c>
      <c r="T118" s="6" t="e">
        <f t="shared" ca="1" si="36"/>
        <v>#N/A</v>
      </c>
      <c r="U118" s="6" t="e">
        <f t="shared" ca="1" si="36"/>
        <v>#N/A</v>
      </c>
    </row>
    <row r="119" spans="1:21" x14ac:dyDescent="0.25">
      <c r="A119" s="5">
        <v>1971</v>
      </c>
      <c r="B119" s="6">
        <f t="shared" ca="1" si="37"/>
        <v>32.078835518761302</v>
      </c>
      <c r="C119" s="6">
        <f t="shared" ca="1" si="38"/>
        <v>28.11753387257717</v>
      </c>
      <c r="D119" s="6" t="e">
        <f t="shared" ca="1" si="36"/>
        <v>#N/A</v>
      </c>
      <c r="E119" s="6">
        <f t="shared" ca="1" si="36"/>
        <v>14.176161415839584</v>
      </c>
      <c r="F119" s="6" t="e">
        <f t="shared" ca="1" si="36"/>
        <v>#N/A</v>
      </c>
      <c r="G119" s="6" t="e">
        <f t="shared" ca="1" si="36"/>
        <v>#N/A</v>
      </c>
      <c r="H119" s="6" t="e">
        <f t="shared" ca="1" si="36"/>
        <v>#N/A</v>
      </c>
      <c r="I119" s="6">
        <f t="shared" ca="1" si="36"/>
        <v>25.710784743501844</v>
      </c>
      <c r="J119" s="6" t="e">
        <f t="shared" ca="1" si="36"/>
        <v>#N/A</v>
      </c>
      <c r="K119" s="6">
        <f t="shared" ca="1" si="36"/>
        <v>24.379595302729108</v>
      </c>
      <c r="L119" s="6" t="e">
        <f t="shared" ca="1" si="36"/>
        <v>#N/A</v>
      </c>
      <c r="M119" s="6">
        <f t="shared" ca="1" si="36"/>
        <v>22.58673032707334</v>
      </c>
      <c r="N119" s="6">
        <f t="shared" ca="1" si="36"/>
        <v>21.091664300878495</v>
      </c>
      <c r="O119" s="6" t="e">
        <f t="shared" ca="1" si="36"/>
        <v>#N/A</v>
      </c>
      <c r="P119" s="6" t="e">
        <f t="shared" ca="1" si="36"/>
        <v>#N/A</v>
      </c>
      <c r="Q119" s="6">
        <f t="shared" ca="1" si="36"/>
        <v>28.983555105592089</v>
      </c>
      <c r="R119" s="6">
        <f t="shared" ca="1" si="36"/>
        <v>31.400584586730783</v>
      </c>
      <c r="S119" s="6" t="e">
        <f t="shared" ca="1" si="36"/>
        <v>#N/A</v>
      </c>
      <c r="T119" s="6" t="e">
        <f t="shared" ca="1" si="36"/>
        <v>#N/A</v>
      </c>
      <c r="U119" s="6">
        <f t="shared" ca="1" si="36"/>
        <v>19.37801988695335</v>
      </c>
    </row>
    <row r="120" spans="1:21" x14ac:dyDescent="0.25">
      <c r="A120" s="5">
        <v>1972</v>
      </c>
      <c r="B120" s="6">
        <f t="shared" ca="1" si="37"/>
        <v>32.876111782713046</v>
      </c>
      <c r="C120" s="6">
        <f t="shared" ca="1" si="38"/>
        <v>28.944210515574429</v>
      </c>
      <c r="D120" s="6" t="e">
        <f t="shared" ca="1" si="36"/>
        <v>#N/A</v>
      </c>
      <c r="E120" s="6">
        <f t="shared" ca="1" si="36"/>
        <v>15.16978659079547</v>
      </c>
      <c r="F120" s="6" t="e">
        <f t="shared" ca="1" si="36"/>
        <v>#N/A</v>
      </c>
      <c r="G120" s="6" t="e">
        <f t="shared" ca="1" si="36"/>
        <v>#N/A</v>
      </c>
      <c r="H120" s="6" t="e">
        <f t="shared" ca="1" si="36"/>
        <v>#N/A</v>
      </c>
      <c r="I120" s="6">
        <f t="shared" ca="1" si="36"/>
        <v>27.507684061633931</v>
      </c>
      <c r="J120" s="6" t="e">
        <f t="shared" ca="1" si="36"/>
        <v>#N/A</v>
      </c>
      <c r="K120" s="6">
        <f t="shared" ca="1" si="36"/>
        <v>25.682710752101659</v>
      </c>
      <c r="L120" s="6" t="e">
        <f t="shared" ca="1" si="36"/>
        <v>#N/A</v>
      </c>
      <c r="M120" s="6">
        <f t="shared" ca="1" si="36"/>
        <v>24.088977533111116</v>
      </c>
      <c r="N120" s="6">
        <f t="shared" ca="1" si="36"/>
        <v>22.142672937084704</v>
      </c>
      <c r="O120" s="6" t="e">
        <f t="shared" ca="1" si="36"/>
        <v>#N/A</v>
      </c>
      <c r="P120" s="6" t="e">
        <f t="shared" ca="1" si="36"/>
        <v>#N/A</v>
      </c>
      <c r="Q120" s="6">
        <f t="shared" ca="1" si="36"/>
        <v>30.168379232611251</v>
      </c>
      <c r="R120" s="6">
        <f t="shared" ca="1" si="36"/>
        <v>33.282377408028808</v>
      </c>
      <c r="S120" s="6" t="e">
        <f t="shared" ca="1" si="36"/>
        <v>#N/A</v>
      </c>
      <c r="T120" s="6" t="e">
        <f t="shared" ca="1" si="36"/>
        <v>#N/A</v>
      </c>
      <c r="U120" s="6">
        <f t="shared" ca="1" si="36"/>
        <v>19.836685420745201</v>
      </c>
    </row>
    <row r="121" spans="1:21" x14ac:dyDescent="0.25">
      <c r="A121" s="5">
        <v>1973</v>
      </c>
      <c r="B121" s="6">
        <f t="shared" ca="1" si="37"/>
        <v>33.703248405673207</v>
      </c>
      <c r="C121" s="6">
        <f t="shared" ca="1" si="38"/>
        <v>29.528046384183224</v>
      </c>
      <c r="D121" s="6" t="e">
        <f t="shared" ca="1" si="36"/>
        <v>#N/A</v>
      </c>
      <c r="E121" s="6">
        <f t="shared" ca="1" si="36"/>
        <v>15.781063414160966</v>
      </c>
      <c r="F121" s="6" t="e">
        <f t="shared" ca="1" si="36"/>
        <v>#N/A</v>
      </c>
      <c r="G121" s="6" t="e">
        <f t="shared" ca="1" si="36"/>
        <v>#N/A</v>
      </c>
      <c r="H121" s="6" t="e">
        <f t="shared" ca="1" si="36"/>
        <v>#N/A</v>
      </c>
      <c r="I121" s="6">
        <f t="shared" ca="1" si="36"/>
        <v>29.312123508905788</v>
      </c>
      <c r="J121" s="6" t="e">
        <f t="shared" ca="1" si="36"/>
        <v>#N/A</v>
      </c>
      <c r="K121" s="6">
        <f t="shared" ref="K121:U121" ca="1" si="39">IF($B$43&gt;=$B$45,NA(),VLOOKUP($A121,INDIRECT($B$34),COLUMN(),FALSE))</f>
        <v>26.977377246583533</v>
      </c>
      <c r="L121" s="6" t="e">
        <f t="shared" ca="1" si="39"/>
        <v>#N/A</v>
      </c>
      <c r="M121" s="6">
        <f t="shared" ca="1" si="39"/>
        <v>25.516951455425982</v>
      </c>
      <c r="N121" s="6">
        <f t="shared" ca="1" si="39"/>
        <v>23.272168018709934</v>
      </c>
      <c r="O121" s="6" t="e">
        <f t="shared" ca="1" si="39"/>
        <v>#N/A</v>
      </c>
      <c r="P121" s="6" t="e">
        <f t="shared" ca="1" si="39"/>
        <v>#N/A</v>
      </c>
      <c r="Q121" s="6">
        <f t="shared" ca="1" si="39"/>
        <v>32.021638121320805</v>
      </c>
      <c r="R121" s="6">
        <f t="shared" ca="1" si="39"/>
        <v>34.806683703869552</v>
      </c>
      <c r="S121" s="6" t="e">
        <f t="shared" ca="1" si="39"/>
        <v>#N/A</v>
      </c>
      <c r="T121" s="6" t="e">
        <f t="shared" ca="1" si="39"/>
        <v>#N/A</v>
      </c>
      <c r="U121" s="6">
        <f t="shared" ca="1" si="39"/>
        <v>20.884308984022109</v>
      </c>
    </row>
    <row r="122" spans="1:21" x14ac:dyDescent="0.25">
      <c r="A122" s="5">
        <v>1974</v>
      </c>
      <c r="B122" s="6">
        <f t="shared" ca="1" si="37"/>
        <v>33.395465737588069</v>
      </c>
      <c r="C122" s="6">
        <f t="shared" ca="1" si="38"/>
        <v>29.589663338879468</v>
      </c>
      <c r="D122" s="6" t="e">
        <f t="shared" ca="1" si="37"/>
        <v>#N/A</v>
      </c>
      <c r="E122" s="6">
        <f t="shared" ca="1" si="37"/>
        <v>16.033466811177398</v>
      </c>
      <c r="F122" s="6" t="e">
        <f t="shared" ca="1" si="37"/>
        <v>#N/A</v>
      </c>
      <c r="G122" s="6" t="e">
        <f t="shared" ca="1" si="37"/>
        <v>#N/A</v>
      </c>
      <c r="H122" s="6" t="e">
        <f t="shared" ca="1" si="37"/>
        <v>#N/A</v>
      </c>
      <c r="I122" s="6">
        <f t="shared" ca="1" si="37"/>
        <v>30.532948695341847</v>
      </c>
      <c r="J122" s="6" t="e">
        <f t="shared" ca="1" si="37"/>
        <v>#N/A</v>
      </c>
      <c r="K122" s="6">
        <f t="shared" ca="1" si="37"/>
        <v>27.153716458834545</v>
      </c>
      <c r="L122" s="6" t="e">
        <f t="shared" ca="1" si="37"/>
        <v>#N/A</v>
      </c>
      <c r="M122" s="6">
        <f t="shared" ca="1" si="37"/>
        <v>26.905601265316125</v>
      </c>
      <c r="N122" s="6">
        <f t="shared" ca="1" si="37"/>
        <v>24.21170396134011</v>
      </c>
      <c r="O122" s="6" t="e">
        <f t="shared" ca="1" si="37"/>
        <v>#N/A</v>
      </c>
      <c r="P122" s="6" t="e">
        <f t="shared" ca="1" si="37"/>
        <v>#N/A</v>
      </c>
      <c r="Q122" s="6">
        <f t="shared" ca="1" si="37"/>
        <v>33.894917536716036</v>
      </c>
      <c r="R122" s="6">
        <f t="shared" ref="R122:U152" ca="1" si="40">IF($B$43&gt;=$B$45,NA(),VLOOKUP($A122,INDIRECT($B$34),COLUMN(),FALSE))</f>
        <v>36.098935476489828</v>
      </c>
      <c r="S122" s="6" t="e">
        <f t="shared" ca="1" si="40"/>
        <v>#N/A</v>
      </c>
      <c r="T122" s="6" t="e">
        <f t="shared" ca="1" si="40"/>
        <v>#N/A</v>
      </c>
      <c r="U122" s="6">
        <f t="shared" ca="1" si="40"/>
        <v>20.76411810071474</v>
      </c>
    </row>
    <row r="123" spans="1:21" x14ac:dyDescent="0.25">
      <c r="A123" s="5">
        <v>1975</v>
      </c>
      <c r="B123" s="6">
        <f t="shared" ca="1" si="37"/>
        <v>34.307905920165389</v>
      </c>
      <c r="C123" s="6">
        <f t="shared" ca="1" si="38"/>
        <v>29.839548993759163</v>
      </c>
      <c r="D123" s="6" t="e">
        <f t="shared" ca="1" si="37"/>
        <v>#N/A</v>
      </c>
      <c r="E123" s="6">
        <f t="shared" ca="1" si="37"/>
        <v>16.85301544829802</v>
      </c>
      <c r="F123" s="6" t="e">
        <f t="shared" ca="1" si="37"/>
        <v>#N/A</v>
      </c>
      <c r="G123" s="6" t="e">
        <f t="shared" ca="1" si="37"/>
        <v>#N/A</v>
      </c>
      <c r="H123" s="6" t="e">
        <f t="shared" ca="1" si="37"/>
        <v>#N/A</v>
      </c>
      <c r="I123" s="6">
        <f t="shared" ca="1" si="37"/>
        <v>30.679252332277866</v>
      </c>
      <c r="J123" s="6" t="e">
        <f t="shared" ca="1" si="37"/>
        <v>#N/A</v>
      </c>
      <c r="K123" s="6">
        <f t="shared" ca="1" si="37"/>
        <v>28.290431800466983</v>
      </c>
      <c r="L123" s="6">
        <f t="shared" ca="1" si="37"/>
        <v>19.456939533682402</v>
      </c>
      <c r="M123" s="6">
        <f t="shared" ca="1" si="37"/>
        <v>27.192311576035159</v>
      </c>
      <c r="N123" s="6">
        <f t="shared" ca="1" si="37"/>
        <v>25.122667104558371</v>
      </c>
      <c r="O123" s="6" t="e">
        <f t="shared" ca="1" si="37"/>
        <v>#N/A</v>
      </c>
      <c r="P123" s="6" t="e">
        <f t="shared" ca="1" si="37"/>
        <v>#N/A</v>
      </c>
      <c r="Q123" s="6">
        <f t="shared" ca="1" si="37"/>
        <v>34.943717745612744</v>
      </c>
      <c r="R123" s="6">
        <f t="shared" ca="1" si="40"/>
        <v>37.657098805476551</v>
      </c>
      <c r="S123" s="6" t="e">
        <f t="shared" ca="1" si="40"/>
        <v>#N/A</v>
      </c>
      <c r="T123" s="6" t="e">
        <f t="shared" ca="1" si="40"/>
        <v>#N/A</v>
      </c>
      <c r="U123" s="6">
        <f t="shared" ca="1" si="40"/>
        <v>21.095021955819821</v>
      </c>
    </row>
    <row r="124" spans="1:21" x14ac:dyDescent="0.25">
      <c r="A124" s="5">
        <v>1976</v>
      </c>
      <c r="B124" s="6">
        <f t="shared" ca="1" si="37"/>
        <v>35.130935001821513</v>
      </c>
      <c r="C124" s="6">
        <f t="shared" ca="1" si="38"/>
        <v>31.257957850588237</v>
      </c>
      <c r="D124" s="6" t="e">
        <f t="shared" ca="1" si="37"/>
        <v>#N/A</v>
      </c>
      <c r="E124" s="6">
        <f t="shared" ca="1" si="37"/>
        <v>17.086302060709802</v>
      </c>
      <c r="F124" s="6" t="e">
        <f t="shared" ca="1" si="37"/>
        <v>#N/A</v>
      </c>
      <c r="G124" s="6">
        <f t="shared" ca="1" si="37"/>
        <v>12.772201519548233</v>
      </c>
      <c r="H124" s="6" t="e">
        <f t="shared" ca="1" si="37"/>
        <v>#N/A</v>
      </c>
      <c r="I124" s="6">
        <f t="shared" ca="1" si="37"/>
        <v>32.510283466162704</v>
      </c>
      <c r="J124" s="6" t="e">
        <f t="shared" ca="1" si="37"/>
        <v>#N/A</v>
      </c>
      <c r="K124" s="6">
        <f t="shared" ca="1" si="37"/>
        <v>29.358293633285811</v>
      </c>
      <c r="L124" s="6">
        <f t="shared" ca="1" si="37"/>
        <v>19.735022886593654</v>
      </c>
      <c r="M124" s="6">
        <f t="shared" ca="1" si="37"/>
        <v>27.749687846282292</v>
      </c>
      <c r="N124" s="6">
        <f t="shared" ca="1" si="37"/>
        <v>26.293956839023263</v>
      </c>
      <c r="O124" s="6" t="e">
        <f t="shared" ca="1" si="37"/>
        <v>#N/A</v>
      </c>
      <c r="P124" s="6" t="e">
        <f t="shared" ca="1" si="37"/>
        <v>#N/A</v>
      </c>
      <c r="Q124" s="6">
        <f t="shared" ca="1" si="37"/>
        <v>36.504777404139929</v>
      </c>
      <c r="R124" s="6">
        <f t="shared" ca="1" si="40"/>
        <v>39.780608017339013</v>
      </c>
      <c r="S124" s="6" t="e">
        <f t="shared" ca="1" si="40"/>
        <v>#N/A</v>
      </c>
      <c r="T124" s="6" t="e">
        <f t="shared" ca="1" si="40"/>
        <v>#N/A</v>
      </c>
      <c r="U124" s="6">
        <f t="shared" ca="1" si="40"/>
        <v>21.850386119308514</v>
      </c>
    </row>
    <row r="125" spans="1:21" x14ac:dyDescent="0.25">
      <c r="A125" s="5">
        <v>1977</v>
      </c>
      <c r="B125" s="6">
        <f t="shared" ca="1" si="37"/>
        <v>35.496923542846076</v>
      </c>
      <c r="C125" s="6">
        <f t="shared" ca="1" si="38"/>
        <v>31.900699580927821</v>
      </c>
      <c r="D125" s="6" t="e">
        <f t="shared" ca="1" si="37"/>
        <v>#N/A</v>
      </c>
      <c r="E125" s="6">
        <f t="shared" ca="1" si="37"/>
        <v>17.285746929124247</v>
      </c>
      <c r="F125" s="6" t="e">
        <f t="shared" ca="1" si="37"/>
        <v>#N/A</v>
      </c>
      <c r="G125" s="6">
        <f t="shared" ca="1" si="37"/>
        <v>13.119370491846093</v>
      </c>
      <c r="H125" s="6" t="e">
        <f t="shared" ca="1" si="37"/>
        <v>#N/A</v>
      </c>
      <c r="I125" s="6">
        <f t="shared" ca="1" si="37"/>
        <v>33.276461648414866</v>
      </c>
      <c r="J125" s="6" t="e">
        <f t="shared" ca="1" si="37"/>
        <v>#N/A</v>
      </c>
      <c r="K125" s="6">
        <f t="shared" ca="1" si="37"/>
        <v>30.436062288239949</v>
      </c>
      <c r="L125" s="6">
        <f t="shared" ca="1" si="37"/>
        <v>20.236674020132583</v>
      </c>
      <c r="M125" s="6">
        <f t="shared" ca="1" si="37"/>
        <v>29.07418387146361</v>
      </c>
      <c r="N125" s="6">
        <f t="shared" ca="1" si="37"/>
        <v>27.376769966291036</v>
      </c>
      <c r="O125" s="6" t="e">
        <f t="shared" ca="1" si="37"/>
        <v>#N/A</v>
      </c>
      <c r="P125" s="6" t="e">
        <f t="shared" ca="1" si="37"/>
        <v>#N/A</v>
      </c>
      <c r="Q125" s="6">
        <f t="shared" ca="1" si="37"/>
        <v>37.535680315177601</v>
      </c>
      <c r="R125" s="6">
        <f t="shared" ca="1" si="40"/>
        <v>41.198088481720511</v>
      </c>
      <c r="S125" s="6">
        <f t="shared" ca="1" si="40"/>
        <v>25.188351933035964</v>
      </c>
      <c r="T125" s="6" t="e">
        <f t="shared" ca="1" si="40"/>
        <v>#N/A</v>
      </c>
      <c r="U125" s="6">
        <f t="shared" ca="1" si="40"/>
        <v>22.236149654711298</v>
      </c>
    </row>
    <row r="126" spans="1:21" x14ac:dyDescent="0.25">
      <c r="A126" s="5">
        <v>1978</v>
      </c>
      <c r="B126" s="6">
        <f t="shared" ca="1" si="37"/>
        <v>35.792467792904397</v>
      </c>
      <c r="C126" s="6">
        <f t="shared" ca="1" si="38"/>
        <v>32.079656062058149</v>
      </c>
      <c r="D126" s="6">
        <f t="shared" ca="1" si="37"/>
        <v>28.862605336367089</v>
      </c>
      <c r="E126" s="6">
        <f t="shared" ca="1" si="37"/>
        <v>17.743331020015091</v>
      </c>
      <c r="F126" s="6" t="e">
        <f t="shared" ca="1" si="37"/>
        <v>#N/A</v>
      </c>
      <c r="G126" s="6">
        <f t="shared" ca="1" si="37"/>
        <v>13.346022396288435</v>
      </c>
      <c r="H126" s="6" t="e">
        <f t="shared" ca="1" si="37"/>
        <v>#N/A</v>
      </c>
      <c r="I126" s="6">
        <f t="shared" ca="1" si="37"/>
        <v>34.486457460886889</v>
      </c>
      <c r="J126" s="6" t="e">
        <f t="shared" ca="1" si="37"/>
        <v>#N/A</v>
      </c>
      <c r="K126" s="6">
        <f t="shared" ca="1" si="37"/>
        <v>31.261863533568981</v>
      </c>
      <c r="L126" s="6">
        <f t="shared" ca="1" si="37"/>
        <v>20.963644417121095</v>
      </c>
      <c r="M126" s="6">
        <f t="shared" ca="1" si="37"/>
        <v>30.546678300865313</v>
      </c>
      <c r="N126" s="6">
        <f t="shared" ca="1" si="37"/>
        <v>28.221927900664834</v>
      </c>
      <c r="O126" s="6" t="e">
        <f t="shared" ca="1" si="37"/>
        <v>#N/A</v>
      </c>
      <c r="P126" s="6" t="e">
        <f t="shared" ca="1" si="37"/>
        <v>#N/A</v>
      </c>
      <c r="Q126" s="6">
        <f t="shared" ca="1" si="37"/>
        <v>38.777168231174443</v>
      </c>
      <c r="R126" s="6">
        <f t="shared" ca="1" si="40"/>
        <v>43.014977826190702</v>
      </c>
      <c r="S126" s="6">
        <f t="shared" ca="1" si="40"/>
        <v>26.524071000555022</v>
      </c>
      <c r="T126" s="6" t="e">
        <f t="shared" ca="1" si="40"/>
        <v>#N/A</v>
      </c>
      <c r="U126" s="6">
        <f t="shared" ca="1" si="40"/>
        <v>22.828595039389384</v>
      </c>
    </row>
    <row r="127" spans="1:21" x14ac:dyDescent="0.25">
      <c r="A127" s="5">
        <v>1979</v>
      </c>
      <c r="B127" s="6">
        <f t="shared" ca="1" si="37"/>
        <v>35.938973161579611</v>
      </c>
      <c r="C127" s="6">
        <f t="shared" ca="1" si="38"/>
        <v>31.967690475322179</v>
      </c>
      <c r="D127" s="6">
        <f t="shared" ca="1" si="37"/>
        <v>29.1574649628038</v>
      </c>
      <c r="E127" s="6">
        <f t="shared" ca="1" si="37"/>
        <v>18.302507741136946</v>
      </c>
      <c r="F127" s="6" t="e">
        <f t="shared" ca="1" si="37"/>
        <v>#N/A</v>
      </c>
      <c r="G127" s="6">
        <f t="shared" ca="1" si="37"/>
        <v>13.730991003613724</v>
      </c>
      <c r="H127" s="6" t="e">
        <f t="shared" ca="1" si="37"/>
        <v>#N/A</v>
      </c>
      <c r="I127" s="6">
        <f t="shared" ca="1" si="37"/>
        <v>35.238498529796352</v>
      </c>
      <c r="J127" s="6" t="e">
        <f t="shared" ca="1" si="37"/>
        <v>#N/A</v>
      </c>
      <c r="K127" s="6">
        <f t="shared" ca="1" si="37"/>
        <v>32.339633387199051</v>
      </c>
      <c r="L127" s="6">
        <f t="shared" ca="1" si="37"/>
        <v>22.259321673790609</v>
      </c>
      <c r="M127" s="6">
        <f t="shared" ca="1" si="37"/>
        <v>31.452780800896758</v>
      </c>
      <c r="N127" s="6">
        <f t="shared" ca="1" si="37"/>
        <v>29.03001131179369</v>
      </c>
      <c r="O127" s="6" t="e">
        <f t="shared" ca="1" si="37"/>
        <v>#N/A</v>
      </c>
      <c r="P127" s="6" t="e">
        <f t="shared" ca="1" si="37"/>
        <v>#N/A</v>
      </c>
      <c r="Q127" s="6">
        <f t="shared" ca="1" si="37"/>
        <v>39.268208972779114</v>
      </c>
      <c r="R127" s="6">
        <f t="shared" ca="1" si="40"/>
        <v>44.883062811938842</v>
      </c>
      <c r="S127" s="6">
        <f t="shared" ca="1" si="40"/>
        <v>27.89567557062032</v>
      </c>
      <c r="T127" s="6" t="e">
        <f t="shared" ca="1" si="40"/>
        <v>#N/A</v>
      </c>
      <c r="U127" s="6">
        <f t="shared" ca="1" si="40"/>
        <v>23.274116448758161</v>
      </c>
    </row>
    <row r="128" spans="1:21" x14ac:dyDescent="0.25">
      <c r="A128" s="5">
        <v>1980</v>
      </c>
      <c r="B128" s="6">
        <f t="shared" ca="1" si="37"/>
        <v>35.940569524553759</v>
      </c>
      <c r="C128" s="6">
        <f t="shared" ca="1" si="38"/>
        <v>32.177533555350017</v>
      </c>
      <c r="D128" s="6">
        <f t="shared" ca="1" si="37"/>
        <v>29.613469943806866</v>
      </c>
      <c r="E128" s="6">
        <f t="shared" ca="1" si="37"/>
        <v>18.54680533061741</v>
      </c>
      <c r="F128" s="6">
        <f t="shared" ca="1" si="37"/>
        <v>5.2827721247343229</v>
      </c>
      <c r="G128" s="6">
        <f t="shared" ca="1" si="37"/>
        <v>14.292370553089462</v>
      </c>
      <c r="H128" s="6" t="e">
        <f t="shared" ca="1" si="37"/>
        <v>#N/A</v>
      </c>
      <c r="I128" s="6">
        <f t="shared" ca="1" si="37"/>
        <v>37.239161462310818</v>
      </c>
      <c r="J128" s="6" t="e">
        <f t="shared" ca="1" si="37"/>
        <v>#N/A</v>
      </c>
      <c r="K128" s="6">
        <f t="shared" ca="1" si="37"/>
        <v>32.026631809968713</v>
      </c>
      <c r="L128" s="6">
        <f t="shared" ca="1" si="37"/>
        <v>23.041236559207587</v>
      </c>
      <c r="M128" s="6">
        <f t="shared" ca="1" si="37"/>
        <v>31.985956598272331</v>
      </c>
      <c r="N128" s="6">
        <f t="shared" ca="1" si="37"/>
        <v>29.27466779379208</v>
      </c>
      <c r="O128" s="6" t="e">
        <f t="shared" ca="1" si="37"/>
        <v>#N/A</v>
      </c>
      <c r="P128" s="6">
        <f t="shared" ca="1" si="37"/>
        <v>31.461379026910645</v>
      </c>
      <c r="Q128" s="6">
        <f t="shared" ca="1" si="37"/>
        <v>39.313372634024653</v>
      </c>
      <c r="R128" s="6">
        <f t="shared" ca="1" si="40"/>
        <v>45.803539223997568</v>
      </c>
      <c r="S128" s="6">
        <f t="shared" ca="1" si="40"/>
        <v>29.159911500769958</v>
      </c>
      <c r="T128" s="6">
        <f t="shared" ca="1" si="40"/>
        <v>30.419160636771572</v>
      </c>
      <c r="U128" s="6">
        <f t="shared" ca="1" si="40"/>
        <v>23.292593664833767</v>
      </c>
    </row>
    <row r="129" spans="1:21" x14ac:dyDescent="0.25">
      <c r="A129" s="5">
        <v>1981</v>
      </c>
      <c r="B129" s="6">
        <f t="shared" ca="1" si="37"/>
        <v>36.775799093094371</v>
      </c>
      <c r="C129" s="6">
        <f t="shared" ca="1" si="38"/>
        <v>32.359025423841402</v>
      </c>
      <c r="D129" s="6">
        <f t="shared" ca="1" si="37"/>
        <v>30.069235212188108</v>
      </c>
      <c r="E129" s="6">
        <f t="shared" ca="1" si="37"/>
        <v>19.263845549221436</v>
      </c>
      <c r="F129" s="6">
        <f t="shared" ca="1" si="37"/>
        <v>5.567327593925512</v>
      </c>
      <c r="G129" s="6">
        <f t="shared" ca="1" si="37"/>
        <v>15.419726588883618</v>
      </c>
      <c r="H129" s="6" t="e">
        <f t="shared" ca="1" si="37"/>
        <v>#N/A</v>
      </c>
      <c r="I129" s="6">
        <f t="shared" ca="1" si="37"/>
        <v>38.347320860119744</v>
      </c>
      <c r="J129" s="6" t="e">
        <f t="shared" ca="1" si="37"/>
        <v>#N/A</v>
      </c>
      <c r="K129" s="6">
        <f t="shared" ca="1" si="37"/>
        <v>32.811574713994546</v>
      </c>
      <c r="L129" s="6">
        <f t="shared" ca="1" si="37"/>
        <v>22.978373426345247</v>
      </c>
      <c r="M129" s="6">
        <f t="shared" ca="1" si="37"/>
        <v>32.71393601842508</v>
      </c>
      <c r="N129" s="6">
        <f t="shared" ca="1" si="37"/>
        <v>29.761232027927903</v>
      </c>
      <c r="O129" s="6" t="e">
        <f t="shared" ca="1" si="37"/>
        <v>#N/A</v>
      </c>
      <c r="P129" s="6">
        <f t="shared" ca="1" si="37"/>
        <v>31.645655618801914</v>
      </c>
      <c r="Q129" s="6">
        <f t="shared" ca="1" si="37"/>
        <v>39.195938976129774</v>
      </c>
      <c r="R129" s="6">
        <f t="shared" ca="1" si="40"/>
        <v>46.202752100732098</v>
      </c>
      <c r="S129" s="6">
        <f t="shared" ca="1" si="40"/>
        <v>30.294094941299079</v>
      </c>
      <c r="T129" s="6">
        <f t="shared" ca="1" si="40"/>
        <v>30.477935300029323</v>
      </c>
      <c r="U129" s="6">
        <f t="shared" ca="1" si="40"/>
        <v>24.105039872539603</v>
      </c>
    </row>
    <row r="130" spans="1:21" x14ac:dyDescent="0.25">
      <c r="A130" s="5">
        <v>1982</v>
      </c>
      <c r="B130" s="6">
        <f t="shared" ca="1" si="37"/>
        <v>36.606589524048694</v>
      </c>
      <c r="C130" s="6">
        <f t="shared" ca="1" si="38"/>
        <v>32.841585837130118</v>
      </c>
      <c r="D130" s="6">
        <f t="shared" ca="1" si="37"/>
        <v>30.923205526531074</v>
      </c>
      <c r="E130" s="6">
        <f t="shared" ca="1" si="37"/>
        <v>19.801384492013003</v>
      </c>
      <c r="F130" s="6">
        <f t="shared" ca="1" si="37"/>
        <v>5.6377483718235082</v>
      </c>
      <c r="G130" s="6">
        <f t="shared" ca="1" si="37"/>
        <v>16.194568136512906</v>
      </c>
      <c r="H130" s="6" t="e">
        <f t="shared" ca="1" si="37"/>
        <v>#N/A</v>
      </c>
      <c r="I130" s="6">
        <f t="shared" ca="1" si="37"/>
        <v>39.424967152883461</v>
      </c>
      <c r="J130" s="6" t="e">
        <f t="shared" ca="1" si="37"/>
        <v>#N/A</v>
      </c>
      <c r="K130" s="6">
        <f t="shared" ca="1" si="37"/>
        <v>33.722231834751426</v>
      </c>
      <c r="L130" s="6">
        <f t="shared" ca="1" si="37"/>
        <v>23.600460057725662</v>
      </c>
      <c r="M130" s="6">
        <f t="shared" ca="1" si="37"/>
        <v>34.861847934955492</v>
      </c>
      <c r="N130" s="6">
        <f t="shared" ca="1" si="37"/>
        <v>30.069330538065216</v>
      </c>
      <c r="O130" s="6" t="e">
        <f t="shared" ca="1" si="37"/>
        <v>#N/A</v>
      </c>
      <c r="P130" s="6">
        <f t="shared" ca="1" si="37"/>
        <v>31.518616768681397</v>
      </c>
      <c r="Q130" s="6">
        <f t="shared" ca="1" si="37"/>
        <v>39.657433448465163</v>
      </c>
      <c r="R130" s="6">
        <f t="shared" ca="1" si="40"/>
        <v>46.581228727427906</v>
      </c>
      <c r="S130" s="6">
        <f t="shared" ca="1" si="40"/>
        <v>30.937139317422918</v>
      </c>
      <c r="T130" s="6">
        <f t="shared" ca="1" si="40"/>
        <v>30.6127520496531</v>
      </c>
      <c r="U130" s="6">
        <f t="shared" ca="1" si="40"/>
        <v>25.195342048482818</v>
      </c>
    </row>
    <row r="131" spans="1:21" x14ac:dyDescent="0.25">
      <c r="A131" s="5">
        <v>1983</v>
      </c>
      <c r="B131" s="6">
        <f t="shared" ca="1" si="37"/>
        <v>37.585797209753004</v>
      </c>
      <c r="C131" s="6">
        <f t="shared" ca="1" si="38"/>
        <v>33.542136956325933</v>
      </c>
      <c r="D131" s="6">
        <f t="shared" ca="1" si="37"/>
        <v>31.549244041300927</v>
      </c>
      <c r="E131" s="6">
        <f t="shared" ca="1" si="37"/>
        <v>20.137380984167098</v>
      </c>
      <c r="F131" s="6">
        <f t="shared" ca="1" si="37"/>
        <v>6.326187254935574</v>
      </c>
      <c r="G131" s="6">
        <f t="shared" ca="1" si="37"/>
        <v>17.100157778827249</v>
      </c>
      <c r="H131" s="6" t="e">
        <f t="shared" ca="1" si="37"/>
        <v>#N/A</v>
      </c>
      <c r="I131" s="6">
        <f t="shared" ca="1" si="37"/>
        <v>39.928494892556841</v>
      </c>
      <c r="J131" s="6" t="e">
        <f t="shared" ca="1" si="37"/>
        <v>#N/A</v>
      </c>
      <c r="K131" s="6">
        <f t="shared" ca="1" si="37"/>
        <v>34.704806109037612</v>
      </c>
      <c r="L131" s="6">
        <f t="shared" ca="1" si="37"/>
        <v>24.457926563286652</v>
      </c>
      <c r="M131" s="6">
        <f t="shared" ca="1" si="37"/>
        <v>35.704470445743603</v>
      </c>
      <c r="N131" s="6">
        <f t="shared" ca="1" si="37"/>
        <v>31.055702415447108</v>
      </c>
      <c r="O131" s="6">
        <f t="shared" ca="1" si="37"/>
        <v>25.798996335631891</v>
      </c>
      <c r="P131" s="6">
        <f t="shared" ca="1" si="37"/>
        <v>31.796986915424867</v>
      </c>
      <c r="Q131" s="6">
        <f t="shared" ca="1" si="37"/>
        <v>41.235553372909138</v>
      </c>
      <c r="R131" s="6">
        <f t="shared" ca="1" si="40"/>
        <v>48.658763629214349</v>
      </c>
      <c r="S131" s="6">
        <f t="shared" ca="1" si="40"/>
        <v>32.170690685818506</v>
      </c>
      <c r="T131" s="6">
        <f t="shared" ca="1" si="40"/>
        <v>30.907048464516805</v>
      </c>
      <c r="U131" s="6">
        <f t="shared" ca="1" si="40"/>
        <v>26.443956885196538</v>
      </c>
    </row>
    <row r="132" spans="1:21" x14ac:dyDescent="0.25">
      <c r="A132" s="5">
        <v>1984</v>
      </c>
      <c r="B132" s="6">
        <f t="shared" ca="1" si="37"/>
        <v>38.352177030017067</v>
      </c>
      <c r="C132" s="6">
        <f t="shared" ca="1" si="38"/>
        <v>34.542915436521142</v>
      </c>
      <c r="D132" s="6">
        <f t="shared" ca="1" si="37"/>
        <v>32.104491716093108</v>
      </c>
      <c r="E132" s="6">
        <f t="shared" ca="1" si="37"/>
        <v>20.839757460857804</v>
      </c>
      <c r="F132" s="6">
        <f t="shared" ca="1" si="37"/>
        <v>7.0245398021987979</v>
      </c>
      <c r="G132" s="6">
        <f t="shared" ca="1" si="37"/>
        <v>18.495205469716076</v>
      </c>
      <c r="H132" s="6" t="e">
        <f t="shared" ca="1" si="37"/>
        <v>#N/A</v>
      </c>
      <c r="I132" s="6">
        <f t="shared" ca="1" si="37"/>
        <v>40.344300536213467</v>
      </c>
      <c r="J132" s="6" t="e">
        <f t="shared" ca="1" si="37"/>
        <v>#N/A</v>
      </c>
      <c r="K132" s="6">
        <f t="shared" ca="1" si="37"/>
        <v>35.744766821790662</v>
      </c>
      <c r="L132" s="6">
        <f t="shared" ca="1" si="37"/>
        <v>25.188339348921414</v>
      </c>
      <c r="M132" s="6">
        <f t="shared" ca="1" si="37"/>
        <v>36.58345781858872</v>
      </c>
      <c r="N132" s="6">
        <f t="shared" ca="1" si="37"/>
        <v>31.875605230173676</v>
      </c>
      <c r="O132" s="6">
        <f t="shared" ca="1" si="37"/>
        <v>27.359015631820771</v>
      </c>
      <c r="P132" s="6">
        <f t="shared" ca="1" si="37"/>
        <v>33.007219065973928</v>
      </c>
      <c r="Q132" s="6">
        <f t="shared" ca="1" si="37"/>
        <v>42.377923919460109</v>
      </c>
      <c r="R132" s="6">
        <f t="shared" ca="1" si="40"/>
        <v>51.308492041057058</v>
      </c>
      <c r="S132" s="6">
        <f t="shared" ca="1" si="40"/>
        <v>34.206314636053222</v>
      </c>
      <c r="T132" s="6">
        <f t="shared" ca="1" si="40"/>
        <v>31.915726991911317</v>
      </c>
      <c r="U132" s="6">
        <f t="shared" ca="1" si="40"/>
        <v>26.554492829883358</v>
      </c>
    </row>
    <row r="133" spans="1:21" x14ac:dyDescent="0.25">
      <c r="A133" s="5">
        <v>1985</v>
      </c>
      <c r="B133" s="6">
        <f t="shared" ca="1" si="37"/>
        <v>39.046074710387607</v>
      </c>
      <c r="C133" s="6">
        <f t="shared" ca="1" si="38"/>
        <v>34.910228447387844</v>
      </c>
      <c r="D133" s="6">
        <f t="shared" ca="1" si="37"/>
        <v>32.998681917545461</v>
      </c>
      <c r="E133" s="6">
        <f t="shared" ca="1" si="37"/>
        <v>22.221887590920719</v>
      </c>
      <c r="F133" s="6">
        <f t="shared" ca="1" si="37"/>
        <v>7.2765145842193251</v>
      </c>
      <c r="G133" s="6">
        <f t="shared" ca="1" si="37"/>
        <v>19.311974952029946</v>
      </c>
      <c r="H133" s="6" t="e">
        <f t="shared" ca="1" si="37"/>
        <v>#N/A</v>
      </c>
      <c r="I133" s="6">
        <f t="shared" ca="1" si="37"/>
        <v>40.671333403845473</v>
      </c>
      <c r="J133" s="6" t="e">
        <f t="shared" ca="1" si="37"/>
        <v>#N/A</v>
      </c>
      <c r="K133" s="6">
        <f t="shared" ca="1" si="37"/>
        <v>36.653669751864108</v>
      </c>
      <c r="L133" s="6">
        <f t="shared" ca="1" si="37"/>
        <v>25.984391356845432</v>
      </c>
      <c r="M133" s="6">
        <f t="shared" ca="1" si="37"/>
        <v>38.045545052069158</v>
      </c>
      <c r="N133" s="6">
        <f t="shared" ca="1" si="37"/>
        <v>32.611283838540871</v>
      </c>
      <c r="O133" s="6">
        <f t="shared" ca="1" si="37"/>
        <v>27.929196151487066</v>
      </c>
      <c r="P133" s="6">
        <f t="shared" ca="1" si="37"/>
        <v>33.675887317115411</v>
      </c>
      <c r="Q133" s="6">
        <f t="shared" ca="1" si="37"/>
        <v>43.134882153458712</v>
      </c>
      <c r="R133" s="6">
        <f t="shared" ca="1" si="40"/>
        <v>52.800451106411288</v>
      </c>
      <c r="S133" s="6">
        <f t="shared" ca="1" si="40"/>
        <v>35.743513054678473</v>
      </c>
      <c r="T133" s="6">
        <f t="shared" ca="1" si="40"/>
        <v>32.197078998766386</v>
      </c>
      <c r="U133" s="6">
        <f t="shared" ca="1" si="40"/>
        <v>27.201460456623892</v>
      </c>
    </row>
    <row r="134" spans="1:21" x14ac:dyDescent="0.25">
      <c r="A134" s="5">
        <v>1986</v>
      </c>
      <c r="B134" s="6">
        <f t="shared" ca="1" si="37"/>
        <v>39.931194463149275</v>
      </c>
      <c r="C134" s="6">
        <f t="shared" ca="1" si="38"/>
        <v>34.748801267162428</v>
      </c>
      <c r="D134" s="6">
        <f t="shared" ca="1" si="37"/>
        <v>32.330157499042151</v>
      </c>
      <c r="E134" s="6">
        <f t="shared" ca="1" si="37"/>
        <v>22.757424240448511</v>
      </c>
      <c r="F134" s="6">
        <f t="shared" ca="1" si="37"/>
        <v>8.0608881950557691</v>
      </c>
      <c r="G134" s="6">
        <f t="shared" ca="1" si="37"/>
        <v>19.665478504287687</v>
      </c>
      <c r="H134" s="6" t="e">
        <f t="shared" ca="1" si="37"/>
        <v>#N/A</v>
      </c>
      <c r="I134" s="6">
        <f t="shared" ca="1" si="37"/>
        <v>41.642407640893104</v>
      </c>
      <c r="J134" s="6" t="e">
        <f t="shared" ca="1" si="37"/>
        <v>#N/A</v>
      </c>
      <c r="K134" s="6">
        <f t="shared" ca="1" si="37"/>
        <v>37.503390306148781</v>
      </c>
      <c r="L134" s="6">
        <f t="shared" ca="1" si="37"/>
        <v>27.065602246392931</v>
      </c>
      <c r="M134" s="6">
        <f t="shared" ca="1" si="37"/>
        <v>38.817664133551148</v>
      </c>
      <c r="N134" s="6">
        <f t="shared" ca="1" si="37"/>
        <v>33.105275084354886</v>
      </c>
      <c r="O134" s="6">
        <f t="shared" ca="1" si="37"/>
        <v>27.755384814168497</v>
      </c>
      <c r="P134" s="6">
        <f t="shared" ca="1" si="37"/>
        <v>34.246915143521186</v>
      </c>
      <c r="Q134" s="6">
        <f t="shared" ca="1" si="37"/>
        <v>43.738410745143533</v>
      </c>
      <c r="R134" s="6">
        <f t="shared" ca="1" si="40"/>
        <v>53.330465785251107</v>
      </c>
      <c r="S134" s="6">
        <f t="shared" ca="1" si="40"/>
        <v>36.070550798574899</v>
      </c>
      <c r="T134" s="6">
        <f t="shared" ca="1" si="40"/>
        <v>32.957591642622305</v>
      </c>
      <c r="U134" s="6">
        <f t="shared" ca="1" si="40"/>
        <v>28.279423723794444</v>
      </c>
    </row>
    <row r="135" spans="1:21" x14ac:dyDescent="0.25">
      <c r="A135" s="5">
        <v>1987</v>
      </c>
      <c r="B135" s="6">
        <f t="shared" ca="1" si="37"/>
        <v>40.121128887235287</v>
      </c>
      <c r="C135" s="6">
        <f t="shared" ca="1" si="38"/>
        <v>34.997042744939357</v>
      </c>
      <c r="D135" s="6">
        <f t="shared" ca="1" si="37"/>
        <v>32.904830282656448</v>
      </c>
      <c r="E135" s="6">
        <f t="shared" ca="1" si="37"/>
        <v>23.538387335684892</v>
      </c>
      <c r="F135" s="6">
        <f t="shared" ca="1" si="37"/>
        <v>8.3475229088261234</v>
      </c>
      <c r="G135" s="6">
        <f t="shared" ca="1" si="37"/>
        <v>20.697593743944278</v>
      </c>
      <c r="H135" s="6" t="e">
        <f t="shared" ca="1" si="37"/>
        <v>#N/A</v>
      </c>
      <c r="I135" s="6">
        <f t="shared" ca="1" si="37"/>
        <v>42.672580213232415</v>
      </c>
      <c r="J135" s="6" t="e">
        <f t="shared" ca="1" si="37"/>
        <v>#N/A</v>
      </c>
      <c r="K135" s="6">
        <f t="shared" ca="1" si="37"/>
        <v>38.266876829235393</v>
      </c>
      <c r="L135" s="6">
        <f t="shared" ca="1" si="37"/>
        <v>27.767440425123894</v>
      </c>
      <c r="M135" s="6">
        <f t="shared" ca="1" si="37"/>
        <v>39.114315990606762</v>
      </c>
      <c r="N135" s="6">
        <f t="shared" ca="1" si="37"/>
        <v>33.558629567435652</v>
      </c>
      <c r="O135" s="6">
        <f t="shared" ca="1" si="37"/>
        <v>28.868883069967268</v>
      </c>
      <c r="P135" s="6">
        <f t="shared" ca="1" si="37"/>
        <v>34.902158149292447</v>
      </c>
      <c r="Q135" s="6">
        <f t="shared" ca="1" si="37"/>
        <v>44.274325834486682</v>
      </c>
      <c r="R135" s="6">
        <f t="shared" ca="1" si="40"/>
        <v>54.166232951372479</v>
      </c>
      <c r="S135" s="6">
        <f t="shared" ca="1" si="40"/>
        <v>37.408381220543497</v>
      </c>
      <c r="T135" s="6">
        <f t="shared" ca="1" si="40"/>
        <v>33.605421863161034</v>
      </c>
      <c r="U135" s="6">
        <f t="shared" ca="1" si="40"/>
        <v>29.078427813565423</v>
      </c>
    </row>
    <row r="136" spans="1:21" x14ac:dyDescent="0.25">
      <c r="A136" s="5">
        <v>1988</v>
      </c>
      <c r="B136" s="6">
        <f t="shared" ca="1" si="37"/>
        <v>40.559966387594272</v>
      </c>
      <c r="C136" s="6">
        <f t="shared" ca="1" si="38"/>
        <v>35.291217960616812</v>
      </c>
      <c r="D136" s="6">
        <f t="shared" ca="1" si="37"/>
        <v>33.266930246159859</v>
      </c>
      <c r="E136" s="6">
        <f t="shared" ca="1" si="37"/>
        <v>24.905220017469912</v>
      </c>
      <c r="F136" s="6">
        <f t="shared" ca="1" si="37"/>
        <v>8.9715515708783258</v>
      </c>
      <c r="G136" s="6">
        <f t="shared" ca="1" si="37"/>
        <v>21.824535906728624</v>
      </c>
      <c r="H136" s="6" t="e">
        <f t="shared" ca="1" si="37"/>
        <v>#N/A</v>
      </c>
      <c r="I136" s="6">
        <f t="shared" ca="1" si="37"/>
        <v>44.161249234807855</v>
      </c>
      <c r="J136" s="6" t="e">
        <f t="shared" ca="1" si="37"/>
        <v>#N/A</v>
      </c>
      <c r="K136" s="6">
        <f t="shared" ca="1" si="37"/>
        <v>38.962192122437152</v>
      </c>
      <c r="L136" s="6">
        <f t="shared" ca="1" si="37"/>
        <v>28.796088123882949</v>
      </c>
      <c r="M136" s="6">
        <f t="shared" ca="1" si="37"/>
        <v>40.313477958904009</v>
      </c>
      <c r="N136" s="6">
        <f t="shared" ca="1" si="37"/>
        <v>34.424331904493975</v>
      </c>
      <c r="O136" s="6">
        <f t="shared" ca="1" si="37"/>
        <v>29.618934006244714</v>
      </c>
      <c r="P136" s="6">
        <f t="shared" ca="1" si="37"/>
        <v>35.910192274234809</v>
      </c>
      <c r="Q136" s="6">
        <f t="shared" ca="1" si="37"/>
        <v>45.084480864448935</v>
      </c>
      <c r="R136" s="6">
        <f t="shared" ca="1" si="40"/>
        <v>54.275658180071765</v>
      </c>
      <c r="S136" s="6">
        <f t="shared" ca="1" si="40"/>
        <v>37.880855690289536</v>
      </c>
      <c r="T136" s="6">
        <f t="shared" ca="1" si="40"/>
        <v>33.608619135752861</v>
      </c>
      <c r="U136" s="6">
        <f t="shared" ca="1" si="40"/>
        <v>29.598640769664321</v>
      </c>
    </row>
    <row r="137" spans="1:21" x14ac:dyDescent="0.25">
      <c r="A137" s="5">
        <v>1989</v>
      </c>
      <c r="B137" s="6">
        <f t="shared" ca="1" si="37"/>
        <v>40.879146460317251</v>
      </c>
      <c r="C137" s="6">
        <f t="shared" ca="1" si="38"/>
        <v>35.528935804058818</v>
      </c>
      <c r="D137" s="6">
        <f t="shared" ref="D137:Q137" ca="1" si="41">IF($B$43&gt;=$B$45,NA(),VLOOKUP($A137,INDIRECT($B$34),COLUMN(),FALSE))</f>
        <v>33.3518801469613</v>
      </c>
      <c r="E137" s="6">
        <f t="shared" ca="1" si="41"/>
        <v>26.187110401564446</v>
      </c>
      <c r="F137" s="6">
        <f t="shared" ca="1" si="41"/>
        <v>9.4198965316514123</v>
      </c>
      <c r="G137" s="6">
        <f t="shared" ca="1" si="41"/>
        <v>22.486799534762895</v>
      </c>
      <c r="H137" s="6" t="e">
        <f t="shared" ca="1" si="41"/>
        <v>#N/A</v>
      </c>
      <c r="I137" s="6">
        <f t="shared" ca="1" si="41"/>
        <v>45.240289245298094</v>
      </c>
      <c r="J137" s="6" t="e">
        <f t="shared" ca="1" si="41"/>
        <v>#N/A</v>
      </c>
      <c r="K137" s="6">
        <f t="shared" ca="1" si="41"/>
        <v>39.804219124282746</v>
      </c>
      <c r="L137" s="6">
        <f t="shared" ca="1" si="41"/>
        <v>30.041475726508786</v>
      </c>
      <c r="M137" s="6">
        <f t="shared" ca="1" si="41"/>
        <v>41.662031500653832</v>
      </c>
      <c r="N137" s="6">
        <f t="shared" ca="1" si="41"/>
        <v>35.621688169695233</v>
      </c>
      <c r="O137" s="6">
        <f t="shared" ca="1" si="41"/>
        <v>31.208760832180005</v>
      </c>
      <c r="P137" s="6">
        <f t="shared" ca="1" si="41"/>
        <v>37.187296332732998</v>
      </c>
      <c r="Q137" s="6">
        <f t="shared" ca="1" si="41"/>
        <v>45.992575027968385</v>
      </c>
      <c r="R137" s="6">
        <f t="shared" ca="1" si="40"/>
        <v>56.529864257225675</v>
      </c>
      <c r="S137" s="6">
        <f t="shared" ca="1" si="40"/>
        <v>38.1162401710531</v>
      </c>
      <c r="T137" s="6">
        <f t="shared" ca="1" si="40"/>
        <v>34.07118072606491</v>
      </c>
      <c r="U137" s="6">
        <f t="shared" ca="1" si="40"/>
        <v>29.530662520177163</v>
      </c>
    </row>
    <row r="138" spans="1:21" x14ac:dyDescent="0.25">
      <c r="A138" s="5">
        <v>1990</v>
      </c>
      <c r="B138" s="6">
        <f t="shared" ref="B138:Q153" ca="1" si="42">IF($B$43&gt;=$B$45,NA(),VLOOKUP($A138,INDIRECT($B$34),COLUMN(),FALSE))</f>
        <v>41.5749407483422</v>
      </c>
      <c r="C138" s="6">
        <f t="shared" ca="1" si="38"/>
        <v>35.704856551815574</v>
      </c>
      <c r="D138" s="6">
        <f t="shared" ca="1" si="42"/>
        <v>33.593531918936144</v>
      </c>
      <c r="E138" s="6">
        <f t="shared" ca="1" si="42"/>
        <v>27.559231738529448</v>
      </c>
      <c r="F138" s="6">
        <f t="shared" ca="1" si="42"/>
        <v>10.126890981057084</v>
      </c>
      <c r="G138" s="6">
        <f t="shared" ca="1" si="42"/>
        <v>22.50415314969295</v>
      </c>
      <c r="H138" s="6" t="e">
        <f t="shared" ca="1" si="42"/>
        <v>#N/A</v>
      </c>
      <c r="I138" s="6">
        <f t="shared" ca="1" si="42"/>
        <v>45.774040561602334</v>
      </c>
      <c r="J138" s="6" t="e">
        <f t="shared" ca="1" si="42"/>
        <v>#N/A</v>
      </c>
      <c r="K138" s="6">
        <f t="shared" ca="1" si="42"/>
        <v>41.028180734194365</v>
      </c>
      <c r="L138" s="6">
        <f t="shared" ca="1" si="42"/>
        <v>30.9081775438972</v>
      </c>
      <c r="M138" s="6">
        <f t="shared" ca="1" si="42"/>
        <v>42.476337173438957</v>
      </c>
      <c r="N138" s="6">
        <f t="shared" ca="1" si="42"/>
        <v>36.880869753259155</v>
      </c>
      <c r="O138" s="6">
        <f t="shared" ca="1" si="42"/>
        <v>32.368419401566996</v>
      </c>
      <c r="P138" s="6">
        <f t="shared" ca="1" si="42"/>
        <v>37.570072057837557</v>
      </c>
      <c r="Q138" s="6">
        <f t="shared" ca="1" si="42"/>
        <v>46.682940424386409</v>
      </c>
      <c r="R138" s="6">
        <f t="shared" ca="1" si="40"/>
        <v>58.443230905815724</v>
      </c>
      <c r="S138" s="6">
        <f t="shared" ca="1" si="40"/>
        <v>38.110009556397813</v>
      </c>
      <c r="T138" s="6">
        <f t="shared" ca="1" si="40"/>
        <v>34.181039785312102</v>
      </c>
      <c r="U138" s="6">
        <f t="shared" ca="1" si="40"/>
        <v>30.148552213248113</v>
      </c>
    </row>
    <row r="139" spans="1:21" x14ac:dyDescent="0.25">
      <c r="A139" s="5">
        <v>1991</v>
      </c>
      <c r="B139" s="6">
        <f t="shared" ca="1" si="42"/>
        <v>42.072904503151989</v>
      </c>
      <c r="C139" s="6">
        <f t="shared" ca="1" si="38"/>
        <v>36.05231525377279</v>
      </c>
      <c r="D139" s="6">
        <f t="shared" ca="1" si="42"/>
        <v>34.033004684402385</v>
      </c>
      <c r="E139" s="6">
        <f t="shared" ca="1" si="42"/>
        <v>28.550445584554097</v>
      </c>
      <c r="F139" s="6">
        <f t="shared" ca="1" si="42"/>
        <v>10.85519604386198</v>
      </c>
      <c r="G139" s="6">
        <f t="shared" ca="1" si="42"/>
        <v>24.111514022984881</v>
      </c>
      <c r="H139" s="6" t="e">
        <f t="shared" ca="1" si="42"/>
        <v>#N/A</v>
      </c>
      <c r="I139" s="6">
        <f t="shared" ca="1" si="42"/>
        <v>47.514965410873167</v>
      </c>
      <c r="J139" s="6" t="e">
        <f t="shared" ca="1" si="42"/>
        <v>#N/A</v>
      </c>
      <c r="K139" s="6">
        <f t="shared" ca="1" si="42"/>
        <v>41.947236281630005</v>
      </c>
      <c r="L139" s="6">
        <f t="shared" ca="1" si="42"/>
        <v>31.171148951888863</v>
      </c>
      <c r="M139" s="6">
        <f t="shared" ca="1" si="42"/>
        <v>43.106488479193274</v>
      </c>
      <c r="N139" s="6">
        <f t="shared" ca="1" si="42"/>
        <v>40.951060219428143</v>
      </c>
      <c r="O139" s="6">
        <f t="shared" ca="1" si="42"/>
        <v>33.580721023380107</v>
      </c>
      <c r="P139" s="6">
        <f t="shared" ca="1" si="42"/>
        <v>37.585708888584676</v>
      </c>
      <c r="Q139" s="6">
        <f t="shared" ca="1" si="42"/>
        <v>47.209019264449118</v>
      </c>
      <c r="R139" s="6">
        <f t="shared" ca="1" si="40"/>
        <v>60.953883590055248</v>
      </c>
      <c r="S139" s="6">
        <f t="shared" ca="1" si="40"/>
        <v>38.823921946364763</v>
      </c>
      <c r="T139" s="6">
        <f t="shared" ca="1" si="40"/>
        <v>34.605946193124737</v>
      </c>
      <c r="U139" s="6">
        <f t="shared" ca="1" si="40"/>
        <v>30.860991031829681</v>
      </c>
    </row>
    <row r="140" spans="1:21" x14ac:dyDescent="0.25">
      <c r="A140" s="5">
        <v>1992</v>
      </c>
      <c r="B140" s="6">
        <f t="shared" ca="1" si="42"/>
        <v>43.465273720901962</v>
      </c>
      <c r="C140" s="6">
        <f t="shared" ca="1" si="38"/>
        <v>36.761549815330923</v>
      </c>
      <c r="D140" s="6">
        <f t="shared" ca="1" si="42"/>
        <v>34.835142538443684</v>
      </c>
      <c r="E140" s="6">
        <f t="shared" ca="1" si="42"/>
        <v>29.08220500227922</v>
      </c>
      <c r="F140" s="6">
        <f t="shared" ca="1" si="42"/>
        <v>11.456678541530726</v>
      </c>
      <c r="G140" s="6">
        <f t="shared" ca="1" si="42"/>
        <v>24.957057728419514</v>
      </c>
      <c r="H140" s="6" t="e">
        <f t="shared" ca="1" si="42"/>
        <v>#N/A</v>
      </c>
      <c r="I140" s="6">
        <f t="shared" ca="1" si="42"/>
        <v>49.002284552118518</v>
      </c>
      <c r="J140" s="6" t="e">
        <f t="shared" ca="1" si="42"/>
        <v>#N/A</v>
      </c>
      <c r="K140" s="6">
        <f t="shared" ca="1" si="42"/>
        <v>42.719159559494408</v>
      </c>
      <c r="L140" s="6">
        <f t="shared" ca="1" si="42"/>
        <v>32.267656774732181</v>
      </c>
      <c r="M140" s="6">
        <f t="shared" ca="1" si="42"/>
        <v>43.98237455295579</v>
      </c>
      <c r="N140" s="6">
        <f t="shared" ca="1" si="42"/>
        <v>41.976430561206335</v>
      </c>
      <c r="O140" s="6">
        <f t="shared" ca="1" si="42"/>
        <v>35.49721813880408</v>
      </c>
      <c r="P140" s="6">
        <f t="shared" ca="1" si="42"/>
        <v>38.088524499608205</v>
      </c>
      <c r="Q140" s="6">
        <f t="shared" ca="1" si="42"/>
        <v>47.142235734110358</v>
      </c>
      <c r="R140" s="6">
        <f t="shared" ca="1" si="40"/>
        <v>62.822408493220841</v>
      </c>
      <c r="S140" s="6">
        <f t="shared" ca="1" si="40"/>
        <v>39.821912367631029</v>
      </c>
      <c r="T140" s="6">
        <f t="shared" ca="1" si="40"/>
        <v>35.379380016428854</v>
      </c>
      <c r="U140" s="6">
        <f t="shared" ca="1" si="40"/>
        <v>32.009369706740848</v>
      </c>
    </row>
    <row r="141" spans="1:21" x14ac:dyDescent="0.25">
      <c r="A141" s="5">
        <v>1993</v>
      </c>
      <c r="B141" s="6">
        <f t="shared" ca="1" si="42"/>
        <v>43.682633557586705</v>
      </c>
      <c r="C141" s="6">
        <f t="shared" ca="1" si="42"/>
        <v>36.898204501090731</v>
      </c>
      <c r="D141" s="6">
        <f t="shared" ca="1" si="42"/>
        <v>36.325138532114217</v>
      </c>
      <c r="E141" s="6">
        <f t="shared" ca="1" si="42"/>
        <v>29.848417217319025</v>
      </c>
      <c r="F141" s="6">
        <f t="shared" ca="1" si="42"/>
        <v>11.993623909431614</v>
      </c>
      <c r="G141" s="6">
        <f t="shared" ca="1" si="42"/>
        <v>27.486910843549961</v>
      </c>
      <c r="H141" s="6" t="e">
        <f t="shared" ca="1" si="42"/>
        <v>#N/A</v>
      </c>
      <c r="I141" s="6">
        <f t="shared" ca="1" si="42"/>
        <v>50.227773895907951</v>
      </c>
      <c r="J141" s="6" t="e">
        <f t="shared" ca="1" si="42"/>
        <v>#N/A</v>
      </c>
      <c r="K141" s="6">
        <f t="shared" ca="1" si="42"/>
        <v>43.339418761834537</v>
      </c>
      <c r="L141" s="6">
        <f t="shared" ca="1" si="42"/>
        <v>33.990080602271497</v>
      </c>
      <c r="M141" s="6">
        <f t="shared" ca="1" si="42"/>
        <v>44.570145857981757</v>
      </c>
      <c r="N141" s="6">
        <f t="shared" ca="1" si="42"/>
        <v>42.565500650528527</v>
      </c>
      <c r="O141" s="6">
        <f t="shared" ca="1" si="42"/>
        <v>36.254911667348352</v>
      </c>
      <c r="P141" s="6">
        <f t="shared" ca="1" si="42"/>
        <v>38.941557221369706</v>
      </c>
      <c r="Q141" s="6">
        <f t="shared" ca="1" si="42"/>
        <v>47.87846725514666</v>
      </c>
      <c r="R141" s="6">
        <f t="shared" ca="1" si="40"/>
        <v>64.257414157673907</v>
      </c>
      <c r="S141" s="6">
        <f t="shared" ca="1" si="40"/>
        <v>40.787184983536136</v>
      </c>
      <c r="T141" s="6">
        <f t="shared" ca="1" si="40"/>
        <v>36.171278572011246</v>
      </c>
      <c r="U141" s="6">
        <f t="shared" ca="1" si="40"/>
        <v>33.375435080001886</v>
      </c>
    </row>
    <row r="142" spans="1:21" x14ac:dyDescent="0.25">
      <c r="A142" s="5">
        <v>1994</v>
      </c>
      <c r="B142" s="6">
        <f t="shared" ca="1" si="42"/>
        <v>44.082485165461982</v>
      </c>
      <c r="C142" s="6">
        <f t="shared" ca="1" si="42"/>
        <v>37.548600024257652</v>
      </c>
      <c r="D142" s="6">
        <f t="shared" ca="1" si="42"/>
        <v>36.684908559478458</v>
      </c>
      <c r="E142" s="6">
        <f t="shared" ca="1" si="42"/>
        <v>30.215682183394946</v>
      </c>
      <c r="F142" s="6">
        <f t="shared" ca="1" si="42"/>
        <v>12.714495618257867</v>
      </c>
      <c r="G142" s="6">
        <f t="shared" ca="1" si="42"/>
        <v>29.212624246118118</v>
      </c>
      <c r="H142" s="6" t="e">
        <f t="shared" ca="1" si="42"/>
        <v>#N/A</v>
      </c>
      <c r="I142" s="6">
        <f t="shared" ca="1" si="42"/>
        <v>52.067417264039626</v>
      </c>
      <c r="J142" s="6" t="e">
        <f t="shared" ca="1" si="42"/>
        <v>#N/A</v>
      </c>
      <c r="K142" s="6">
        <f t="shared" ca="1" si="42"/>
        <v>46.136311834194551</v>
      </c>
      <c r="L142" s="6">
        <f t="shared" ca="1" si="42"/>
        <v>35.336299463075804</v>
      </c>
      <c r="M142" s="6">
        <f t="shared" ca="1" si="42"/>
        <v>45.648293122383585</v>
      </c>
      <c r="N142" s="6">
        <f t="shared" ca="1" si="42"/>
        <v>43.715061766554591</v>
      </c>
      <c r="O142" s="6">
        <f t="shared" ca="1" si="42"/>
        <v>37.234405502879802</v>
      </c>
      <c r="P142" s="6">
        <f t="shared" ca="1" si="42"/>
        <v>40.634928524654775</v>
      </c>
      <c r="Q142" s="6">
        <f t="shared" ca="1" si="42"/>
        <v>48.696561721905546</v>
      </c>
      <c r="R142" s="6">
        <f t="shared" ca="1" si="40"/>
        <v>66.678606493677549</v>
      </c>
      <c r="S142" s="6">
        <f t="shared" ca="1" si="40"/>
        <v>42.036101502585858</v>
      </c>
      <c r="T142" s="6">
        <f t="shared" ca="1" si="40"/>
        <v>37.136958352149961</v>
      </c>
      <c r="U142" s="6">
        <f t="shared" ca="1" si="40"/>
        <v>34.423100948501755</v>
      </c>
    </row>
    <row r="143" spans="1:21" x14ac:dyDescent="0.25">
      <c r="A143" s="5">
        <v>1995</v>
      </c>
      <c r="B143" s="6">
        <f t="shared" ca="1" si="42"/>
        <v>44.104553362546021</v>
      </c>
      <c r="C143" s="6">
        <f t="shared" ca="1" si="42"/>
        <v>38.138397693351855</v>
      </c>
      <c r="D143" s="6">
        <f t="shared" ca="1" si="42"/>
        <v>36.534934512295578</v>
      </c>
      <c r="E143" s="6">
        <f t="shared" ca="1" si="42"/>
        <v>30.669088881740784</v>
      </c>
      <c r="F143" s="6">
        <f t="shared" ca="1" si="42"/>
        <v>13.440332223207214</v>
      </c>
      <c r="G143" s="6">
        <f t="shared" ca="1" si="42"/>
        <v>30.237734097101239</v>
      </c>
      <c r="H143" s="6">
        <f t="shared" ca="1" si="42"/>
        <v>39.879428041259366</v>
      </c>
      <c r="I143" s="6">
        <f t="shared" ca="1" si="42"/>
        <v>51.557794521371598</v>
      </c>
      <c r="J143" s="6">
        <f t="shared" ca="1" si="42"/>
        <v>18.593560524414503</v>
      </c>
      <c r="K143" s="6">
        <f t="shared" ca="1" si="42"/>
        <v>47.060619163508981</v>
      </c>
      <c r="L143" s="6">
        <f t="shared" ca="1" si="42"/>
        <v>36.076493491993006</v>
      </c>
      <c r="M143" s="6">
        <f t="shared" ca="1" si="42"/>
        <v>46.846069609550248</v>
      </c>
      <c r="N143" s="6">
        <f t="shared" ca="1" si="42"/>
        <v>44.761250933273722</v>
      </c>
      <c r="O143" s="6">
        <f t="shared" ca="1" si="42"/>
        <v>39.251214976533056</v>
      </c>
      <c r="P143" s="6">
        <f t="shared" ca="1" si="42"/>
        <v>41.84163927239144</v>
      </c>
      <c r="Q143" s="6">
        <f t="shared" ca="1" si="42"/>
        <v>48.74839876731901</v>
      </c>
      <c r="R143" s="6">
        <f t="shared" ca="1" si="40"/>
        <v>68.841940709583483</v>
      </c>
      <c r="S143" s="6">
        <f t="shared" ca="1" si="40"/>
        <v>42.186591727203698</v>
      </c>
      <c r="T143" s="6">
        <f t="shared" ca="1" si="40"/>
        <v>37.862628486847576</v>
      </c>
      <c r="U143" s="6">
        <f t="shared" ca="1" si="40"/>
        <v>35.040054494514848</v>
      </c>
    </row>
    <row r="144" spans="1:21" x14ac:dyDescent="0.25">
      <c r="A144" s="5">
        <v>1996</v>
      </c>
      <c r="B144" s="6">
        <f t="shared" ca="1" si="42"/>
        <v>45.189910801386752</v>
      </c>
      <c r="C144" s="6">
        <f t="shared" ca="1" si="42"/>
        <v>38.063808963596102</v>
      </c>
      <c r="D144" s="6">
        <f t="shared" ca="1" si="42"/>
        <v>38.165890160677925</v>
      </c>
      <c r="E144" s="6">
        <f t="shared" ca="1" si="42"/>
        <v>31.423028515972835</v>
      </c>
      <c r="F144" s="6">
        <f t="shared" ca="1" si="42"/>
        <v>14.156790088951855</v>
      </c>
      <c r="G144" s="6">
        <f t="shared" ca="1" si="42"/>
        <v>30.641945965724084</v>
      </c>
      <c r="H144" s="6">
        <f t="shared" ca="1" si="42"/>
        <v>39.947232274397699</v>
      </c>
      <c r="I144" s="6">
        <f t="shared" ca="1" si="42"/>
        <v>53.028823261352038</v>
      </c>
      <c r="J144" s="6">
        <f t="shared" ca="1" si="42"/>
        <v>19.384298132974866</v>
      </c>
      <c r="K144" s="6">
        <f t="shared" ca="1" si="42"/>
        <v>48.122242461976278</v>
      </c>
      <c r="L144" s="6">
        <f t="shared" ca="1" si="42"/>
        <v>36.864731103916633</v>
      </c>
      <c r="M144" s="6">
        <f t="shared" ca="1" si="42"/>
        <v>47.02321052510306</v>
      </c>
      <c r="N144" s="6">
        <f t="shared" ca="1" si="42"/>
        <v>45.674076156458995</v>
      </c>
      <c r="O144" s="6">
        <f t="shared" ca="1" si="42"/>
        <v>40.622054268469789</v>
      </c>
      <c r="P144" s="6">
        <f t="shared" ca="1" si="42"/>
        <v>41.780992190996699</v>
      </c>
      <c r="Q144" s="6">
        <f t="shared" ca="1" si="42"/>
        <v>49.162957178137994</v>
      </c>
      <c r="R144" s="6">
        <f t="shared" ca="1" si="40"/>
        <v>71.168823842469052</v>
      </c>
      <c r="S144" s="6">
        <f t="shared" ca="1" si="40"/>
        <v>42.605114426767052</v>
      </c>
      <c r="T144" s="6">
        <f t="shared" ca="1" si="40"/>
        <v>38.444770886519692</v>
      </c>
      <c r="U144" s="6">
        <f t="shared" ca="1" si="40"/>
        <v>35.808716321829422</v>
      </c>
    </row>
    <row r="145" spans="1:21" x14ac:dyDescent="0.25">
      <c r="A145" s="5">
        <v>1997</v>
      </c>
      <c r="B145" s="6">
        <f t="shared" ca="1" si="42"/>
        <v>45.860632951815987</v>
      </c>
      <c r="C145" s="6">
        <f t="shared" ca="1" si="42"/>
        <v>39.225020286740595</v>
      </c>
      <c r="D145" s="6">
        <f t="shared" ca="1" si="42"/>
        <v>38.794164071297935</v>
      </c>
      <c r="E145" s="6">
        <f t="shared" ca="1" si="42"/>
        <v>32.193534703412958</v>
      </c>
      <c r="F145" s="6">
        <f t="shared" ca="1" si="42"/>
        <v>14.976090475140966</v>
      </c>
      <c r="G145" s="6">
        <f t="shared" ca="1" si="42"/>
        <v>31.316556259172767</v>
      </c>
      <c r="H145" s="6">
        <f t="shared" ca="1" si="42"/>
        <v>40.38552455296248</v>
      </c>
      <c r="I145" s="6">
        <f t="shared" ca="1" si="42"/>
        <v>54.174409700528052</v>
      </c>
      <c r="J145" s="6">
        <f t="shared" ca="1" si="42"/>
        <v>19.300832377559836</v>
      </c>
      <c r="K145" s="6">
        <f t="shared" ca="1" si="42"/>
        <v>48.432113814356619</v>
      </c>
      <c r="L145" s="6">
        <f t="shared" ca="1" si="42"/>
        <v>37.954884856298406</v>
      </c>
      <c r="M145" s="6">
        <f t="shared" ca="1" si="42"/>
        <v>47.99288891954896</v>
      </c>
      <c r="N145" s="6">
        <f t="shared" ca="1" si="42"/>
        <v>46.716393177329785</v>
      </c>
      <c r="O145" s="6">
        <f t="shared" ca="1" si="42"/>
        <v>43.838807772428453</v>
      </c>
      <c r="P145" s="6">
        <f t="shared" ca="1" si="42"/>
        <v>42.55102931978098</v>
      </c>
      <c r="Q145" s="6">
        <f t="shared" ca="1" si="42"/>
        <v>50.038822951606505</v>
      </c>
      <c r="R145" s="6">
        <f t="shared" ca="1" si="40"/>
        <v>73.117876822685844</v>
      </c>
      <c r="S145" s="6">
        <f t="shared" ca="1" si="40"/>
        <v>42.716082387117261</v>
      </c>
      <c r="T145" s="6">
        <f t="shared" ca="1" si="40"/>
        <v>39.913212292333412</v>
      </c>
      <c r="U145" s="6">
        <f t="shared" ca="1" si="40"/>
        <v>36.572357865206463</v>
      </c>
    </row>
    <row r="146" spans="1:21" x14ac:dyDescent="0.25">
      <c r="A146" s="5">
        <v>1998</v>
      </c>
      <c r="B146" s="6">
        <f t="shared" ca="1" si="42"/>
        <v>46.84958968521898</v>
      </c>
      <c r="C146" s="6">
        <f t="shared" ca="1" si="42"/>
        <v>39.949143050052541</v>
      </c>
      <c r="D146" s="6">
        <f t="shared" ca="1" si="42"/>
        <v>39.818573049612937</v>
      </c>
      <c r="E146" s="6">
        <f t="shared" ca="1" si="42"/>
        <v>32.307480637602275</v>
      </c>
      <c r="F146" s="6">
        <f t="shared" ca="1" si="42"/>
        <v>15.413899775943101</v>
      </c>
      <c r="G146" s="6">
        <f t="shared" ca="1" si="42"/>
        <v>30.291505923979113</v>
      </c>
      <c r="H146" s="6">
        <f t="shared" ca="1" si="42"/>
        <v>41.988018670325147</v>
      </c>
      <c r="I146" s="6">
        <f t="shared" ca="1" si="42"/>
        <v>53.899823210410723</v>
      </c>
      <c r="J146" s="6">
        <f t="shared" ca="1" si="42"/>
        <v>19.394225356694985</v>
      </c>
      <c r="K146" s="6">
        <f t="shared" ca="1" si="42"/>
        <v>48.262049481674133</v>
      </c>
      <c r="L146" s="6">
        <f t="shared" ca="1" si="42"/>
        <v>39.360387901429334</v>
      </c>
      <c r="M146" s="6">
        <f t="shared" ca="1" si="42"/>
        <v>49.172815437409099</v>
      </c>
      <c r="N146" s="6">
        <f t="shared" ca="1" si="42"/>
        <v>47.237537555752574</v>
      </c>
      <c r="O146" s="6">
        <f t="shared" ca="1" si="42"/>
        <v>45.508764667741779</v>
      </c>
      <c r="P146" s="6">
        <f t="shared" ca="1" si="42"/>
        <v>42.277733056056363</v>
      </c>
      <c r="Q146" s="6">
        <f t="shared" ca="1" si="42"/>
        <v>51.068635660471934</v>
      </c>
      <c r="R146" s="6">
        <f t="shared" ca="1" si="40"/>
        <v>73.223312587763445</v>
      </c>
      <c r="S146" s="6">
        <f t="shared" ca="1" si="40"/>
        <v>42.635860617411126</v>
      </c>
      <c r="T146" s="6">
        <f t="shared" ca="1" si="40"/>
        <v>40.92698497418322</v>
      </c>
      <c r="U146" s="6">
        <f t="shared" ca="1" si="40"/>
        <v>37.553966611265359</v>
      </c>
    </row>
    <row r="147" spans="1:21" x14ac:dyDescent="0.25">
      <c r="A147" s="5">
        <v>1999</v>
      </c>
      <c r="B147" s="6">
        <f t="shared" ca="1" si="42"/>
        <v>48.168791013169702</v>
      </c>
      <c r="C147" s="6">
        <f t="shared" ca="1" si="42"/>
        <v>41.122158543346828</v>
      </c>
      <c r="D147" s="6">
        <f t="shared" ca="1" si="42"/>
        <v>40.923531535234574</v>
      </c>
      <c r="E147" s="6">
        <f t="shared" ca="1" si="42"/>
        <v>33.008624478522748</v>
      </c>
      <c r="F147" s="6">
        <f t="shared" ca="1" si="42"/>
        <v>16.671147670196948</v>
      </c>
      <c r="G147" s="6">
        <f t="shared" ca="1" si="42"/>
        <v>31.970218291653648</v>
      </c>
      <c r="H147" s="6">
        <f t="shared" ca="1" si="42"/>
        <v>42.718413443785877</v>
      </c>
      <c r="I147" s="6">
        <f t="shared" ca="1" si="42"/>
        <v>54.941187358592828</v>
      </c>
      <c r="J147" s="6">
        <f t="shared" ca="1" si="42"/>
        <v>19.992675403652555</v>
      </c>
      <c r="K147" s="6">
        <f t="shared" ca="1" si="42"/>
        <v>48.729902164066679</v>
      </c>
      <c r="L147" s="6">
        <f t="shared" ca="1" si="42"/>
        <v>39.824749057580654</v>
      </c>
      <c r="M147" s="6">
        <f t="shared" ca="1" si="42"/>
        <v>49.973072859449964</v>
      </c>
      <c r="N147" s="6">
        <f t="shared" ca="1" si="42"/>
        <v>47.658050695979355</v>
      </c>
      <c r="O147" s="6">
        <f t="shared" ca="1" si="42"/>
        <v>47.770867783162494</v>
      </c>
      <c r="P147" s="6">
        <f t="shared" ca="1" si="42"/>
        <v>42.404158629868689</v>
      </c>
      <c r="Q147" s="6">
        <f t="shared" ca="1" si="42"/>
        <v>52.228073994808334</v>
      </c>
      <c r="R147" s="6">
        <f t="shared" ca="1" si="40"/>
        <v>74.11760411105216</v>
      </c>
      <c r="S147" s="6">
        <f t="shared" ca="1" si="40"/>
        <v>42.689609440799551</v>
      </c>
      <c r="T147" s="6">
        <f t="shared" ca="1" si="40"/>
        <v>41.726837466148375</v>
      </c>
      <c r="U147" s="6">
        <f t="shared" ca="1" si="40"/>
        <v>38.40033886702323</v>
      </c>
    </row>
    <row r="148" spans="1:21" x14ac:dyDescent="0.25">
      <c r="A148" s="5">
        <v>2000</v>
      </c>
      <c r="B148" s="6">
        <f t="shared" ca="1" si="42"/>
        <v>49.502344926837495</v>
      </c>
      <c r="C148" s="6">
        <f t="shared" ca="1" si="42"/>
        <v>42.39556584371276</v>
      </c>
      <c r="D148" s="6">
        <f t="shared" ca="1" si="42"/>
        <v>41.113218446716488</v>
      </c>
      <c r="E148" s="6">
        <f t="shared" ca="1" si="42"/>
        <v>33.705142290634342</v>
      </c>
      <c r="F148" s="6">
        <f t="shared" ca="1" si="42"/>
        <v>17.327480764436629</v>
      </c>
      <c r="G148" s="6">
        <f t="shared" ca="1" si="42"/>
        <v>33.496154001556867</v>
      </c>
      <c r="H148" s="6">
        <f t="shared" ca="1" si="42"/>
        <v>43.863362216812462</v>
      </c>
      <c r="I148" s="6">
        <f t="shared" ca="1" si="42"/>
        <v>57.136632783608931</v>
      </c>
      <c r="J148" s="6">
        <f t="shared" ca="1" si="42"/>
        <v>20.951207057938305</v>
      </c>
      <c r="K148" s="6">
        <f t="shared" ca="1" si="42"/>
        <v>49.713536399657706</v>
      </c>
      <c r="L148" s="6">
        <f t="shared" ca="1" si="42"/>
        <v>41.420443343297357</v>
      </c>
      <c r="M148" s="6">
        <f t="shared" ca="1" si="42"/>
        <v>51.744493829935521</v>
      </c>
      <c r="N148" s="6">
        <f t="shared" ca="1" si="42"/>
        <v>48.965178724513621</v>
      </c>
      <c r="O148" s="6">
        <f t="shared" ca="1" si="42"/>
        <v>50.146786681515366</v>
      </c>
      <c r="P148" s="6">
        <f t="shared" ca="1" si="42"/>
        <v>43.573814546529583</v>
      </c>
      <c r="Q148" s="6">
        <f t="shared" ca="1" si="42"/>
        <v>53.167574981732635</v>
      </c>
      <c r="R148" s="6">
        <f t="shared" ca="1" si="40"/>
        <v>77.063912963625029</v>
      </c>
      <c r="S148" s="6">
        <f t="shared" ca="1" si="40"/>
        <v>42.711750060005855</v>
      </c>
      <c r="T148" s="6">
        <f t="shared" ca="1" si="40"/>
        <v>43.168031265723897</v>
      </c>
      <c r="U148" s="6">
        <f t="shared" ca="1" si="40"/>
        <v>39.93283261131878</v>
      </c>
    </row>
    <row r="149" spans="1:21" x14ac:dyDescent="0.25">
      <c r="A149" s="5">
        <v>2001</v>
      </c>
      <c r="B149" s="6">
        <f t="shared" ca="1" si="42"/>
        <v>50.65567451694735</v>
      </c>
      <c r="C149" s="6">
        <f t="shared" ca="1" si="42"/>
        <v>42.897856811547683</v>
      </c>
      <c r="D149" s="6">
        <f t="shared" ca="1" si="42"/>
        <v>42.877082227837079</v>
      </c>
      <c r="E149" s="6">
        <f t="shared" ca="1" si="42"/>
        <v>34.429638821729853</v>
      </c>
      <c r="F149" s="6">
        <f t="shared" ca="1" si="42"/>
        <v>17.738670525235296</v>
      </c>
      <c r="G149" s="6">
        <f t="shared" ca="1" si="42"/>
        <v>32.84191227938792</v>
      </c>
      <c r="H149" s="6">
        <f t="shared" ca="1" si="42"/>
        <v>44.249339093694601</v>
      </c>
      <c r="I149" s="6">
        <f t="shared" ca="1" si="42"/>
        <v>55.671176745067477</v>
      </c>
      <c r="J149" s="6">
        <f t="shared" ca="1" si="42"/>
        <v>22.581094459129211</v>
      </c>
      <c r="K149" s="6">
        <f t="shared" ca="1" si="42"/>
        <v>49.448439466097732</v>
      </c>
      <c r="L149" s="6">
        <f t="shared" ca="1" si="42"/>
        <v>42.230693134722301</v>
      </c>
      <c r="M149" s="6">
        <f t="shared" ca="1" si="42"/>
        <v>52.235374917899883</v>
      </c>
      <c r="N149" s="6">
        <f t="shared" ca="1" si="42"/>
        <v>50.179710768886068</v>
      </c>
      <c r="O149" s="6">
        <f t="shared" ca="1" si="42"/>
        <v>51.142597009818644</v>
      </c>
      <c r="P149" s="6">
        <f t="shared" ca="1" si="42"/>
        <v>43.94962656525022</v>
      </c>
      <c r="Q149" s="6">
        <f t="shared" ca="1" si="42"/>
        <v>53.520489364256321</v>
      </c>
      <c r="R149" s="6">
        <f t="shared" ca="1" si="40"/>
        <v>79.750315456593526</v>
      </c>
      <c r="S149" s="6">
        <f t="shared" ca="1" si="40"/>
        <v>42.749327401384747</v>
      </c>
      <c r="T149" s="6">
        <f t="shared" ca="1" si="40"/>
        <v>43.427182345236545</v>
      </c>
      <c r="U149" s="6">
        <f t="shared" ca="1" si="40"/>
        <v>40.693931521939646</v>
      </c>
    </row>
    <row r="150" spans="1:21" x14ac:dyDescent="0.25">
      <c r="A150" s="5">
        <v>2002</v>
      </c>
      <c r="B150" s="6">
        <f t="shared" ca="1" si="42"/>
        <v>52.254362788333871</v>
      </c>
      <c r="C150" s="6">
        <f t="shared" ca="1" si="42"/>
        <v>43.610538753846626</v>
      </c>
      <c r="D150" s="6">
        <f t="shared" ca="1" si="42"/>
        <v>43.553535723291333</v>
      </c>
      <c r="E150" s="6">
        <f t="shared" ca="1" si="42"/>
        <v>35.186848446137461</v>
      </c>
      <c r="F150" s="6">
        <f t="shared" ca="1" si="42"/>
        <v>18.717973133615811</v>
      </c>
      <c r="G150" s="6">
        <f t="shared" ca="1" si="42"/>
        <v>34.553736825231226</v>
      </c>
      <c r="H150" s="6">
        <f t="shared" ca="1" si="42"/>
        <v>45.104643631677298</v>
      </c>
      <c r="I150" s="6">
        <f t="shared" ca="1" si="42"/>
        <v>56.402510199680222</v>
      </c>
      <c r="J150" s="6">
        <f t="shared" ca="1" si="42"/>
        <v>22.942299141300225</v>
      </c>
      <c r="K150" s="6">
        <f t="shared" ca="1" si="42"/>
        <v>49.896075167067053</v>
      </c>
      <c r="L150" s="6">
        <f t="shared" ca="1" si="42"/>
        <v>42.77172212435547</v>
      </c>
      <c r="M150" s="6">
        <f t="shared" ca="1" si="42"/>
        <v>53.801560239551343</v>
      </c>
      <c r="N150" s="6">
        <f t="shared" ca="1" si="42"/>
        <v>50.886334929163631</v>
      </c>
      <c r="O150" s="6">
        <f t="shared" ca="1" si="42"/>
        <v>53.77878844130862</v>
      </c>
      <c r="P150" s="6">
        <f t="shared" ca="1" si="42"/>
        <v>43.696782379241498</v>
      </c>
      <c r="Q150" s="6">
        <f t="shared" ca="1" si="42"/>
        <v>53.872018495857006</v>
      </c>
      <c r="R150" s="6">
        <f t="shared" ca="1" si="40"/>
        <v>81.49696108082405</v>
      </c>
      <c r="S150" s="6">
        <f t="shared" ca="1" si="40"/>
        <v>42.910055301137781</v>
      </c>
      <c r="T150" s="6">
        <f t="shared" ca="1" si="40"/>
        <v>45.13943445814693</v>
      </c>
      <c r="U150" s="6">
        <f t="shared" ca="1" si="40"/>
        <v>41.799654877032857</v>
      </c>
    </row>
    <row r="151" spans="1:21" x14ac:dyDescent="0.25">
      <c r="A151" s="5">
        <v>2003</v>
      </c>
      <c r="B151" s="6">
        <f t="shared" ca="1" si="42"/>
        <v>53.861287808735831</v>
      </c>
      <c r="C151" s="6">
        <f t="shared" ca="1" si="42"/>
        <v>43.772236081312883</v>
      </c>
      <c r="D151" s="6">
        <f t="shared" ca="1" si="42"/>
        <v>43.746411915510443</v>
      </c>
      <c r="E151" s="6">
        <f t="shared" ca="1" si="42"/>
        <v>35.700870191044032</v>
      </c>
      <c r="F151" s="6">
        <f t="shared" ca="1" si="42"/>
        <v>19.543377308693735</v>
      </c>
      <c r="G151" s="6">
        <f t="shared" ca="1" si="42"/>
        <v>36.438414832234578</v>
      </c>
      <c r="H151" s="6">
        <f t="shared" ca="1" si="42"/>
        <v>45.424903550875868</v>
      </c>
      <c r="I151" s="6">
        <f t="shared" ca="1" si="42"/>
        <v>57.091753986893146</v>
      </c>
      <c r="J151" s="6">
        <f t="shared" ca="1" si="42"/>
        <v>24.131764755975858</v>
      </c>
      <c r="K151" s="6">
        <f t="shared" ca="1" si="42"/>
        <v>50.757250069226117</v>
      </c>
      <c r="L151" s="6">
        <f t="shared" ca="1" si="42"/>
        <v>43.793665422824475</v>
      </c>
      <c r="M151" s="6">
        <f t="shared" ca="1" si="42"/>
        <v>54.332657589648136</v>
      </c>
      <c r="N151" s="6">
        <f t="shared" ca="1" si="42"/>
        <v>51.331198858266454</v>
      </c>
      <c r="O151" s="6">
        <f t="shared" ca="1" si="42"/>
        <v>55.883266975650479</v>
      </c>
      <c r="P151" s="6">
        <f t="shared" ca="1" si="42"/>
        <v>43.090113020840761</v>
      </c>
      <c r="Q151" s="6">
        <f t="shared" ca="1" si="42"/>
        <v>54.607131326595479</v>
      </c>
      <c r="R151" s="6">
        <f t="shared" ca="1" si="40"/>
        <v>84.064776521809804</v>
      </c>
      <c r="S151" s="6">
        <f t="shared" ca="1" si="40"/>
        <v>43.226623742581424</v>
      </c>
      <c r="T151" s="6">
        <f t="shared" ca="1" si="40"/>
        <v>46.844107347177228</v>
      </c>
      <c r="U151" s="6">
        <f t="shared" ca="1" si="40"/>
        <v>43.23111395159269</v>
      </c>
    </row>
    <row r="152" spans="1:21" x14ac:dyDescent="0.25">
      <c r="A152" s="5">
        <v>2004</v>
      </c>
      <c r="B152" s="6">
        <f t="shared" ca="1" si="42"/>
        <v>55.110490291862519</v>
      </c>
      <c r="C152" s="6">
        <f t="shared" ca="1" si="42"/>
        <v>43.961942983636455</v>
      </c>
      <c r="D152" s="6">
        <f t="shared" ca="1" si="42"/>
        <v>45.175313234914512</v>
      </c>
      <c r="E152" s="6">
        <f t="shared" ca="1" si="42"/>
        <v>36.193846465430127</v>
      </c>
      <c r="F152" s="6">
        <f t="shared" ca="1" si="42"/>
        <v>20.232032408996503</v>
      </c>
      <c r="G152" s="6">
        <f t="shared" ca="1" si="42"/>
        <v>38.985663251933246</v>
      </c>
      <c r="H152" s="6">
        <f t="shared" ca="1" si="42"/>
        <v>46.167389648177419</v>
      </c>
      <c r="I152" s="6">
        <f t="shared" ca="1" si="42"/>
        <v>59.319336879077241</v>
      </c>
      <c r="J152" s="6">
        <f t="shared" ca="1" si="42"/>
        <v>25.186280904518966</v>
      </c>
      <c r="K152" s="6">
        <f t="shared" ca="1" si="42"/>
        <v>52.134088060135518</v>
      </c>
      <c r="L152" s="6">
        <f t="shared" ca="1" si="42"/>
        <v>45.301458863198981</v>
      </c>
      <c r="M152" s="6">
        <f t="shared" ca="1" si="42"/>
        <v>54.593433029080799</v>
      </c>
      <c r="N152" s="6">
        <f t="shared" ca="1" si="42"/>
        <v>51.762350301145183</v>
      </c>
      <c r="O152" s="6">
        <f t="shared" ca="1" si="42"/>
        <v>56.587553511473189</v>
      </c>
      <c r="P152" s="6">
        <f t="shared" ca="1" si="42"/>
        <v>43.677230970767084</v>
      </c>
      <c r="Q152" s="6">
        <f t="shared" ca="1" si="42"/>
        <v>56.387246572285932</v>
      </c>
      <c r="R152" s="6">
        <f t="shared" ca="1" si="40"/>
        <v>85.779475576428169</v>
      </c>
      <c r="S152" s="6">
        <f t="shared" ca="1" si="40"/>
        <v>43.452035543782735</v>
      </c>
      <c r="T152" s="6">
        <f t="shared" ca="1" si="40"/>
        <v>48.409099515105027</v>
      </c>
      <c r="U152" s="6">
        <f t="shared" ca="1" si="40"/>
        <v>44.093375407686153</v>
      </c>
    </row>
    <row r="153" spans="1:21" x14ac:dyDescent="0.25">
      <c r="A153" s="5">
        <v>2005</v>
      </c>
      <c r="B153" s="6">
        <f t="shared" ca="1" si="42"/>
        <v>55.942175176545852</v>
      </c>
      <c r="C153" s="6">
        <f t="shared" ca="1" si="42"/>
        <v>44.997222814022642</v>
      </c>
      <c r="D153" s="6">
        <f t="shared" ca="1" si="42"/>
        <v>44.754543074565781</v>
      </c>
      <c r="E153" s="6">
        <f t="shared" ca="1" si="42"/>
        <v>36.618965846884343</v>
      </c>
      <c r="F153" s="6">
        <f t="shared" ca="1" si="42"/>
        <v>21.016427272322712</v>
      </c>
      <c r="G153" s="6">
        <f t="shared" ca="1" si="42"/>
        <v>39.97834545266776</v>
      </c>
      <c r="H153" s="6">
        <f t="shared" ca="1" si="42"/>
        <v>47.191566515449416</v>
      </c>
      <c r="I153" s="6">
        <f t="shared" ca="1" si="42"/>
        <v>58.906792961988195</v>
      </c>
      <c r="J153" s="6">
        <f t="shared" ca="1" si="42"/>
        <v>26.344842152692824</v>
      </c>
      <c r="K153" s="6">
        <f t="shared" ca="1" si="42"/>
        <v>52.856434090238935</v>
      </c>
      <c r="L153" s="6">
        <f t="shared" ca="1" si="42"/>
        <v>46.191390385541496</v>
      </c>
      <c r="M153" s="6">
        <f t="shared" ca="1" si="42"/>
        <v>55.431067087160621</v>
      </c>
      <c r="N153" s="6">
        <f t="shared" ca="1" si="42"/>
        <v>52.384919967347685</v>
      </c>
      <c r="O153" s="6">
        <f t="shared" ca="1" si="42"/>
        <v>57.29913628132784</v>
      </c>
      <c r="P153" s="6">
        <f t="shared" ca="1" si="42"/>
        <v>44.05336807157061</v>
      </c>
      <c r="Q153" s="6">
        <f t="shared" ref="Q153:U159" ca="1" si="43">IF($B$43&gt;=$B$45,NA(),VLOOKUP($A153,INDIRECT($B$34),COLUMN(),FALSE))</f>
        <v>57.506155638841328</v>
      </c>
      <c r="R153" s="6">
        <f t="shared" ca="1" si="43"/>
        <v>86.735167788253676</v>
      </c>
      <c r="S153" s="6">
        <f t="shared" ca="1" si="43"/>
        <v>43.695211583799271</v>
      </c>
      <c r="T153" s="6">
        <f t="shared" ca="1" si="43"/>
        <v>49.857574806493261</v>
      </c>
      <c r="U153" s="6">
        <f t="shared" ca="1" si="43"/>
        <v>44.781662195127765</v>
      </c>
    </row>
    <row r="154" spans="1:21" x14ac:dyDescent="0.25">
      <c r="A154" s="5">
        <v>2006</v>
      </c>
      <c r="B154" s="6">
        <f t="shared" ref="B154:Q159" ca="1" si="44">IF($B$43&gt;=$B$45,NA(),VLOOKUP($A154,INDIRECT($B$34),COLUMN(),FALSE))</f>
        <v>56.398245930593781</v>
      </c>
      <c r="C154" s="6">
        <f t="shared" ca="1" si="44"/>
        <v>45.544875500487983</v>
      </c>
      <c r="D154" s="6">
        <f t="shared" ca="1" si="44"/>
        <v>45.53591093260421</v>
      </c>
      <c r="E154" s="6">
        <f t="shared" ca="1" si="44"/>
        <v>36.892641151372821</v>
      </c>
      <c r="F154" s="6">
        <f t="shared" ca="1" si="44"/>
        <v>21.91425007405374</v>
      </c>
      <c r="G154" s="6">
        <f t="shared" ca="1" si="44"/>
        <v>41.135199835874907</v>
      </c>
      <c r="H154" s="6">
        <f t="shared" ca="1" si="44"/>
        <v>48.759024205238092</v>
      </c>
      <c r="I154" s="6">
        <f t="shared" ca="1" si="44"/>
        <v>59.791139142881342</v>
      </c>
      <c r="J154" s="6">
        <f t="shared" ca="1" si="44"/>
        <v>28.106092280814789</v>
      </c>
      <c r="K154" s="6">
        <f t="shared" ca="1" si="44"/>
        <v>53.310737141467982</v>
      </c>
      <c r="L154" s="6">
        <f t="shared" ca="1" si="44"/>
        <v>47.551419024543854</v>
      </c>
      <c r="M154" s="6">
        <f t="shared" ca="1" si="44"/>
        <v>57.041793807960289</v>
      </c>
      <c r="N154" s="6">
        <f t="shared" ca="1" si="44"/>
        <v>54.291040010257191</v>
      </c>
      <c r="O154" s="6">
        <f t="shared" ca="1" si="44"/>
        <v>58.135367336563817</v>
      </c>
      <c r="P154" s="6">
        <f t="shared" ca="1" si="44"/>
        <v>44.261895199693875</v>
      </c>
      <c r="Q154" s="6">
        <f t="shared" ca="1" si="44"/>
        <v>58.526366145282907</v>
      </c>
      <c r="R154" s="6">
        <f t="shared" ca="1" si="43"/>
        <v>86.064611050010967</v>
      </c>
      <c r="S154" s="6">
        <f t="shared" ca="1" si="43"/>
        <v>44.072286174933176</v>
      </c>
      <c r="T154" s="6">
        <f t="shared" ca="1" si="43"/>
        <v>51.31760791872464</v>
      </c>
      <c r="U154" s="6">
        <f t="shared" ca="1" si="43"/>
        <v>45.698701928807914</v>
      </c>
    </row>
    <row r="155" spans="1:21" x14ac:dyDescent="0.25">
      <c r="A155" s="5">
        <v>2007</v>
      </c>
      <c r="B155" s="6">
        <f t="shared" ca="1" si="44"/>
        <v>57.083980513660485</v>
      </c>
      <c r="C155" s="6">
        <f t="shared" ca="1" si="44"/>
        <v>45.543525523963439</v>
      </c>
      <c r="D155" s="6">
        <f t="shared" ca="1" si="44"/>
        <v>46.9688652497669</v>
      </c>
      <c r="E155" s="6">
        <f t="shared" ca="1" si="44"/>
        <v>37.725386095151627</v>
      </c>
      <c r="F155" s="6">
        <f t="shared" ca="1" si="44"/>
        <v>23.14248073809075</v>
      </c>
      <c r="G155" s="6">
        <f t="shared" ca="1" si="44"/>
        <v>41.169123725742942</v>
      </c>
      <c r="H155" s="6">
        <f t="shared" ca="1" si="44"/>
        <v>49.82019059987401</v>
      </c>
      <c r="I155" s="6">
        <f t="shared" ca="1" si="44"/>
        <v>60.780852834022603</v>
      </c>
      <c r="J155" s="6">
        <f t="shared" ca="1" si="44"/>
        <v>29.345050143370422</v>
      </c>
      <c r="K155" s="6">
        <f t="shared" ca="1" si="44"/>
        <v>53.228652110368223</v>
      </c>
      <c r="L155" s="6">
        <f t="shared" ca="1" si="44"/>
        <v>49.091886790815543</v>
      </c>
      <c r="M155" s="6">
        <f t="shared" ca="1" si="44"/>
        <v>57.079825387933454</v>
      </c>
      <c r="N155" s="6">
        <f t="shared" ca="1" si="44"/>
        <v>55.204261313385821</v>
      </c>
      <c r="O155" s="6">
        <f t="shared" ca="1" si="44"/>
        <v>59.394067186151695</v>
      </c>
      <c r="P155" s="6">
        <f t="shared" ca="1" si="44"/>
        <v>44.463812453794056</v>
      </c>
      <c r="Q155" s="6">
        <f t="shared" ca="1" si="44"/>
        <v>59.441681412685533</v>
      </c>
      <c r="R155" s="6">
        <f t="shared" ca="1" si="43"/>
        <v>84.498777122457653</v>
      </c>
      <c r="S155" s="6">
        <f t="shared" ca="1" si="43"/>
        <v>44.663295449935333</v>
      </c>
      <c r="T155" s="6">
        <f t="shared" ca="1" si="43"/>
        <v>51.446520876605234</v>
      </c>
      <c r="U155" s="6">
        <f t="shared" ca="1" si="43"/>
        <v>46.964171605449124</v>
      </c>
    </row>
    <row r="156" spans="1:21" x14ac:dyDescent="0.25">
      <c r="A156">
        <v>2008</v>
      </c>
      <c r="B156" s="6">
        <f t="shared" ca="1" si="44"/>
        <v>57.505152002104595</v>
      </c>
      <c r="C156" s="6">
        <f t="shared" ca="1" si="44"/>
        <v>45.354330675004398</v>
      </c>
      <c r="D156" s="6">
        <f t="shared" ca="1" si="44"/>
        <v>45.464235542999127</v>
      </c>
      <c r="E156" s="6">
        <f t="shared" ca="1" si="44"/>
        <v>37.890553662466139</v>
      </c>
      <c r="F156" s="6">
        <f t="shared" ca="1" si="44"/>
        <v>24.092456017809482</v>
      </c>
      <c r="G156" s="6">
        <f t="shared" ca="1" si="44"/>
        <v>38.506295004708022</v>
      </c>
      <c r="H156" s="6">
        <f t="shared" ca="1" si="44"/>
        <v>50.031705863257294</v>
      </c>
      <c r="I156" s="6">
        <f t="shared" ca="1" si="44"/>
        <v>59.975432949799121</v>
      </c>
      <c r="J156" s="6">
        <f t="shared" ca="1" si="44"/>
        <v>29.458459835835853</v>
      </c>
      <c r="K156" s="6">
        <f t="shared" ca="1" si="44"/>
        <v>51.91994245358373</v>
      </c>
      <c r="L156" s="6">
        <f t="shared" ca="1" si="44"/>
        <v>48.507645002035922</v>
      </c>
      <c r="M156" s="6">
        <f t="shared" ca="1" si="44"/>
        <v>56.49304411139876</v>
      </c>
      <c r="N156" s="6">
        <f t="shared" ca="1" si="44"/>
        <v>55.134922798763526</v>
      </c>
      <c r="O156" s="6">
        <f t="shared" ca="1" si="44"/>
        <v>59.445402072230799</v>
      </c>
      <c r="P156" s="6">
        <f t="shared" ca="1" si="44"/>
        <v>44.168554441937637</v>
      </c>
      <c r="Q156" s="6">
        <f t="shared" ca="1" si="44"/>
        <v>59.493445424493757</v>
      </c>
      <c r="R156" s="6">
        <f t="shared" ca="1" si="43"/>
        <v>81.678298654256835</v>
      </c>
      <c r="S156" s="6">
        <f t="shared" ca="1" si="43"/>
        <v>45.013186898859971</v>
      </c>
      <c r="T156" s="6">
        <f t="shared" ca="1" si="43"/>
        <v>50.489214416651826</v>
      </c>
      <c r="U156" s="6">
        <f t="shared" ca="1" si="43"/>
        <v>46.316650375314239</v>
      </c>
    </row>
    <row r="157" spans="1:21" x14ac:dyDescent="0.25">
      <c r="A157" s="5">
        <v>2009</v>
      </c>
      <c r="B157" s="6">
        <f t="shared" ca="1" si="44"/>
        <v>59.001942693402327</v>
      </c>
      <c r="C157" s="6">
        <f t="shared" ca="1" si="44"/>
        <v>45.619261011427653</v>
      </c>
      <c r="D157" s="6">
        <f t="shared" ca="1" si="44"/>
        <v>46.766019999235056</v>
      </c>
      <c r="E157" s="6">
        <f t="shared" ca="1" si="44"/>
        <v>37.368618705330874</v>
      </c>
      <c r="F157" s="6">
        <f t="shared" ca="1" si="44"/>
        <v>24.295250985434635</v>
      </c>
      <c r="G157" s="6">
        <f t="shared" ca="1" si="44"/>
        <v>36.703715794213586</v>
      </c>
      <c r="H157" s="6">
        <f t="shared" ca="1" si="44"/>
        <v>49.787642412006257</v>
      </c>
      <c r="I157" s="6">
        <f t="shared" ca="1" si="44"/>
        <v>59.072436239290127</v>
      </c>
      <c r="J157" s="6">
        <f t="shared" ca="1" si="44"/>
        <v>29.001723171338192</v>
      </c>
      <c r="K157" s="6">
        <f t="shared" ca="1" si="44"/>
        <v>50.898898839862987</v>
      </c>
      <c r="L157" s="6">
        <f t="shared" ca="1" si="44"/>
        <v>45.983570500616544</v>
      </c>
      <c r="M157" s="6">
        <f t="shared" ca="1" si="44"/>
        <v>56.168260762821646</v>
      </c>
      <c r="N157" s="6">
        <f t="shared" ca="1" si="44"/>
        <v>53.764610413370939</v>
      </c>
      <c r="O157" s="6">
        <f t="shared" ca="1" si="44"/>
        <v>62.525903839760787</v>
      </c>
      <c r="P157" s="6">
        <f t="shared" ca="1" si="44"/>
        <v>43.150093901231401</v>
      </c>
      <c r="Q157" s="6">
        <f t="shared" ca="1" si="44"/>
        <v>58.056589061808218</v>
      </c>
      <c r="R157" s="6">
        <f t="shared" ca="1" si="43"/>
        <v>81.7016552743099</v>
      </c>
      <c r="S157" s="6">
        <f t="shared" ca="1" si="43"/>
        <v>46.249475888141859</v>
      </c>
      <c r="T157" s="6">
        <f t="shared" ca="1" si="43"/>
        <v>49.36820128659086</v>
      </c>
      <c r="U157" s="6">
        <f t="shared" ca="1" si="43"/>
        <v>45.806158736991328</v>
      </c>
    </row>
    <row r="158" spans="1:21" x14ac:dyDescent="0.25">
      <c r="A158" s="5">
        <v>2010</v>
      </c>
      <c r="B158" s="6">
        <f t="shared" ca="1" si="44"/>
        <v>60.410239168718924</v>
      </c>
      <c r="C158" s="6">
        <f t="shared" ca="1" si="44"/>
        <v>46.202918072423905</v>
      </c>
      <c r="D158" s="6">
        <f t="shared" ca="1" si="44"/>
        <v>46.791482363728534</v>
      </c>
      <c r="E158" s="6">
        <f t="shared" ca="1" si="44"/>
        <v>38.762625641217518</v>
      </c>
      <c r="F158" s="6">
        <f t="shared" ca="1" si="44"/>
        <v>25.932623437445848</v>
      </c>
      <c r="G158" s="6">
        <f t="shared" ca="1" si="44"/>
        <v>40.883931350311592</v>
      </c>
      <c r="H158" s="6">
        <f t="shared" ca="1" si="44"/>
        <v>50.831379164656198</v>
      </c>
      <c r="I158" s="6">
        <f t="shared" ca="1" si="44"/>
        <v>59.856800445223769</v>
      </c>
      <c r="J158" s="6">
        <f t="shared" ca="1" si="44"/>
        <v>29.786768981999266</v>
      </c>
      <c r="K158" s="6">
        <f t="shared" ca="1" si="44"/>
        <v>52.717569418418385</v>
      </c>
      <c r="L158" s="6">
        <f t="shared" ca="1" si="44"/>
        <v>47.418509157053677</v>
      </c>
      <c r="M158" s="6">
        <f t="shared" ca="1" si="44"/>
        <v>56.928411445819577</v>
      </c>
      <c r="N158" s="6">
        <f t="shared" ca="1" si="44"/>
        <v>54.502631308604805</v>
      </c>
      <c r="O158" s="6">
        <f t="shared" ca="1" si="44"/>
        <v>64.829775494786119</v>
      </c>
      <c r="P158" s="6">
        <f t="shared" ca="1" si="44"/>
        <v>44.283036236366328</v>
      </c>
      <c r="Q158" s="6">
        <f t="shared" ca="1" si="44"/>
        <v>59.353655075197004</v>
      </c>
      <c r="R158" s="6">
        <f t="shared" ca="1" si="43"/>
        <v>81.605744602399838</v>
      </c>
      <c r="S158" s="6">
        <f t="shared" ca="1" si="43"/>
        <v>47.318447537093839</v>
      </c>
      <c r="T158" s="6">
        <f t="shared" ca="1" si="43"/>
        <v>50.796498478031594</v>
      </c>
      <c r="U158" s="6">
        <f t="shared" ca="1" si="43"/>
        <v>46.401578510090857</v>
      </c>
    </row>
    <row r="159" spans="1:21" x14ac:dyDescent="0.25">
      <c r="A159">
        <v>2011</v>
      </c>
      <c r="B159" s="6">
        <f t="shared" ca="1" si="44"/>
        <v>60.589996583807249</v>
      </c>
      <c r="C159" s="6">
        <f t="shared" ca="1" si="44"/>
        <v>46.608843692533412</v>
      </c>
      <c r="D159" s="6">
        <f t="shared" ca="1" si="44"/>
        <v>46.844483797725509</v>
      </c>
      <c r="E159" s="6">
        <f t="shared" ca="1" si="44"/>
        <v>39.695256947630995</v>
      </c>
      <c r="F159" s="6">
        <f t="shared" ca="1" si="44"/>
        <v>27.137046966677634</v>
      </c>
      <c r="G159" s="6">
        <f t="shared" ca="1" si="44"/>
        <v>41.268193747689452</v>
      </c>
      <c r="H159" s="6">
        <f t="shared" ca="1" si="44"/>
        <v>51.449151537705447</v>
      </c>
      <c r="I159" s="6">
        <f t="shared" ca="1" si="44"/>
        <v>60.167959485254052</v>
      </c>
      <c r="J159" s="6">
        <f t="shared" ca="1" si="44"/>
        <v>30.552466710609593</v>
      </c>
      <c r="K159" s="6">
        <f t="shared" ca="1" si="44"/>
        <v>53.203987759291756</v>
      </c>
      <c r="L159" s="6">
        <f t="shared" ca="1" si="44"/>
        <v>48.082988454744886</v>
      </c>
      <c r="M159" s="6">
        <f t="shared" ca="1" si="44"/>
        <v>57.699626660027711</v>
      </c>
      <c r="N159" s="6">
        <f t="shared" ca="1" si="44"/>
        <v>55.258326725310404</v>
      </c>
      <c r="O159" s="6">
        <f t="shared" ca="1" si="44"/>
        <v>66.742162964586797</v>
      </c>
      <c r="P159" s="6">
        <f t="shared" ca="1" si="44"/>
        <v>44.434232621590027</v>
      </c>
      <c r="Q159" s="6">
        <f t="shared" ca="1" si="44"/>
        <v>59.488903204400607</v>
      </c>
      <c r="R159" s="6">
        <f t="shared" ca="1" si="43"/>
        <v>81.469730994279473</v>
      </c>
      <c r="S159" s="6">
        <f t="shared" ca="1" si="43"/>
        <v>48.129508305263023</v>
      </c>
      <c r="T159" s="6">
        <f t="shared" ca="1" si="43"/>
        <v>51.60695946498447</v>
      </c>
      <c r="U159" s="6">
        <f t="shared" ca="1" si="43"/>
        <v>46.819815063211671</v>
      </c>
    </row>
    <row r="160" spans="1:21" x14ac:dyDescent="0.25">
      <c r="A160" s="7"/>
      <c r="B160" s="6"/>
      <c r="C160" s="6"/>
      <c r="D160" s="6"/>
      <c r="E160" s="6"/>
      <c r="F160" s="6"/>
      <c r="G160" s="6"/>
      <c r="H160" s="6"/>
      <c r="I160" s="6"/>
      <c r="J160" s="6"/>
      <c r="K160" s="6"/>
      <c r="L160" s="6"/>
      <c r="M160" s="6"/>
      <c r="N160" s="6"/>
      <c r="O160" s="6"/>
      <c r="P160" s="6"/>
      <c r="Q160" s="6"/>
      <c r="R160" s="6"/>
    </row>
    <row r="161" spans="1:63" ht="20.100000000000001" customHeight="1" x14ac:dyDescent="0.3">
      <c r="A161" s="11" t="s">
        <v>91</v>
      </c>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row>
    <row r="162" spans="1:63" x14ac:dyDescent="0.25">
      <c r="A162" s="12" t="s">
        <v>93</v>
      </c>
    </row>
    <row r="163" spans="1:63" x14ac:dyDescent="0.25">
      <c r="B163" t="s">
        <v>11</v>
      </c>
      <c r="C163" t="s">
        <v>0</v>
      </c>
      <c r="D163" t="s">
        <v>15</v>
      </c>
      <c r="E163" t="s">
        <v>1</v>
      </c>
      <c r="F163" t="s">
        <v>22</v>
      </c>
      <c r="G163" t="s">
        <v>18</v>
      </c>
      <c r="H163" t="s">
        <v>2</v>
      </c>
      <c r="I163" t="s">
        <v>3</v>
      </c>
      <c r="J163" t="s">
        <v>51</v>
      </c>
      <c r="K163" t="s">
        <v>4</v>
      </c>
      <c r="L163" t="s">
        <v>49</v>
      </c>
      <c r="M163" t="s">
        <v>5</v>
      </c>
      <c r="N163" t="s">
        <v>6</v>
      </c>
      <c r="O163" t="s">
        <v>50</v>
      </c>
      <c r="P163" t="s">
        <v>7</v>
      </c>
      <c r="Q163" t="s">
        <v>12</v>
      </c>
      <c r="R163" t="s">
        <v>8</v>
      </c>
      <c r="S163" t="s">
        <v>17</v>
      </c>
      <c r="T163" t="s">
        <v>9</v>
      </c>
      <c r="U163" t="s">
        <v>13</v>
      </c>
      <c r="W163" t="s">
        <v>11</v>
      </c>
      <c r="X163" t="s">
        <v>0</v>
      </c>
      <c r="Y163" t="s">
        <v>15</v>
      </c>
      <c r="Z163" t="s">
        <v>1</v>
      </c>
      <c r="AA163" t="s">
        <v>22</v>
      </c>
      <c r="AB163" t="s">
        <v>18</v>
      </c>
      <c r="AC163" t="s">
        <v>2</v>
      </c>
      <c r="AD163" t="s">
        <v>3</v>
      </c>
      <c r="AE163" t="s">
        <v>51</v>
      </c>
      <c r="AF163" t="s">
        <v>4</v>
      </c>
      <c r="AG163" t="s">
        <v>49</v>
      </c>
      <c r="AH163" t="s">
        <v>5</v>
      </c>
      <c r="AI163" t="s">
        <v>6</v>
      </c>
      <c r="AJ163" t="s">
        <v>50</v>
      </c>
      <c r="AK163" t="s">
        <v>7</v>
      </c>
      <c r="AL163" t="s">
        <v>12</v>
      </c>
      <c r="AM163" t="s">
        <v>8</v>
      </c>
      <c r="AN163" t="s">
        <v>17</v>
      </c>
      <c r="AO163" t="s">
        <v>9</v>
      </c>
      <c r="AP163" t="s">
        <v>13</v>
      </c>
      <c r="AR163" t="s">
        <v>11</v>
      </c>
      <c r="AS163" t="s">
        <v>0</v>
      </c>
      <c r="AT163" t="s">
        <v>15</v>
      </c>
      <c r="AU163" t="s">
        <v>1</v>
      </c>
      <c r="AV163" t="s">
        <v>22</v>
      </c>
      <c r="AW163" t="s">
        <v>18</v>
      </c>
      <c r="AX163" t="s">
        <v>2</v>
      </c>
      <c r="AY163" t="s">
        <v>3</v>
      </c>
      <c r="AZ163" t="s">
        <v>51</v>
      </c>
      <c r="BA163" t="s">
        <v>4</v>
      </c>
      <c r="BB163" t="s">
        <v>49</v>
      </c>
      <c r="BC163" t="s">
        <v>5</v>
      </c>
      <c r="BD163" t="s">
        <v>6</v>
      </c>
      <c r="BE163" t="s">
        <v>50</v>
      </c>
      <c r="BF163" t="s">
        <v>7</v>
      </c>
      <c r="BG163" t="s">
        <v>12</v>
      </c>
      <c r="BH163" t="s">
        <v>8</v>
      </c>
      <c r="BI163" t="s">
        <v>17</v>
      </c>
      <c r="BJ163" t="s">
        <v>9</v>
      </c>
      <c r="BK163" t="s">
        <v>13</v>
      </c>
    </row>
    <row r="164" spans="1:63" ht="14.4" x14ac:dyDescent="0.3">
      <c r="A164">
        <v>1960</v>
      </c>
      <c r="B164" s="204">
        <v>17746.919105299952</v>
      </c>
      <c r="C164" s="204">
        <v>14733.483230146216</v>
      </c>
      <c r="D164" s="204">
        <v>15319.751126949253</v>
      </c>
      <c r="E164" s="204">
        <v>6108.9333618723695</v>
      </c>
      <c r="F164" s="204">
        <v>1536.5462899465649</v>
      </c>
      <c r="G164" s="204">
        <v>4377.7429274979459</v>
      </c>
      <c r="H164" s="204">
        <v>11432.404809684876</v>
      </c>
      <c r="I164" s="204">
        <v>11741.345930909025</v>
      </c>
      <c r="J164" s="204" t="e">
        <f>NA()</f>
        <v>#N/A</v>
      </c>
      <c r="K164" s="204">
        <v>14925.564395719593</v>
      </c>
      <c r="L164" s="204" t="e">
        <f>NA()</f>
        <v>#N/A</v>
      </c>
      <c r="M164" s="204">
        <v>11271.610663038855</v>
      </c>
      <c r="N164" s="204">
        <v>12352.234191613848</v>
      </c>
      <c r="O164" s="204" t="e">
        <f>NA()</f>
        <v>#N/A</v>
      </c>
      <c r="P164" s="204">
        <v>9840.636228767924</v>
      </c>
      <c r="Q164" s="204">
        <v>14243.873694987082</v>
      </c>
      <c r="R164" s="204">
        <v>16574.279710547464</v>
      </c>
      <c r="S164" s="204" t="e">
        <f>NA()</f>
        <v>#N/A</v>
      </c>
      <c r="T164" s="204">
        <v>13935.725461160879</v>
      </c>
      <c r="U164" s="204">
        <v>11879.275192682408</v>
      </c>
      <c r="W164" s="100">
        <f t="array" ref="W164:AP215">'1 a'!B60:U111</f>
        <v>17746.919105299952</v>
      </c>
      <c r="X164" s="100">
        <v>14733.483230146216</v>
      </c>
      <c r="Y164" s="100">
        <v>15319.751126949253</v>
      </c>
      <c r="Z164" s="100">
        <v>6108.9333618723695</v>
      </c>
      <c r="AA164" s="100">
        <v>1536.5462899465649</v>
      </c>
      <c r="AB164" s="100">
        <v>4377.7429274979459</v>
      </c>
      <c r="AC164" s="100">
        <v>11432.404809684876</v>
      </c>
      <c r="AD164" s="100">
        <v>11741.345930909025</v>
      </c>
      <c r="AE164" s="100" t="str">
        <v>NA</v>
      </c>
      <c r="AF164" s="100">
        <v>14925.564395719593</v>
      </c>
      <c r="AG164" s="100" t="str">
        <v>NA</v>
      </c>
      <c r="AH164" s="100">
        <v>11271.610663038855</v>
      </c>
      <c r="AI164" s="100">
        <v>12352.234191613848</v>
      </c>
      <c r="AJ164" s="100" t="str">
        <v>NA</v>
      </c>
      <c r="AK164" s="100">
        <v>9840.636228767924</v>
      </c>
      <c r="AL164" s="100">
        <v>14243.873694987082</v>
      </c>
      <c r="AM164" s="100">
        <v>16574.279710547464</v>
      </c>
      <c r="AN164" s="100" t="str">
        <v>NA</v>
      </c>
      <c r="AO164" s="100">
        <v>13935.725461160879</v>
      </c>
      <c r="AP164" s="100">
        <v>11879.275192682408</v>
      </c>
      <c r="AR164" s="238">
        <f t="shared" ref="AR164:AR195" si="45">W164-B164</f>
        <v>0</v>
      </c>
      <c r="AS164" s="238">
        <f t="shared" ref="AS164:AS195" si="46">X164-C164</f>
        <v>0</v>
      </c>
      <c r="AT164" s="238">
        <f t="shared" ref="AT164:AT195" si="47">Y164-D164</f>
        <v>0</v>
      </c>
      <c r="AU164" s="238">
        <f t="shared" ref="AU164:AU195" si="48">Z164-E164</f>
        <v>0</v>
      </c>
      <c r="AV164" s="238">
        <f t="shared" ref="AV164:AV195" si="49">AA164-F164</f>
        <v>0</v>
      </c>
      <c r="AW164" s="238">
        <f t="shared" ref="AW164:AW195" si="50">AB164-G164</f>
        <v>0</v>
      </c>
      <c r="AX164" s="238">
        <f t="shared" ref="AX164:AX195" si="51">AC164-H164</f>
        <v>0</v>
      </c>
      <c r="AY164" s="238">
        <f t="shared" ref="AY164:AY195" si="52">AD164-I164</f>
        <v>0</v>
      </c>
      <c r="AZ164" s="238" t="e">
        <f t="shared" ref="AZ164:AZ195" si="53">AE164-J164</f>
        <v>#VALUE!</v>
      </c>
      <c r="BA164" s="238">
        <f t="shared" ref="BA164:BA195" si="54">AF164-K164</f>
        <v>0</v>
      </c>
      <c r="BB164" s="238" t="e">
        <f t="shared" ref="BB164:BB195" si="55">AG164-L164</f>
        <v>#VALUE!</v>
      </c>
      <c r="BC164" s="238">
        <f t="shared" ref="BC164:BC195" si="56">AH164-M164</f>
        <v>0</v>
      </c>
      <c r="BD164" s="238">
        <f t="shared" ref="BD164:BD195" si="57">AI164-N164</f>
        <v>0</v>
      </c>
      <c r="BE164" s="238" t="e">
        <f t="shared" ref="BE164:BE195" si="58">AJ164-O164</f>
        <v>#VALUE!</v>
      </c>
      <c r="BF164" s="238">
        <f t="shared" ref="BF164:BF195" si="59">AK164-P164</f>
        <v>0</v>
      </c>
      <c r="BG164" s="238">
        <f t="shared" ref="BG164:BG195" si="60">AL164-Q164</f>
        <v>0</v>
      </c>
      <c r="BH164" s="238">
        <f t="shared" ref="BH164:BH195" si="61">AM164-R164</f>
        <v>0</v>
      </c>
      <c r="BI164" s="238" t="e">
        <f t="shared" ref="BI164:BI195" si="62">AN164-S164</f>
        <v>#VALUE!</v>
      </c>
      <c r="BJ164" s="238">
        <f t="shared" ref="BJ164:BJ195" si="63">AO164-T164</f>
        <v>0</v>
      </c>
      <c r="BK164" s="238">
        <f t="shared" ref="BK164:BK195" si="64">AP164-U164</f>
        <v>0</v>
      </c>
    </row>
    <row r="165" spans="1:63" ht="14.4" x14ac:dyDescent="0.3">
      <c r="A165">
        <v>1961</v>
      </c>
      <c r="B165" s="204">
        <v>17861.828124553162</v>
      </c>
      <c r="C165" s="204">
        <v>14894.283864558598</v>
      </c>
      <c r="D165" s="204">
        <v>14848.591088571329</v>
      </c>
      <c r="E165" s="204">
        <v>6771.7091224573169</v>
      </c>
      <c r="F165" s="204">
        <v>1578.9009823732938</v>
      </c>
      <c r="G165" s="204">
        <v>4578.6793102169631</v>
      </c>
      <c r="H165" s="204">
        <v>11973.847011842689</v>
      </c>
      <c r="I165" s="204">
        <v>12284.94584428071</v>
      </c>
      <c r="J165" s="204" t="e">
        <f>NA()</f>
        <v>#N/A</v>
      </c>
      <c r="K165" s="204">
        <v>15696.955188877097</v>
      </c>
      <c r="L165" s="204" t="e">
        <f>NA()</f>
        <v>#N/A</v>
      </c>
      <c r="M165" s="204">
        <v>11687.877904223615</v>
      </c>
      <c r="N165" s="204">
        <v>12753.431217953275</v>
      </c>
      <c r="O165" s="204" t="e">
        <f>NA()</f>
        <v>#N/A</v>
      </c>
      <c r="P165" s="204">
        <v>10577.268505748849</v>
      </c>
      <c r="Q165" s="204">
        <v>14462.981119453743</v>
      </c>
      <c r="R165" s="204">
        <v>17451.721896441039</v>
      </c>
      <c r="S165" s="204" t="e">
        <f>NA()</f>
        <v>#N/A</v>
      </c>
      <c r="T165" s="204">
        <v>14658.913639605073</v>
      </c>
      <c r="U165" s="204">
        <v>12106.873843636642</v>
      </c>
      <c r="W165" s="100">
        <v>17861.828124553162</v>
      </c>
      <c r="X165" s="100">
        <v>14894.283864558598</v>
      </c>
      <c r="Y165" s="100">
        <v>14848.591088571329</v>
      </c>
      <c r="Z165" s="100">
        <v>6771.7091224573169</v>
      </c>
      <c r="AA165" s="100">
        <v>1578.9009823732938</v>
      </c>
      <c r="AB165" s="100">
        <v>4578.6793102169631</v>
      </c>
      <c r="AC165" s="100">
        <v>11973.847011842689</v>
      </c>
      <c r="AD165" s="100">
        <v>12284.94584428071</v>
      </c>
      <c r="AE165" s="100" t="str">
        <v>NA</v>
      </c>
      <c r="AF165" s="100">
        <v>15696.955188877097</v>
      </c>
      <c r="AG165" s="100" t="str">
        <v>NA</v>
      </c>
      <c r="AH165" s="100">
        <v>11687.877904223615</v>
      </c>
      <c r="AI165" s="100">
        <v>12753.431217953275</v>
      </c>
      <c r="AJ165" s="100" t="str">
        <v>NA</v>
      </c>
      <c r="AK165" s="100">
        <v>10577.268505748849</v>
      </c>
      <c r="AL165" s="100">
        <v>14462.981119453743</v>
      </c>
      <c r="AM165" s="100">
        <v>17451.721896441039</v>
      </c>
      <c r="AN165" s="100" t="str">
        <v>NA</v>
      </c>
      <c r="AO165" s="100">
        <v>14658.913639605073</v>
      </c>
      <c r="AP165" s="100">
        <v>12106.873843636642</v>
      </c>
      <c r="AR165" s="238">
        <f t="shared" si="45"/>
        <v>0</v>
      </c>
      <c r="AS165" s="238">
        <f t="shared" si="46"/>
        <v>0</v>
      </c>
      <c r="AT165" s="238">
        <f t="shared" si="47"/>
        <v>0</v>
      </c>
      <c r="AU165" s="238">
        <f t="shared" si="48"/>
        <v>0</v>
      </c>
      <c r="AV165" s="238">
        <f t="shared" si="49"/>
        <v>0</v>
      </c>
      <c r="AW165" s="238">
        <f t="shared" si="50"/>
        <v>0</v>
      </c>
      <c r="AX165" s="238">
        <f t="shared" si="51"/>
        <v>0</v>
      </c>
      <c r="AY165" s="238">
        <f t="shared" si="52"/>
        <v>0</v>
      </c>
      <c r="AZ165" s="238" t="e">
        <f t="shared" si="53"/>
        <v>#VALUE!</v>
      </c>
      <c r="BA165" s="238">
        <f t="shared" si="54"/>
        <v>0</v>
      </c>
      <c r="BB165" s="238" t="e">
        <f t="shared" si="55"/>
        <v>#VALUE!</v>
      </c>
      <c r="BC165" s="238">
        <f t="shared" si="56"/>
        <v>0</v>
      </c>
      <c r="BD165" s="238">
        <f t="shared" si="57"/>
        <v>0</v>
      </c>
      <c r="BE165" s="238" t="e">
        <f t="shared" si="58"/>
        <v>#VALUE!</v>
      </c>
      <c r="BF165" s="238">
        <f t="shared" si="59"/>
        <v>0</v>
      </c>
      <c r="BG165" s="238">
        <f t="shared" si="60"/>
        <v>0</v>
      </c>
      <c r="BH165" s="238">
        <f t="shared" si="61"/>
        <v>0</v>
      </c>
      <c r="BI165" s="238" t="e">
        <f t="shared" si="62"/>
        <v>#VALUE!</v>
      </c>
      <c r="BJ165" s="238">
        <f t="shared" si="63"/>
        <v>0</v>
      </c>
      <c r="BK165" s="238">
        <f t="shared" si="64"/>
        <v>0</v>
      </c>
    </row>
    <row r="166" spans="1:63" ht="14.4" x14ac:dyDescent="0.3">
      <c r="A166">
        <v>1962</v>
      </c>
      <c r="B166" s="204">
        <v>18655.118007991063</v>
      </c>
      <c r="C166" s="204">
        <v>15642.316652454936</v>
      </c>
      <c r="D166" s="204">
        <v>15396.744353182792</v>
      </c>
      <c r="E166" s="204">
        <v>7285.2050786525178</v>
      </c>
      <c r="F166" s="204">
        <v>1567.1405287705752</v>
      </c>
      <c r="G166" s="204">
        <v>4770.5972980867527</v>
      </c>
      <c r="H166" s="204">
        <v>12185.996956309771</v>
      </c>
      <c r="I166" s="204">
        <v>12874.074155542694</v>
      </c>
      <c r="J166" s="204" t="e">
        <f>NA()</f>
        <v>#N/A</v>
      </c>
      <c r="K166" s="204">
        <v>16437.828674819069</v>
      </c>
      <c r="L166" s="204" t="e">
        <f>NA()</f>
        <v>#N/A</v>
      </c>
      <c r="M166" s="204">
        <v>12268.116435479324</v>
      </c>
      <c r="N166" s="204">
        <v>13192.786439963036</v>
      </c>
      <c r="O166" s="204" t="e">
        <f>NA()</f>
        <v>#N/A</v>
      </c>
      <c r="P166" s="204">
        <v>11157.794416006111</v>
      </c>
      <c r="Q166" s="204">
        <v>14875.252679639674</v>
      </c>
      <c r="R166" s="204">
        <v>17777.859379268353</v>
      </c>
      <c r="S166" s="204" t="e">
        <f>NA()</f>
        <v>#N/A</v>
      </c>
      <c r="T166" s="204">
        <v>15198.357812913582</v>
      </c>
      <c r="U166" s="204">
        <v>12172.031712871214</v>
      </c>
      <c r="W166" s="100">
        <v>18655.118007991063</v>
      </c>
      <c r="X166" s="100">
        <v>15642.316652454936</v>
      </c>
      <c r="Y166" s="100">
        <v>15396.744353182792</v>
      </c>
      <c r="Z166" s="100">
        <v>7285.2050786525178</v>
      </c>
      <c r="AA166" s="100">
        <v>1567.1405287705752</v>
      </c>
      <c r="AB166" s="100">
        <v>4770.5972980867527</v>
      </c>
      <c r="AC166" s="100">
        <v>12185.996956309771</v>
      </c>
      <c r="AD166" s="100">
        <v>12874.074155542694</v>
      </c>
      <c r="AE166" s="100" t="str">
        <v>NA</v>
      </c>
      <c r="AF166" s="100">
        <v>16437.828674819069</v>
      </c>
      <c r="AG166" s="100" t="str">
        <v>NA</v>
      </c>
      <c r="AH166" s="100">
        <v>12268.116435479324</v>
      </c>
      <c r="AI166" s="100">
        <v>13192.786439963036</v>
      </c>
      <c r="AJ166" s="100" t="str">
        <v>NA</v>
      </c>
      <c r="AK166" s="100">
        <v>11157.794416006111</v>
      </c>
      <c r="AL166" s="100">
        <v>14875.252679639674</v>
      </c>
      <c r="AM166" s="100">
        <v>17777.859379268353</v>
      </c>
      <c r="AN166" s="100" t="str">
        <v>NA</v>
      </c>
      <c r="AO166" s="100">
        <v>15198.357812913582</v>
      </c>
      <c r="AP166" s="100">
        <v>12172.031712871214</v>
      </c>
      <c r="AR166" s="238">
        <f t="shared" si="45"/>
        <v>0</v>
      </c>
      <c r="AS166" s="238">
        <f t="shared" si="46"/>
        <v>0</v>
      </c>
      <c r="AT166" s="238">
        <f t="shared" si="47"/>
        <v>0</v>
      </c>
      <c r="AU166" s="238">
        <f t="shared" si="48"/>
        <v>0</v>
      </c>
      <c r="AV166" s="238">
        <f t="shared" si="49"/>
        <v>0</v>
      </c>
      <c r="AW166" s="238">
        <f t="shared" si="50"/>
        <v>0</v>
      </c>
      <c r="AX166" s="238">
        <f t="shared" si="51"/>
        <v>0</v>
      </c>
      <c r="AY166" s="238">
        <f t="shared" si="52"/>
        <v>0</v>
      </c>
      <c r="AZ166" s="238" t="e">
        <f t="shared" si="53"/>
        <v>#VALUE!</v>
      </c>
      <c r="BA166" s="238">
        <f t="shared" si="54"/>
        <v>0</v>
      </c>
      <c r="BB166" s="238" t="e">
        <f t="shared" si="55"/>
        <v>#VALUE!</v>
      </c>
      <c r="BC166" s="238">
        <f t="shared" si="56"/>
        <v>0</v>
      </c>
      <c r="BD166" s="238">
        <f t="shared" si="57"/>
        <v>0</v>
      </c>
      <c r="BE166" s="238" t="e">
        <f t="shared" si="58"/>
        <v>#VALUE!</v>
      </c>
      <c r="BF166" s="238">
        <f t="shared" si="59"/>
        <v>0</v>
      </c>
      <c r="BG166" s="238">
        <f t="shared" si="60"/>
        <v>0</v>
      </c>
      <c r="BH166" s="238">
        <f t="shared" si="61"/>
        <v>0</v>
      </c>
      <c r="BI166" s="238" t="e">
        <f t="shared" si="62"/>
        <v>#VALUE!</v>
      </c>
      <c r="BJ166" s="238">
        <f t="shared" si="63"/>
        <v>0</v>
      </c>
      <c r="BK166" s="238">
        <f t="shared" si="64"/>
        <v>0</v>
      </c>
    </row>
    <row r="167" spans="1:63" ht="14.4" x14ac:dyDescent="0.3">
      <c r="A167">
        <v>1963</v>
      </c>
      <c r="B167" s="204">
        <v>19192.440953124096</v>
      </c>
      <c r="C167" s="204">
        <v>16168.420835593599</v>
      </c>
      <c r="D167" s="204">
        <v>16017.506512939663</v>
      </c>
      <c r="E167" s="204">
        <v>7846.4119838692441</v>
      </c>
      <c r="F167" s="204">
        <v>1663.3737149861549</v>
      </c>
      <c r="G167" s="204">
        <v>5114.8524225424262</v>
      </c>
      <c r="H167" s="204">
        <v>12601.859651226516</v>
      </c>
      <c r="I167" s="204">
        <v>13334.518263012316</v>
      </c>
      <c r="J167" s="204" t="e">
        <f>NA()</f>
        <v>#N/A</v>
      </c>
      <c r="K167" s="204">
        <v>16383.00998526201</v>
      </c>
      <c r="L167" s="204" t="e">
        <f>NA()</f>
        <v>#N/A</v>
      </c>
      <c r="M167" s="204">
        <v>12804.609418944901</v>
      </c>
      <c r="N167" s="204">
        <v>13433.372631424943</v>
      </c>
      <c r="O167" s="204" t="e">
        <f>NA()</f>
        <v>#N/A</v>
      </c>
      <c r="P167" s="204">
        <v>11698.104427415434</v>
      </c>
      <c r="Q167" s="204">
        <v>15156.784616283674</v>
      </c>
      <c r="R167" s="204">
        <v>18312.406342219565</v>
      </c>
      <c r="S167" s="204" t="e">
        <f>NA()</f>
        <v>#N/A</v>
      </c>
      <c r="T167" s="204">
        <v>15919.68536695607</v>
      </c>
      <c r="U167" s="204">
        <v>12662.233515661914</v>
      </c>
      <c r="W167" s="100">
        <v>19192.440953124096</v>
      </c>
      <c r="X167" s="100">
        <v>16168.420835593599</v>
      </c>
      <c r="Y167" s="100">
        <v>16017.506512939663</v>
      </c>
      <c r="Z167" s="100">
        <v>7846.4119838692441</v>
      </c>
      <c r="AA167" s="100">
        <v>1663.3737149861549</v>
      </c>
      <c r="AB167" s="100">
        <v>5114.8524225424262</v>
      </c>
      <c r="AC167" s="100">
        <v>12601.859651226516</v>
      </c>
      <c r="AD167" s="100">
        <v>13334.518263012316</v>
      </c>
      <c r="AE167" s="100" t="str">
        <v>NA</v>
      </c>
      <c r="AF167" s="100">
        <v>16383.00998526201</v>
      </c>
      <c r="AG167" s="100" t="str">
        <v>NA</v>
      </c>
      <c r="AH167" s="100">
        <v>12804.609418944901</v>
      </c>
      <c r="AI167" s="100">
        <v>13433.372631424943</v>
      </c>
      <c r="AJ167" s="100" t="str">
        <v>NA</v>
      </c>
      <c r="AK167" s="100">
        <v>11698.104427415434</v>
      </c>
      <c r="AL167" s="100">
        <v>15156.784616283674</v>
      </c>
      <c r="AM167" s="100">
        <v>18312.406342219565</v>
      </c>
      <c r="AN167" s="100" t="str">
        <v>NA</v>
      </c>
      <c r="AO167" s="100">
        <v>15919.68536695607</v>
      </c>
      <c r="AP167" s="100">
        <v>12662.233515661914</v>
      </c>
      <c r="AR167" s="238">
        <f t="shared" si="45"/>
        <v>0</v>
      </c>
      <c r="AS167" s="238">
        <f t="shared" si="46"/>
        <v>0</v>
      </c>
      <c r="AT167" s="238">
        <f t="shared" si="47"/>
        <v>0</v>
      </c>
      <c r="AU167" s="238">
        <f t="shared" si="48"/>
        <v>0</v>
      </c>
      <c r="AV167" s="238">
        <f t="shared" si="49"/>
        <v>0</v>
      </c>
      <c r="AW167" s="238">
        <f t="shared" si="50"/>
        <v>0</v>
      </c>
      <c r="AX167" s="238">
        <f t="shared" si="51"/>
        <v>0</v>
      </c>
      <c r="AY167" s="238">
        <f t="shared" si="52"/>
        <v>0</v>
      </c>
      <c r="AZ167" s="238" t="e">
        <f t="shared" si="53"/>
        <v>#VALUE!</v>
      </c>
      <c r="BA167" s="238">
        <f t="shared" si="54"/>
        <v>0</v>
      </c>
      <c r="BB167" s="238" t="e">
        <f t="shared" si="55"/>
        <v>#VALUE!</v>
      </c>
      <c r="BC167" s="238">
        <f t="shared" si="56"/>
        <v>0</v>
      </c>
      <c r="BD167" s="238">
        <f t="shared" si="57"/>
        <v>0</v>
      </c>
      <c r="BE167" s="238" t="e">
        <f t="shared" si="58"/>
        <v>#VALUE!</v>
      </c>
      <c r="BF167" s="238">
        <f t="shared" si="59"/>
        <v>0</v>
      </c>
      <c r="BG167" s="238">
        <f t="shared" si="60"/>
        <v>0</v>
      </c>
      <c r="BH167" s="238">
        <f t="shared" si="61"/>
        <v>0</v>
      </c>
      <c r="BI167" s="238" t="e">
        <f t="shared" si="62"/>
        <v>#VALUE!</v>
      </c>
      <c r="BJ167" s="238">
        <f t="shared" si="63"/>
        <v>0</v>
      </c>
      <c r="BK167" s="238">
        <f t="shared" si="64"/>
        <v>0</v>
      </c>
    </row>
    <row r="168" spans="1:63" ht="14.4" x14ac:dyDescent="0.3">
      <c r="A168">
        <v>1964</v>
      </c>
      <c r="B168" s="204">
        <v>20022.946201554143</v>
      </c>
      <c r="C168" s="204">
        <v>16893.693832298526</v>
      </c>
      <c r="D168" s="204">
        <v>16737.315856519959</v>
      </c>
      <c r="E168" s="204">
        <v>8632.7966875552356</v>
      </c>
      <c r="F168" s="204">
        <v>1777.1456953722709</v>
      </c>
      <c r="G168" s="204">
        <v>4800.8839301696289</v>
      </c>
      <c r="H168" s="204">
        <v>13273.960447662279</v>
      </c>
      <c r="I168" s="204">
        <v>14127.563069318643</v>
      </c>
      <c r="J168" s="204" t="e">
        <f>NA()</f>
        <v>#N/A</v>
      </c>
      <c r="K168" s="204">
        <v>17710.677326753575</v>
      </c>
      <c r="L168" s="204" t="e">
        <f>NA()</f>
        <v>#N/A</v>
      </c>
      <c r="M168" s="204">
        <v>13484.8919993578</v>
      </c>
      <c r="N168" s="204">
        <v>14184.366783229994</v>
      </c>
      <c r="O168" s="204" t="e">
        <f>NA()</f>
        <v>#N/A</v>
      </c>
      <c r="P168" s="204">
        <v>11926.719721395024</v>
      </c>
      <c r="Q168" s="204">
        <v>16241.702883962938</v>
      </c>
      <c r="R168" s="204">
        <v>19085.391448179576</v>
      </c>
      <c r="S168" s="204">
        <v>10726.265147307517</v>
      </c>
      <c r="T168" s="204">
        <v>16879.067627680244</v>
      </c>
      <c r="U168" s="204">
        <v>13315.912717236259</v>
      </c>
      <c r="W168" s="100">
        <v>20022.946201554143</v>
      </c>
      <c r="X168" s="100">
        <v>16893.693832298526</v>
      </c>
      <c r="Y168" s="100">
        <v>16737.315856519959</v>
      </c>
      <c r="Z168" s="100">
        <v>8632.7966875552356</v>
      </c>
      <c r="AA168" s="100">
        <v>1777.1456953722709</v>
      </c>
      <c r="AB168" s="100">
        <v>4800.8839301696289</v>
      </c>
      <c r="AC168" s="100">
        <v>13273.960447662279</v>
      </c>
      <c r="AD168" s="100">
        <v>14127.563069318643</v>
      </c>
      <c r="AE168" s="100" t="str">
        <v>NA</v>
      </c>
      <c r="AF168" s="100">
        <v>17710.677326753575</v>
      </c>
      <c r="AG168" s="100" t="str">
        <v>NA</v>
      </c>
      <c r="AH168" s="100">
        <v>13484.8919993578</v>
      </c>
      <c r="AI168" s="100">
        <v>14184.366783229994</v>
      </c>
      <c r="AJ168" s="100" t="str">
        <v>NA</v>
      </c>
      <c r="AK168" s="100">
        <v>11926.719721395024</v>
      </c>
      <c r="AL168" s="100">
        <v>16241.702883962938</v>
      </c>
      <c r="AM168" s="100">
        <v>19085.391448179576</v>
      </c>
      <c r="AN168" s="100">
        <v>10726.265147307517</v>
      </c>
      <c r="AO168" s="100">
        <v>16879.067627680244</v>
      </c>
      <c r="AP168" s="100">
        <v>13315.912717236259</v>
      </c>
      <c r="AR168" s="238">
        <f t="shared" si="45"/>
        <v>0</v>
      </c>
      <c r="AS168" s="238">
        <f t="shared" si="46"/>
        <v>0</v>
      </c>
      <c r="AT168" s="238">
        <f t="shared" si="47"/>
        <v>0</v>
      </c>
      <c r="AU168" s="238">
        <f t="shared" si="48"/>
        <v>0</v>
      </c>
      <c r="AV168" s="238">
        <f t="shared" si="49"/>
        <v>0</v>
      </c>
      <c r="AW168" s="238">
        <f t="shared" si="50"/>
        <v>0</v>
      </c>
      <c r="AX168" s="238">
        <f t="shared" si="51"/>
        <v>0</v>
      </c>
      <c r="AY168" s="238">
        <f t="shared" si="52"/>
        <v>0</v>
      </c>
      <c r="AZ168" s="238" t="e">
        <f t="shared" si="53"/>
        <v>#VALUE!</v>
      </c>
      <c r="BA168" s="238">
        <f t="shared" si="54"/>
        <v>0</v>
      </c>
      <c r="BB168" s="238" t="e">
        <f t="shared" si="55"/>
        <v>#VALUE!</v>
      </c>
      <c r="BC168" s="238">
        <f t="shared" si="56"/>
        <v>0</v>
      </c>
      <c r="BD168" s="238">
        <f t="shared" si="57"/>
        <v>0</v>
      </c>
      <c r="BE168" s="238" t="e">
        <f t="shared" si="58"/>
        <v>#VALUE!</v>
      </c>
      <c r="BF168" s="238">
        <f t="shared" si="59"/>
        <v>0</v>
      </c>
      <c r="BG168" s="238">
        <f t="shared" si="60"/>
        <v>0</v>
      </c>
      <c r="BH168" s="238">
        <f t="shared" si="61"/>
        <v>0</v>
      </c>
      <c r="BI168" s="238">
        <f t="shared" si="62"/>
        <v>0</v>
      </c>
      <c r="BJ168" s="238">
        <f t="shared" si="63"/>
        <v>0</v>
      </c>
      <c r="BK168" s="238">
        <f t="shared" si="64"/>
        <v>0</v>
      </c>
    </row>
    <row r="169" spans="1:63" ht="14.4" x14ac:dyDescent="0.3">
      <c r="A169">
        <v>1965</v>
      </c>
      <c r="B169" s="204">
        <v>21043.688824544097</v>
      </c>
      <c r="C169" s="204">
        <v>17647.102599929443</v>
      </c>
      <c r="D169" s="204">
        <v>17200.034363731684</v>
      </c>
      <c r="E169" s="204">
        <v>9021.6615585744275</v>
      </c>
      <c r="F169" s="204">
        <v>1831.9980671122828</v>
      </c>
      <c r="G169" s="204">
        <v>5041.003634564092</v>
      </c>
      <c r="H169" s="204">
        <v>13564.911327685633</v>
      </c>
      <c r="I169" s="204">
        <v>14498.408207129252</v>
      </c>
      <c r="J169" s="204" t="e">
        <f>NA()</f>
        <v>#N/A</v>
      </c>
      <c r="K169" s="204">
        <v>18416.219906161343</v>
      </c>
      <c r="L169" s="204" t="e">
        <f>NA()</f>
        <v>#N/A</v>
      </c>
      <c r="M169" s="204">
        <v>13999.684117208564</v>
      </c>
      <c r="N169" s="204">
        <v>14778.64707140019</v>
      </c>
      <c r="O169" s="204" t="e">
        <f>NA()</f>
        <v>#N/A</v>
      </c>
      <c r="P169" s="204">
        <v>12213.3135983867</v>
      </c>
      <c r="Q169" s="204">
        <v>16868.784819316465</v>
      </c>
      <c r="R169" s="204">
        <v>19938.339466597099</v>
      </c>
      <c r="S169" s="204">
        <v>11275.358020182397</v>
      </c>
      <c r="T169" s="204">
        <v>17358.693481631268</v>
      </c>
      <c r="U169" s="204">
        <v>13570.637366997164</v>
      </c>
      <c r="W169" s="100">
        <v>21043.688824544097</v>
      </c>
      <c r="X169" s="100">
        <v>17647.102599929443</v>
      </c>
      <c r="Y169" s="100">
        <v>17200.034363731684</v>
      </c>
      <c r="Z169" s="100">
        <v>9021.6615585744275</v>
      </c>
      <c r="AA169" s="100">
        <v>1831.9980671122828</v>
      </c>
      <c r="AB169" s="100">
        <v>5041.003634564092</v>
      </c>
      <c r="AC169" s="100">
        <v>13564.911327685633</v>
      </c>
      <c r="AD169" s="100">
        <v>14498.408207129252</v>
      </c>
      <c r="AE169" s="100" t="str">
        <v>NA</v>
      </c>
      <c r="AF169" s="100">
        <v>18416.219906161343</v>
      </c>
      <c r="AG169" s="100" t="str">
        <v>NA</v>
      </c>
      <c r="AH169" s="100">
        <v>13999.684117208564</v>
      </c>
      <c r="AI169" s="100">
        <v>14778.64707140019</v>
      </c>
      <c r="AJ169" s="100" t="str">
        <v>NA</v>
      </c>
      <c r="AK169" s="100">
        <v>12213.3135983867</v>
      </c>
      <c r="AL169" s="100">
        <v>16868.784819316465</v>
      </c>
      <c r="AM169" s="100">
        <v>19938.339466597099</v>
      </c>
      <c r="AN169" s="100">
        <v>11275.358020182397</v>
      </c>
      <c r="AO169" s="100">
        <v>17358.693481631268</v>
      </c>
      <c r="AP169" s="100">
        <v>13570.637366997164</v>
      </c>
      <c r="AR169" s="238">
        <f t="shared" si="45"/>
        <v>0</v>
      </c>
      <c r="AS169" s="238">
        <f t="shared" si="46"/>
        <v>0</v>
      </c>
      <c r="AT169" s="238">
        <f t="shared" si="47"/>
        <v>0</v>
      </c>
      <c r="AU169" s="238">
        <f t="shared" si="48"/>
        <v>0</v>
      </c>
      <c r="AV169" s="238">
        <f t="shared" si="49"/>
        <v>0</v>
      </c>
      <c r="AW169" s="238">
        <f t="shared" si="50"/>
        <v>0</v>
      </c>
      <c r="AX169" s="238">
        <f t="shared" si="51"/>
        <v>0</v>
      </c>
      <c r="AY169" s="238">
        <f t="shared" si="52"/>
        <v>0</v>
      </c>
      <c r="AZ169" s="238" t="e">
        <f t="shared" si="53"/>
        <v>#VALUE!</v>
      </c>
      <c r="BA169" s="238">
        <f t="shared" si="54"/>
        <v>0</v>
      </c>
      <c r="BB169" s="238" t="e">
        <f t="shared" si="55"/>
        <v>#VALUE!</v>
      </c>
      <c r="BC169" s="238">
        <f t="shared" si="56"/>
        <v>0</v>
      </c>
      <c r="BD169" s="238">
        <f t="shared" si="57"/>
        <v>0</v>
      </c>
      <c r="BE169" s="238" t="e">
        <f t="shared" si="58"/>
        <v>#VALUE!</v>
      </c>
      <c r="BF169" s="238">
        <f t="shared" si="59"/>
        <v>0</v>
      </c>
      <c r="BG169" s="238">
        <f t="shared" si="60"/>
        <v>0</v>
      </c>
      <c r="BH169" s="238">
        <f t="shared" si="61"/>
        <v>0</v>
      </c>
      <c r="BI169" s="238">
        <f t="shared" si="62"/>
        <v>0</v>
      </c>
      <c r="BJ169" s="238">
        <f t="shared" si="63"/>
        <v>0</v>
      </c>
      <c r="BK169" s="238">
        <f t="shared" si="64"/>
        <v>0</v>
      </c>
    </row>
    <row r="170" spans="1:63" ht="14.4" x14ac:dyDescent="0.3">
      <c r="A170">
        <v>1966</v>
      </c>
      <c r="B170" s="204">
        <v>22157.908045665488</v>
      </c>
      <c r="C170" s="204">
        <v>18472.420169304885</v>
      </c>
      <c r="D170" s="204">
        <v>17398.189497713916</v>
      </c>
      <c r="E170" s="204">
        <v>9862.2939591759423</v>
      </c>
      <c r="F170" s="204">
        <v>2004.0923368461208</v>
      </c>
      <c r="G170" s="204">
        <v>5451.3481503372413</v>
      </c>
      <c r="H170" s="204">
        <v>14230.215896010499</v>
      </c>
      <c r="I170" s="204">
        <v>14856.409427803688</v>
      </c>
      <c r="J170" s="204" t="e">
        <f>NA()</f>
        <v>#N/A</v>
      </c>
      <c r="K170" s="204">
        <v>18693.058785328791</v>
      </c>
      <c r="L170" s="204" t="e">
        <f>NA()</f>
        <v>#N/A</v>
      </c>
      <c r="M170" s="204">
        <v>14603.335023565845</v>
      </c>
      <c r="N170" s="204">
        <v>15055.118990089632</v>
      </c>
      <c r="O170" s="204" t="e">
        <f>NA()</f>
        <v>#N/A</v>
      </c>
      <c r="P170" s="204">
        <v>12843.981376333641</v>
      </c>
      <c r="Q170" s="204">
        <v>17115.558008334428</v>
      </c>
      <c r="R170" s="204">
        <v>20524.952273181345</v>
      </c>
      <c r="S170" s="204">
        <v>11963.578596104031</v>
      </c>
      <c r="T170" s="204">
        <v>17553.69367707421</v>
      </c>
      <c r="U170" s="204">
        <v>13803.08420002566</v>
      </c>
      <c r="W170" s="100">
        <v>22157.908045665488</v>
      </c>
      <c r="X170" s="100">
        <v>18472.420169304885</v>
      </c>
      <c r="Y170" s="100">
        <v>17398.189497713916</v>
      </c>
      <c r="Z170" s="100">
        <v>9862.2939591759423</v>
      </c>
      <c r="AA170" s="100">
        <v>2004.0923368461208</v>
      </c>
      <c r="AB170" s="100">
        <v>5451.3481503372413</v>
      </c>
      <c r="AC170" s="100">
        <v>14230.215896010499</v>
      </c>
      <c r="AD170" s="100">
        <v>14856.409427803688</v>
      </c>
      <c r="AE170" s="100" t="str">
        <v>NA</v>
      </c>
      <c r="AF170" s="100">
        <v>18693.058785328791</v>
      </c>
      <c r="AG170" s="100" t="str">
        <v>NA</v>
      </c>
      <c r="AH170" s="100">
        <v>14603.335023565845</v>
      </c>
      <c r="AI170" s="100">
        <v>15055.118990089632</v>
      </c>
      <c r="AJ170" s="100" t="str">
        <v>NA</v>
      </c>
      <c r="AK170" s="100">
        <v>12843.981376333641</v>
      </c>
      <c r="AL170" s="100">
        <v>17115.558008334428</v>
      </c>
      <c r="AM170" s="100">
        <v>20524.952273181345</v>
      </c>
      <c r="AN170" s="100">
        <v>11963.578596104031</v>
      </c>
      <c r="AO170" s="100">
        <v>17553.69367707421</v>
      </c>
      <c r="AP170" s="100">
        <v>13803.08420002566</v>
      </c>
      <c r="AR170" s="238">
        <f t="shared" si="45"/>
        <v>0</v>
      </c>
      <c r="AS170" s="238">
        <f t="shared" si="46"/>
        <v>0</v>
      </c>
      <c r="AT170" s="238">
        <f t="shared" si="47"/>
        <v>0</v>
      </c>
      <c r="AU170" s="238">
        <f t="shared" si="48"/>
        <v>0</v>
      </c>
      <c r="AV170" s="238">
        <f t="shared" si="49"/>
        <v>0</v>
      </c>
      <c r="AW170" s="238">
        <f t="shared" si="50"/>
        <v>0</v>
      </c>
      <c r="AX170" s="238">
        <f t="shared" si="51"/>
        <v>0</v>
      </c>
      <c r="AY170" s="238">
        <f t="shared" si="52"/>
        <v>0</v>
      </c>
      <c r="AZ170" s="238" t="e">
        <f t="shared" si="53"/>
        <v>#VALUE!</v>
      </c>
      <c r="BA170" s="238">
        <f t="shared" si="54"/>
        <v>0</v>
      </c>
      <c r="BB170" s="238" t="e">
        <f t="shared" si="55"/>
        <v>#VALUE!</v>
      </c>
      <c r="BC170" s="238">
        <f t="shared" si="56"/>
        <v>0</v>
      </c>
      <c r="BD170" s="238">
        <f t="shared" si="57"/>
        <v>0</v>
      </c>
      <c r="BE170" s="238" t="e">
        <f t="shared" si="58"/>
        <v>#VALUE!</v>
      </c>
      <c r="BF170" s="238">
        <f t="shared" si="59"/>
        <v>0</v>
      </c>
      <c r="BG170" s="238">
        <f t="shared" si="60"/>
        <v>0</v>
      </c>
      <c r="BH170" s="238">
        <f t="shared" si="61"/>
        <v>0</v>
      </c>
      <c r="BI170" s="238">
        <f t="shared" si="62"/>
        <v>0</v>
      </c>
      <c r="BJ170" s="238">
        <f t="shared" si="63"/>
        <v>0</v>
      </c>
      <c r="BK170" s="238">
        <f t="shared" si="64"/>
        <v>0</v>
      </c>
    </row>
    <row r="171" spans="1:63" ht="14.4" x14ac:dyDescent="0.3">
      <c r="A171">
        <v>1967</v>
      </c>
      <c r="B171" s="204">
        <v>22471.867823830245</v>
      </c>
      <c r="C171" s="204">
        <v>18671.954127619352</v>
      </c>
      <c r="D171" s="204">
        <v>18267.850762237547</v>
      </c>
      <c r="E171" s="204">
        <v>10840.227022411204</v>
      </c>
      <c r="F171" s="204">
        <v>2073.3440047874856</v>
      </c>
      <c r="G171" s="204">
        <v>5986.6163969425133</v>
      </c>
      <c r="H171" s="204">
        <v>14549.063257909824</v>
      </c>
      <c r="I171" s="204">
        <v>15345.987770020816</v>
      </c>
      <c r="J171" s="204" t="e">
        <f>NA()</f>
        <v>#N/A</v>
      </c>
      <c r="K171" s="204">
        <v>19580.226037859622</v>
      </c>
      <c r="L171" s="204" t="e">
        <f>NA()</f>
        <v>#N/A</v>
      </c>
      <c r="M171" s="204">
        <v>15194.994312975867</v>
      </c>
      <c r="N171" s="204">
        <v>14973.877347671396</v>
      </c>
      <c r="O171" s="204" t="e">
        <f>NA()</f>
        <v>#N/A</v>
      </c>
      <c r="P171" s="204">
        <v>13666.749822004236</v>
      </c>
      <c r="Q171" s="204">
        <v>17819.521439110664</v>
      </c>
      <c r="R171" s="204">
        <v>21623.139044775427</v>
      </c>
      <c r="S171" s="204">
        <v>12334.236233781388</v>
      </c>
      <c r="T171" s="204">
        <v>18006.085935879932</v>
      </c>
      <c r="U171" s="204">
        <v>14110.166619081681</v>
      </c>
      <c r="W171" s="100">
        <v>22471.867823830245</v>
      </c>
      <c r="X171" s="100">
        <v>18671.954127619352</v>
      </c>
      <c r="Y171" s="100">
        <v>18267.850762237547</v>
      </c>
      <c r="Z171" s="100">
        <v>10840.227022411204</v>
      </c>
      <c r="AA171" s="100">
        <v>2073.3440047874856</v>
      </c>
      <c r="AB171" s="100">
        <v>5986.6163969425133</v>
      </c>
      <c r="AC171" s="100">
        <v>14549.063257909824</v>
      </c>
      <c r="AD171" s="100">
        <v>15345.987770020816</v>
      </c>
      <c r="AE171" s="100" t="str">
        <v>NA</v>
      </c>
      <c r="AF171" s="100">
        <v>19580.226037859622</v>
      </c>
      <c r="AG171" s="100" t="str">
        <v>NA</v>
      </c>
      <c r="AH171" s="100">
        <v>15194.994312975867</v>
      </c>
      <c r="AI171" s="100">
        <v>14973.877347671396</v>
      </c>
      <c r="AJ171" s="100" t="str">
        <v>NA</v>
      </c>
      <c r="AK171" s="100">
        <v>13666.749822004236</v>
      </c>
      <c r="AL171" s="100">
        <v>17819.521439110664</v>
      </c>
      <c r="AM171" s="100">
        <v>21623.139044775427</v>
      </c>
      <c r="AN171" s="100">
        <v>12334.236233781388</v>
      </c>
      <c r="AO171" s="100">
        <v>18006.085935879932</v>
      </c>
      <c r="AP171" s="100">
        <v>14110.166619081681</v>
      </c>
      <c r="AR171" s="238">
        <f t="shared" si="45"/>
        <v>0</v>
      </c>
      <c r="AS171" s="238">
        <f t="shared" si="46"/>
        <v>0</v>
      </c>
      <c r="AT171" s="238">
        <f t="shared" si="47"/>
        <v>0</v>
      </c>
      <c r="AU171" s="238">
        <f t="shared" si="48"/>
        <v>0</v>
      </c>
      <c r="AV171" s="238">
        <f t="shared" si="49"/>
        <v>0</v>
      </c>
      <c r="AW171" s="238">
        <f t="shared" si="50"/>
        <v>0</v>
      </c>
      <c r="AX171" s="238">
        <f t="shared" si="51"/>
        <v>0</v>
      </c>
      <c r="AY171" s="238">
        <f t="shared" si="52"/>
        <v>0</v>
      </c>
      <c r="AZ171" s="238" t="e">
        <f t="shared" si="53"/>
        <v>#VALUE!</v>
      </c>
      <c r="BA171" s="238">
        <f t="shared" si="54"/>
        <v>0</v>
      </c>
      <c r="BB171" s="238" t="e">
        <f t="shared" si="55"/>
        <v>#VALUE!</v>
      </c>
      <c r="BC171" s="238">
        <f t="shared" si="56"/>
        <v>0</v>
      </c>
      <c r="BD171" s="238">
        <f t="shared" si="57"/>
        <v>0</v>
      </c>
      <c r="BE171" s="238" t="e">
        <f t="shared" si="58"/>
        <v>#VALUE!</v>
      </c>
      <c r="BF171" s="238">
        <f t="shared" si="59"/>
        <v>0</v>
      </c>
      <c r="BG171" s="238">
        <f t="shared" si="60"/>
        <v>0</v>
      </c>
      <c r="BH171" s="238">
        <f t="shared" si="61"/>
        <v>0</v>
      </c>
      <c r="BI171" s="238">
        <f t="shared" si="62"/>
        <v>0</v>
      </c>
      <c r="BJ171" s="238">
        <f t="shared" si="63"/>
        <v>0</v>
      </c>
      <c r="BK171" s="238">
        <f t="shared" si="64"/>
        <v>0</v>
      </c>
    </row>
    <row r="172" spans="1:63" ht="14.4" x14ac:dyDescent="0.3">
      <c r="A172">
        <v>1968</v>
      </c>
      <c r="B172" s="204">
        <v>23325.685471086068</v>
      </c>
      <c r="C172" s="204">
        <v>19283.62822065721</v>
      </c>
      <c r="D172" s="204">
        <v>18941.85722814476</v>
      </c>
      <c r="E172" s="204">
        <v>11995.086815896178</v>
      </c>
      <c r="F172" s="204">
        <v>2255.4062220512528</v>
      </c>
      <c r="G172" s="204">
        <v>6684.1671115209356</v>
      </c>
      <c r="H172" s="204">
        <v>15121.031507146085</v>
      </c>
      <c r="I172" s="204">
        <v>15927.678157519291</v>
      </c>
      <c r="J172" s="204" t="e">
        <f>NA()</f>
        <v>#N/A</v>
      </c>
      <c r="K172" s="204">
        <v>20540.976433891639</v>
      </c>
      <c r="L172" s="204" t="e">
        <f>NA()</f>
        <v>#N/A</v>
      </c>
      <c r="M172" s="204">
        <v>15752.234089250707</v>
      </c>
      <c r="N172" s="204">
        <v>15733.631853254932</v>
      </c>
      <c r="O172" s="204" t="e">
        <f>NA()</f>
        <v>#N/A</v>
      </c>
      <c r="P172" s="204">
        <v>14469.469514171413</v>
      </c>
      <c r="Q172" s="204">
        <v>18820.695414392972</v>
      </c>
      <c r="R172" s="204">
        <v>21920.321762326308</v>
      </c>
      <c r="S172" s="204">
        <v>13016.463525760866</v>
      </c>
      <c r="T172" s="204">
        <v>18552.767500722475</v>
      </c>
      <c r="U172" s="204">
        <v>14687.107842006708</v>
      </c>
      <c r="W172" s="100">
        <v>23325.685471086068</v>
      </c>
      <c r="X172" s="100">
        <v>19283.62822065721</v>
      </c>
      <c r="Y172" s="100">
        <v>18941.85722814476</v>
      </c>
      <c r="Z172" s="100">
        <v>11995.086815896178</v>
      </c>
      <c r="AA172" s="100">
        <v>2255.4062220512528</v>
      </c>
      <c r="AB172" s="100">
        <v>6684.1671115209356</v>
      </c>
      <c r="AC172" s="100">
        <v>15121.031507146085</v>
      </c>
      <c r="AD172" s="100">
        <v>15927.678157519291</v>
      </c>
      <c r="AE172" s="100" t="str">
        <v>NA</v>
      </c>
      <c r="AF172" s="100">
        <v>20540.976433891639</v>
      </c>
      <c r="AG172" s="100" t="str">
        <v>NA</v>
      </c>
      <c r="AH172" s="100">
        <v>15752.234089250707</v>
      </c>
      <c r="AI172" s="100">
        <v>15733.631853254932</v>
      </c>
      <c r="AJ172" s="100" t="str">
        <v>NA</v>
      </c>
      <c r="AK172" s="100">
        <v>14469.469514171413</v>
      </c>
      <c r="AL172" s="100">
        <v>18820.695414392972</v>
      </c>
      <c r="AM172" s="100">
        <v>21920.321762326308</v>
      </c>
      <c r="AN172" s="100">
        <v>13016.463525760866</v>
      </c>
      <c r="AO172" s="100">
        <v>18552.767500722475</v>
      </c>
      <c r="AP172" s="100">
        <v>14687.107842006708</v>
      </c>
      <c r="AR172" s="238">
        <f t="shared" si="45"/>
        <v>0</v>
      </c>
      <c r="AS172" s="238">
        <f t="shared" si="46"/>
        <v>0</v>
      </c>
      <c r="AT172" s="238">
        <f t="shared" si="47"/>
        <v>0</v>
      </c>
      <c r="AU172" s="238">
        <f t="shared" si="48"/>
        <v>0</v>
      </c>
      <c r="AV172" s="238">
        <f t="shared" si="49"/>
        <v>0</v>
      </c>
      <c r="AW172" s="238">
        <f t="shared" si="50"/>
        <v>0</v>
      </c>
      <c r="AX172" s="238">
        <f t="shared" si="51"/>
        <v>0</v>
      </c>
      <c r="AY172" s="238">
        <f t="shared" si="52"/>
        <v>0</v>
      </c>
      <c r="AZ172" s="238" t="e">
        <f t="shared" si="53"/>
        <v>#VALUE!</v>
      </c>
      <c r="BA172" s="238">
        <f t="shared" si="54"/>
        <v>0</v>
      </c>
      <c r="BB172" s="238" t="e">
        <f t="shared" si="55"/>
        <v>#VALUE!</v>
      </c>
      <c r="BC172" s="238">
        <f t="shared" si="56"/>
        <v>0</v>
      </c>
      <c r="BD172" s="238">
        <f t="shared" si="57"/>
        <v>0</v>
      </c>
      <c r="BE172" s="238" t="e">
        <f t="shared" si="58"/>
        <v>#VALUE!</v>
      </c>
      <c r="BF172" s="238">
        <f t="shared" si="59"/>
        <v>0</v>
      </c>
      <c r="BG172" s="238">
        <f t="shared" si="60"/>
        <v>0</v>
      </c>
      <c r="BH172" s="238">
        <f t="shared" si="61"/>
        <v>0</v>
      </c>
      <c r="BI172" s="238">
        <f t="shared" si="62"/>
        <v>0</v>
      </c>
      <c r="BJ172" s="238">
        <f t="shared" si="63"/>
        <v>0</v>
      </c>
      <c r="BK172" s="238">
        <f t="shared" si="64"/>
        <v>0</v>
      </c>
    </row>
    <row r="173" spans="1:63" ht="14.4" x14ac:dyDescent="0.3">
      <c r="A173">
        <v>1969</v>
      </c>
      <c r="B173" s="204">
        <v>23816.438801206088</v>
      </c>
      <c r="C173" s="204">
        <v>19966.164206366357</v>
      </c>
      <c r="D173" s="204">
        <v>19847.373973419995</v>
      </c>
      <c r="E173" s="204">
        <v>13273.910766045894</v>
      </c>
      <c r="F173" s="204">
        <v>2510.235441602767</v>
      </c>
      <c r="G173" s="204">
        <v>7485.8156193101886</v>
      </c>
      <c r="H173" s="204">
        <v>16014.653340714895</v>
      </c>
      <c r="I173" s="204">
        <v>16937.740148593948</v>
      </c>
      <c r="J173" s="204" t="e">
        <f>NA()</f>
        <v>#N/A</v>
      </c>
      <c r="K173" s="204">
        <v>21764.029098629802</v>
      </c>
      <c r="L173" s="204" t="e">
        <f>NA()</f>
        <v>#N/A</v>
      </c>
      <c r="M173" s="204">
        <v>16735.515045921391</v>
      </c>
      <c r="N173" s="204">
        <v>16747.84287310718</v>
      </c>
      <c r="O173" s="204" t="e">
        <f>NA()</f>
        <v>#N/A</v>
      </c>
      <c r="P173" s="204">
        <v>15265.171475162924</v>
      </c>
      <c r="Q173" s="204">
        <v>19870.970045282949</v>
      </c>
      <c r="R173" s="204">
        <v>22717.536089918034</v>
      </c>
      <c r="S173" s="204">
        <v>14010.267878514293</v>
      </c>
      <c r="T173" s="204">
        <v>19345.196918351525</v>
      </c>
      <c r="U173" s="204">
        <v>14972.065682279241</v>
      </c>
      <c r="W173" s="100">
        <v>23816.438801206088</v>
      </c>
      <c r="X173" s="100">
        <v>19966.164206366357</v>
      </c>
      <c r="Y173" s="100">
        <v>19847.373973419995</v>
      </c>
      <c r="Z173" s="100">
        <v>13273.910766045894</v>
      </c>
      <c r="AA173" s="100">
        <v>2510.235441602767</v>
      </c>
      <c r="AB173" s="100">
        <v>7485.8156193101886</v>
      </c>
      <c r="AC173" s="100">
        <v>16014.653340714895</v>
      </c>
      <c r="AD173" s="100">
        <v>16937.740148593948</v>
      </c>
      <c r="AE173" s="100" t="str">
        <v>NA</v>
      </c>
      <c r="AF173" s="100">
        <v>21764.029098629802</v>
      </c>
      <c r="AG173" s="100" t="str">
        <v>NA</v>
      </c>
      <c r="AH173" s="100">
        <v>16735.515045921391</v>
      </c>
      <c r="AI173" s="100">
        <v>16747.84287310718</v>
      </c>
      <c r="AJ173" s="100" t="str">
        <v>NA</v>
      </c>
      <c r="AK173" s="100">
        <v>15265.171475162924</v>
      </c>
      <c r="AL173" s="100">
        <v>19870.970045282949</v>
      </c>
      <c r="AM173" s="100">
        <v>22717.536089918034</v>
      </c>
      <c r="AN173" s="100">
        <v>14010.267878514293</v>
      </c>
      <c r="AO173" s="100">
        <v>19345.196918351525</v>
      </c>
      <c r="AP173" s="100">
        <v>14972.065682279241</v>
      </c>
      <c r="AR173" s="238">
        <f t="shared" si="45"/>
        <v>0</v>
      </c>
      <c r="AS173" s="238">
        <f t="shared" si="46"/>
        <v>0</v>
      </c>
      <c r="AT173" s="238">
        <f t="shared" si="47"/>
        <v>0</v>
      </c>
      <c r="AU173" s="238">
        <f t="shared" si="48"/>
        <v>0</v>
      </c>
      <c r="AV173" s="238">
        <f t="shared" si="49"/>
        <v>0</v>
      </c>
      <c r="AW173" s="238">
        <f t="shared" si="50"/>
        <v>0</v>
      </c>
      <c r="AX173" s="238">
        <f t="shared" si="51"/>
        <v>0</v>
      </c>
      <c r="AY173" s="238">
        <f t="shared" si="52"/>
        <v>0</v>
      </c>
      <c r="AZ173" s="238" t="e">
        <f t="shared" si="53"/>
        <v>#VALUE!</v>
      </c>
      <c r="BA173" s="238">
        <f t="shared" si="54"/>
        <v>0</v>
      </c>
      <c r="BB173" s="238" t="e">
        <f t="shared" si="55"/>
        <v>#VALUE!</v>
      </c>
      <c r="BC173" s="238">
        <f t="shared" si="56"/>
        <v>0</v>
      </c>
      <c r="BD173" s="238">
        <f t="shared" si="57"/>
        <v>0</v>
      </c>
      <c r="BE173" s="238" t="e">
        <f t="shared" si="58"/>
        <v>#VALUE!</v>
      </c>
      <c r="BF173" s="238">
        <f t="shared" si="59"/>
        <v>0</v>
      </c>
      <c r="BG173" s="238">
        <f t="shared" si="60"/>
        <v>0</v>
      </c>
      <c r="BH173" s="238">
        <f t="shared" si="61"/>
        <v>0</v>
      </c>
      <c r="BI173" s="238">
        <f t="shared" si="62"/>
        <v>0</v>
      </c>
      <c r="BJ173" s="238">
        <f t="shared" si="63"/>
        <v>0</v>
      </c>
      <c r="BK173" s="238">
        <f t="shared" si="64"/>
        <v>0</v>
      </c>
    </row>
    <row r="174" spans="1:63" ht="14.4" x14ac:dyDescent="0.3">
      <c r="A174">
        <v>1970</v>
      </c>
      <c r="B174" s="204">
        <v>23585.365807736667</v>
      </c>
      <c r="C174" s="204">
        <v>20285.666710942667</v>
      </c>
      <c r="D174" s="204">
        <v>20731.618495815776</v>
      </c>
      <c r="E174" s="204">
        <v>14470.671057258371</v>
      </c>
      <c r="F174" s="204">
        <v>2671.1804752731678</v>
      </c>
      <c r="G174" s="204">
        <v>8386.567490564019</v>
      </c>
      <c r="H174" s="204">
        <v>17095.544735730658</v>
      </c>
      <c r="I174" s="204">
        <v>17997.600543205346</v>
      </c>
      <c r="J174" s="204" t="e">
        <f>NA()</f>
        <v>#N/A</v>
      </c>
      <c r="K174" s="204">
        <v>21827.871137908012</v>
      </c>
      <c r="L174" s="204" t="e">
        <f>NA()</f>
        <v>#N/A</v>
      </c>
      <c r="M174" s="204">
        <v>17612.231135814742</v>
      </c>
      <c r="N174" s="204">
        <v>17422.00559441336</v>
      </c>
      <c r="O174" s="204">
        <v>12457.134864019807</v>
      </c>
      <c r="P174" s="204">
        <v>15991.049950257837</v>
      </c>
      <c r="Q174" s="204">
        <v>20833.758253630545</v>
      </c>
      <c r="R174" s="204">
        <v>23013.408252248581</v>
      </c>
      <c r="S174" s="204">
        <v>14429.260149142956</v>
      </c>
      <c r="T174" s="204">
        <v>20410.591547251021</v>
      </c>
      <c r="U174" s="204">
        <v>15308.096104167629</v>
      </c>
      <c r="W174" s="100">
        <v>23585.365807736667</v>
      </c>
      <c r="X174" s="100">
        <v>20285.666710942667</v>
      </c>
      <c r="Y174" s="100">
        <v>20731.618495815776</v>
      </c>
      <c r="Z174" s="100">
        <v>14470.671057258371</v>
      </c>
      <c r="AA174" s="100">
        <v>2671.1804752731678</v>
      </c>
      <c r="AB174" s="100">
        <v>8386.567490564019</v>
      </c>
      <c r="AC174" s="100">
        <v>17095.544735730658</v>
      </c>
      <c r="AD174" s="100">
        <v>17997.600543205346</v>
      </c>
      <c r="AE174" s="100" t="str">
        <v>NA</v>
      </c>
      <c r="AF174" s="100">
        <v>21827.871137908012</v>
      </c>
      <c r="AG174" s="100" t="str">
        <v>NA</v>
      </c>
      <c r="AH174" s="100">
        <v>17612.231135814742</v>
      </c>
      <c r="AI174" s="100">
        <v>17422.00559441336</v>
      </c>
      <c r="AJ174" s="100">
        <v>12457.134864019807</v>
      </c>
      <c r="AK174" s="100">
        <v>15991.049950257837</v>
      </c>
      <c r="AL174" s="100">
        <v>20833.758253630545</v>
      </c>
      <c r="AM174" s="100">
        <v>23013.408252248581</v>
      </c>
      <c r="AN174" s="100">
        <v>14429.260149142956</v>
      </c>
      <c r="AO174" s="100">
        <v>20410.591547251021</v>
      </c>
      <c r="AP174" s="100">
        <v>15308.096104167629</v>
      </c>
      <c r="AR174" s="238">
        <f t="shared" si="45"/>
        <v>0</v>
      </c>
      <c r="AS174" s="238">
        <f t="shared" si="46"/>
        <v>0</v>
      </c>
      <c r="AT174" s="238">
        <f t="shared" si="47"/>
        <v>0</v>
      </c>
      <c r="AU174" s="238">
        <f t="shared" si="48"/>
        <v>0</v>
      </c>
      <c r="AV174" s="238">
        <f t="shared" si="49"/>
        <v>0</v>
      </c>
      <c r="AW174" s="238">
        <f t="shared" si="50"/>
        <v>0</v>
      </c>
      <c r="AX174" s="238">
        <f t="shared" si="51"/>
        <v>0</v>
      </c>
      <c r="AY174" s="238">
        <f t="shared" si="52"/>
        <v>0</v>
      </c>
      <c r="AZ174" s="238" t="e">
        <f t="shared" si="53"/>
        <v>#VALUE!</v>
      </c>
      <c r="BA174" s="238">
        <f t="shared" si="54"/>
        <v>0</v>
      </c>
      <c r="BB174" s="238" t="e">
        <f t="shared" si="55"/>
        <v>#VALUE!</v>
      </c>
      <c r="BC174" s="238">
        <f t="shared" si="56"/>
        <v>0</v>
      </c>
      <c r="BD174" s="238">
        <f t="shared" si="57"/>
        <v>0</v>
      </c>
      <c r="BE174" s="238">
        <f t="shared" si="58"/>
        <v>0</v>
      </c>
      <c r="BF174" s="238">
        <f t="shared" si="59"/>
        <v>0</v>
      </c>
      <c r="BG174" s="238">
        <f t="shared" si="60"/>
        <v>0</v>
      </c>
      <c r="BH174" s="238">
        <f t="shared" si="61"/>
        <v>0</v>
      </c>
      <c r="BI174" s="238">
        <f t="shared" si="62"/>
        <v>0</v>
      </c>
      <c r="BJ174" s="238">
        <f t="shared" si="63"/>
        <v>0</v>
      </c>
      <c r="BK174" s="238">
        <f t="shared" si="64"/>
        <v>0</v>
      </c>
    </row>
    <row r="175" spans="1:63" ht="14.4" x14ac:dyDescent="0.3">
      <c r="A175">
        <v>1971</v>
      </c>
      <c r="B175" s="204">
        <v>24070.751028690531</v>
      </c>
      <c r="C175" s="204">
        <v>20507.414414073359</v>
      </c>
      <c r="D175" s="204">
        <v>20570.730472377192</v>
      </c>
      <c r="E175" s="204">
        <v>14909.373082992552</v>
      </c>
      <c r="F175" s="204">
        <v>2892.497666897284</v>
      </c>
      <c r="G175" s="204">
        <v>9226.3833727112924</v>
      </c>
      <c r="H175" s="204">
        <v>17889.651873132498</v>
      </c>
      <c r="I175" s="204">
        <v>18624.570319209906</v>
      </c>
      <c r="J175" s="204" t="e">
        <f>NA()</f>
        <v>#N/A</v>
      </c>
      <c r="K175" s="204">
        <v>22367.393988351974</v>
      </c>
      <c r="L175" s="204" t="e">
        <f>NA()</f>
        <v>#N/A</v>
      </c>
      <c r="M175" s="204">
        <v>18376.30017587222</v>
      </c>
      <c r="N175" s="204">
        <v>17776.974831127696</v>
      </c>
      <c r="O175" s="204">
        <v>12885.735061150312</v>
      </c>
      <c r="P175" s="204">
        <v>16206.011510513221</v>
      </c>
      <c r="Q175" s="204">
        <v>21466.371115040612</v>
      </c>
      <c r="R175" s="204">
        <v>24145.947432284203</v>
      </c>
      <c r="S175" s="204">
        <v>14901.327729909197</v>
      </c>
      <c r="T175" s="204">
        <v>20463.469096214034</v>
      </c>
      <c r="U175" s="204">
        <v>15582.38880004266</v>
      </c>
      <c r="W175" s="100">
        <v>24070.751028690531</v>
      </c>
      <c r="X175" s="100">
        <v>20507.414414073359</v>
      </c>
      <c r="Y175" s="100">
        <v>20570.730472377192</v>
      </c>
      <c r="Z175" s="100">
        <v>14909.373082992552</v>
      </c>
      <c r="AA175" s="100">
        <v>2892.497666897284</v>
      </c>
      <c r="AB175" s="100">
        <v>9226.3833727112924</v>
      </c>
      <c r="AC175" s="100">
        <v>17889.651873132498</v>
      </c>
      <c r="AD175" s="100">
        <v>18624.570319209906</v>
      </c>
      <c r="AE175" s="100" t="str">
        <v>NA</v>
      </c>
      <c r="AF175" s="100">
        <v>22367.393988351974</v>
      </c>
      <c r="AG175" s="100" t="str">
        <v>NA</v>
      </c>
      <c r="AH175" s="100">
        <v>18376.30017587222</v>
      </c>
      <c r="AI175" s="100">
        <v>17776.974831127696</v>
      </c>
      <c r="AJ175" s="100">
        <v>12885.735061150312</v>
      </c>
      <c r="AK175" s="100">
        <v>16206.011510513221</v>
      </c>
      <c r="AL175" s="100">
        <v>21466.371115040612</v>
      </c>
      <c r="AM175" s="100">
        <v>24145.947432284203</v>
      </c>
      <c r="AN175" s="100">
        <v>14901.327729909197</v>
      </c>
      <c r="AO175" s="100">
        <v>20463.469096214034</v>
      </c>
      <c r="AP175" s="100">
        <v>15582.38880004266</v>
      </c>
      <c r="AR175" s="238">
        <f t="shared" si="45"/>
        <v>0</v>
      </c>
      <c r="AS175" s="238">
        <f t="shared" si="46"/>
        <v>0</v>
      </c>
      <c r="AT175" s="238">
        <f t="shared" si="47"/>
        <v>0</v>
      </c>
      <c r="AU175" s="238">
        <f t="shared" si="48"/>
        <v>0</v>
      </c>
      <c r="AV175" s="238">
        <f t="shared" si="49"/>
        <v>0</v>
      </c>
      <c r="AW175" s="238">
        <f t="shared" si="50"/>
        <v>0</v>
      </c>
      <c r="AX175" s="238">
        <f t="shared" si="51"/>
        <v>0</v>
      </c>
      <c r="AY175" s="238">
        <f t="shared" si="52"/>
        <v>0</v>
      </c>
      <c r="AZ175" s="238" t="e">
        <f t="shared" si="53"/>
        <v>#VALUE!</v>
      </c>
      <c r="BA175" s="238">
        <f t="shared" si="54"/>
        <v>0</v>
      </c>
      <c r="BB175" s="238" t="e">
        <f t="shared" si="55"/>
        <v>#VALUE!</v>
      </c>
      <c r="BC175" s="238">
        <f t="shared" si="56"/>
        <v>0</v>
      </c>
      <c r="BD175" s="238">
        <f t="shared" si="57"/>
        <v>0</v>
      </c>
      <c r="BE175" s="238">
        <f t="shared" si="58"/>
        <v>0</v>
      </c>
      <c r="BF175" s="238">
        <f t="shared" si="59"/>
        <v>0</v>
      </c>
      <c r="BG175" s="238">
        <f t="shared" si="60"/>
        <v>0</v>
      </c>
      <c r="BH175" s="238">
        <f t="shared" si="61"/>
        <v>0</v>
      </c>
      <c r="BI175" s="238">
        <f t="shared" si="62"/>
        <v>0</v>
      </c>
      <c r="BJ175" s="238">
        <f t="shared" si="63"/>
        <v>0</v>
      </c>
      <c r="BK175" s="238">
        <f t="shared" si="64"/>
        <v>0</v>
      </c>
    </row>
    <row r="176" spans="1:63" ht="14.4" x14ac:dyDescent="0.3">
      <c r="A176">
        <v>1972</v>
      </c>
      <c r="B176" s="204">
        <v>25079.829509660954</v>
      </c>
      <c r="C176" s="204">
        <v>21374.645967440025</v>
      </c>
      <c r="D176" s="204">
        <v>20674.842876462775</v>
      </c>
      <c r="E176" s="204">
        <v>15940.667792439182</v>
      </c>
      <c r="F176" s="204">
        <v>3023.5703989590947</v>
      </c>
      <c r="G176" s="204">
        <v>10280.039314639784</v>
      </c>
      <c r="H176" s="204">
        <v>18890.109437910029</v>
      </c>
      <c r="I176" s="204">
        <v>19530.993883736581</v>
      </c>
      <c r="J176" s="204" t="e">
        <f>NA()</f>
        <v>#N/A</v>
      </c>
      <c r="K176" s="204">
        <v>23168.338631204846</v>
      </c>
      <c r="L176" s="204" t="e">
        <f>NA()</f>
        <v>#N/A</v>
      </c>
      <c r="M176" s="204">
        <v>19040.624765662396</v>
      </c>
      <c r="N176" s="204">
        <v>18430.206369283176</v>
      </c>
      <c r="O176" s="204">
        <v>13564.060314273156</v>
      </c>
      <c r="P176" s="204">
        <v>16708.964963053946</v>
      </c>
      <c r="Q176" s="204">
        <v>21998.248022579246</v>
      </c>
      <c r="R176" s="204">
        <v>25223.582156625671</v>
      </c>
      <c r="S176" s="204">
        <v>15922.943075352539</v>
      </c>
      <c r="T176" s="204">
        <v>20869.970949189232</v>
      </c>
      <c r="U176" s="204">
        <v>16135.483296199582</v>
      </c>
      <c r="W176" s="100">
        <v>25079.829509660954</v>
      </c>
      <c r="X176" s="100">
        <v>21374.645967440025</v>
      </c>
      <c r="Y176" s="100">
        <v>20674.842876462775</v>
      </c>
      <c r="Z176" s="100">
        <v>15940.667792439182</v>
      </c>
      <c r="AA176" s="100">
        <v>3023.5703989590947</v>
      </c>
      <c r="AB176" s="100">
        <v>10280.039314639784</v>
      </c>
      <c r="AC176" s="100">
        <v>18890.109437910029</v>
      </c>
      <c r="AD176" s="100">
        <v>19530.993883736581</v>
      </c>
      <c r="AE176" s="100" t="str">
        <v>NA</v>
      </c>
      <c r="AF176" s="100">
        <v>23168.338631204846</v>
      </c>
      <c r="AG176" s="100" t="str">
        <v>NA</v>
      </c>
      <c r="AH176" s="100">
        <v>19040.624765662396</v>
      </c>
      <c r="AI176" s="100">
        <v>18430.206369283176</v>
      </c>
      <c r="AJ176" s="100">
        <v>13564.060314273156</v>
      </c>
      <c r="AK176" s="100">
        <v>16708.964963053946</v>
      </c>
      <c r="AL176" s="100">
        <v>21998.248022579246</v>
      </c>
      <c r="AM176" s="100">
        <v>25223.582156625671</v>
      </c>
      <c r="AN176" s="100">
        <v>15922.943075352539</v>
      </c>
      <c r="AO176" s="100">
        <v>20869.970949189232</v>
      </c>
      <c r="AP176" s="100">
        <v>16135.483296199582</v>
      </c>
      <c r="AR176" s="238">
        <f t="shared" si="45"/>
        <v>0</v>
      </c>
      <c r="AS176" s="238">
        <f t="shared" si="46"/>
        <v>0</v>
      </c>
      <c r="AT176" s="238">
        <f t="shared" si="47"/>
        <v>0</v>
      </c>
      <c r="AU176" s="238">
        <f t="shared" si="48"/>
        <v>0</v>
      </c>
      <c r="AV176" s="238">
        <f t="shared" si="49"/>
        <v>0</v>
      </c>
      <c r="AW176" s="238">
        <f t="shared" si="50"/>
        <v>0</v>
      </c>
      <c r="AX176" s="238">
        <f t="shared" si="51"/>
        <v>0</v>
      </c>
      <c r="AY176" s="238">
        <f t="shared" si="52"/>
        <v>0</v>
      </c>
      <c r="AZ176" s="238" t="e">
        <f t="shared" si="53"/>
        <v>#VALUE!</v>
      </c>
      <c r="BA176" s="238">
        <f t="shared" si="54"/>
        <v>0</v>
      </c>
      <c r="BB176" s="238" t="e">
        <f t="shared" si="55"/>
        <v>#VALUE!</v>
      </c>
      <c r="BC176" s="238">
        <f t="shared" si="56"/>
        <v>0</v>
      </c>
      <c r="BD176" s="238">
        <f t="shared" si="57"/>
        <v>0</v>
      </c>
      <c r="BE176" s="238">
        <f t="shared" si="58"/>
        <v>0</v>
      </c>
      <c r="BF176" s="238">
        <f t="shared" si="59"/>
        <v>0</v>
      </c>
      <c r="BG176" s="238">
        <f t="shared" si="60"/>
        <v>0</v>
      </c>
      <c r="BH176" s="238">
        <f t="shared" si="61"/>
        <v>0</v>
      </c>
      <c r="BI176" s="238">
        <f t="shared" si="62"/>
        <v>0</v>
      </c>
      <c r="BJ176" s="238">
        <f t="shared" si="63"/>
        <v>0</v>
      </c>
      <c r="BK176" s="238">
        <f t="shared" si="64"/>
        <v>0</v>
      </c>
    </row>
    <row r="177" spans="1:63" ht="14.4" x14ac:dyDescent="0.3">
      <c r="A177">
        <v>1973</v>
      </c>
      <c r="B177" s="204">
        <v>26280.578282682829</v>
      </c>
      <c r="C177" s="204">
        <v>22585.392014416451</v>
      </c>
      <c r="D177" s="204">
        <v>21305.158028853592</v>
      </c>
      <c r="E177" s="204">
        <v>16982.663276191706</v>
      </c>
      <c r="F177" s="204">
        <v>3409.8486290134429</v>
      </c>
      <c r="G177" s="204">
        <v>11209.692863898515</v>
      </c>
      <c r="H177" s="204">
        <v>19703.855367097334</v>
      </c>
      <c r="I177" s="204">
        <v>20619.583494819479</v>
      </c>
      <c r="J177" s="204" t="e">
        <f>NA()</f>
        <v>#N/A</v>
      </c>
      <c r="K177" s="204">
        <v>23894.39330859435</v>
      </c>
      <c r="L177" s="204" t="e">
        <f>NA()</f>
        <v>#N/A</v>
      </c>
      <c r="M177" s="204">
        <v>20137.871835895297</v>
      </c>
      <c r="N177" s="204">
        <v>19215.985642659452</v>
      </c>
      <c r="O177" s="204">
        <v>14101.456895143938</v>
      </c>
      <c r="P177" s="204">
        <v>17778.644057178662</v>
      </c>
      <c r="Q177" s="204">
        <v>23009.446174986879</v>
      </c>
      <c r="R177" s="204">
        <v>26169.347948002662</v>
      </c>
      <c r="S177" s="204">
        <v>16974.274220467923</v>
      </c>
      <c r="T177" s="204">
        <v>21658.09027920317</v>
      </c>
      <c r="U177" s="204">
        <v>17298.203757676711</v>
      </c>
      <c r="W177" s="100">
        <v>26280.578282682829</v>
      </c>
      <c r="X177" s="100">
        <v>22585.392014416451</v>
      </c>
      <c r="Y177" s="100">
        <v>21305.158028853592</v>
      </c>
      <c r="Z177" s="100">
        <v>16982.663276191706</v>
      </c>
      <c r="AA177" s="100">
        <v>3409.8486290134429</v>
      </c>
      <c r="AB177" s="100">
        <v>11209.692863898515</v>
      </c>
      <c r="AC177" s="100">
        <v>19703.855367097334</v>
      </c>
      <c r="AD177" s="100">
        <v>20619.583494819479</v>
      </c>
      <c r="AE177" s="100" t="str">
        <v>NA</v>
      </c>
      <c r="AF177" s="100">
        <v>23894.39330859435</v>
      </c>
      <c r="AG177" s="100" t="str">
        <v>NA</v>
      </c>
      <c r="AH177" s="100">
        <v>20137.871835895297</v>
      </c>
      <c r="AI177" s="100">
        <v>19215.985642659452</v>
      </c>
      <c r="AJ177" s="100">
        <v>14101.456895143938</v>
      </c>
      <c r="AK177" s="100">
        <v>17778.644057178662</v>
      </c>
      <c r="AL177" s="100">
        <v>23009.446174986879</v>
      </c>
      <c r="AM177" s="100">
        <v>26169.347948002662</v>
      </c>
      <c r="AN177" s="100">
        <v>16974.274220467923</v>
      </c>
      <c r="AO177" s="100">
        <v>21658.09027920317</v>
      </c>
      <c r="AP177" s="100">
        <v>17298.203757676711</v>
      </c>
      <c r="AR177" s="238">
        <f t="shared" si="45"/>
        <v>0</v>
      </c>
      <c r="AS177" s="238">
        <f t="shared" si="46"/>
        <v>0</v>
      </c>
      <c r="AT177" s="238">
        <f t="shared" si="47"/>
        <v>0</v>
      </c>
      <c r="AU177" s="238">
        <f t="shared" si="48"/>
        <v>0</v>
      </c>
      <c r="AV177" s="238">
        <f t="shared" si="49"/>
        <v>0</v>
      </c>
      <c r="AW177" s="238">
        <f t="shared" si="50"/>
        <v>0</v>
      </c>
      <c r="AX177" s="238">
        <f t="shared" si="51"/>
        <v>0</v>
      </c>
      <c r="AY177" s="238">
        <f t="shared" si="52"/>
        <v>0</v>
      </c>
      <c r="AZ177" s="238" t="e">
        <f t="shared" si="53"/>
        <v>#VALUE!</v>
      </c>
      <c r="BA177" s="238">
        <f t="shared" si="54"/>
        <v>0</v>
      </c>
      <c r="BB177" s="238" t="e">
        <f t="shared" si="55"/>
        <v>#VALUE!</v>
      </c>
      <c r="BC177" s="238">
        <f t="shared" si="56"/>
        <v>0</v>
      </c>
      <c r="BD177" s="238">
        <f t="shared" si="57"/>
        <v>0</v>
      </c>
      <c r="BE177" s="238">
        <f t="shared" si="58"/>
        <v>0</v>
      </c>
      <c r="BF177" s="238">
        <f t="shared" si="59"/>
        <v>0</v>
      </c>
      <c r="BG177" s="238">
        <f t="shared" si="60"/>
        <v>0</v>
      </c>
      <c r="BH177" s="238">
        <f t="shared" si="61"/>
        <v>0</v>
      </c>
      <c r="BI177" s="238">
        <f t="shared" si="62"/>
        <v>0</v>
      </c>
      <c r="BJ177" s="238">
        <f t="shared" si="63"/>
        <v>0</v>
      </c>
      <c r="BK177" s="238">
        <f t="shared" si="64"/>
        <v>0</v>
      </c>
    </row>
    <row r="178" spans="1:63" ht="14.4" x14ac:dyDescent="0.3">
      <c r="A178">
        <v>1974</v>
      </c>
      <c r="B178" s="204">
        <v>25897.906182970997</v>
      </c>
      <c r="C178" s="204">
        <v>23094.352960997145</v>
      </c>
      <c r="D178" s="204">
        <v>21312.544122451302</v>
      </c>
      <c r="E178" s="204">
        <v>16549.46408117011</v>
      </c>
      <c r="F178" s="204">
        <v>3666.4193799707623</v>
      </c>
      <c r="G178" s="204">
        <v>11739.348781748577</v>
      </c>
      <c r="H178" s="204">
        <v>20446.096168819418</v>
      </c>
      <c r="I178" s="204">
        <v>21395.715801043843</v>
      </c>
      <c r="J178" s="204" t="e">
        <f>NA()</f>
        <v>#N/A</v>
      </c>
      <c r="K178" s="204">
        <v>23589.329567423909</v>
      </c>
      <c r="L178" s="204" t="e">
        <f>NA()</f>
        <v>#N/A</v>
      </c>
      <c r="M178" s="204">
        <v>20945.743965191101</v>
      </c>
      <c r="N178" s="204">
        <v>19362.652218800788</v>
      </c>
      <c r="O178" s="204">
        <v>14231.246357048009</v>
      </c>
      <c r="P178" s="204">
        <v>18634.158916201541</v>
      </c>
      <c r="Q178" s="204">
        <v>23616.070433172306</v>
      </c>
      <c r="R178" s="204">
        <v>27000.621376919917</v>
      </c>
      <c r="S178" s="204">
        <v>17768.30484772232</v>
      </c>
      <c r="T178" s="204">
        <v>22285.023348146497</v>
      </c>
      <c r="U178" s="204">
        <v>17100.336691862394</v>
      </c>
      <c r="W178" s="100">
        <v>25897.906182970997</v>
      </c>
      <c r="X178" s="100">
        <v>23094.352960997145</v>
      </c>
      <c r="Y178" s="100">
        <v>21312.544122451302</v>
      </c>
      <c r="Z178" s="100">
        <v>16549.46408117011</v>
      </c>
      <c r="AA178" s="100">
        <v>3666.4193799707623</v>
      </c>
      <c r="AB178" s="100">
        <v>11739.348781748577</v>
      </c>
      <c r="AC178" s="100">
        <v>20446.096168819418</v>
      </c>
      <c r="AD178" s="100">
        <v>21395.715801043843</v>
      </c>
      <c r="AE178" s="100" t="str">
        <v>NA</v>
      </c>
      <c r="AF178" s="100">
        <v>23589.329567423909</v>
      </c>
      <c r="AG178" s="100" t="str">
        <v>NA</v>
      </c>
      <c r="AH178" s="100">
        <v>20945.743965191101</v>
      </c>
      <c r="AI178" s="100">
        <v>19362.652218800788</v>
      </c>
      <c r="AJ178" s="100">
        <v>14231.246357048009</v>
      </c>
      <c r="AK178" s="100">
        <v>18634.158916201541</v>
      </c>
      <c r="AL178" s="100">
        <v>23616.070433172306</v>
      </c>
      <c r="AM178" s="100">
        <v>27000.621376919917</v>
      </c>
      <c r="AN178" s="100">
        <v>17768.30484772232</v>
      </c>
      <c r="AO178" s="100">
        <v>22285.023348146497</v>
      </c>
      <c r="AP178" s="100">
        <v>17100.336691862394</v>
      </c>
      <c r="AR178" s="238">
        <f t="shared" si="45"/>
        <v>0</v>
      </c>
      <c r="AS178" s="238">
        <f t="shared" si="46"/>
        <v>0</v>
      </c>
      <c r="AT178" s="238">
        <f t="shared" si="47"/>
        <v>0</v>
      </c>
      <c r="AU178" s="238">
        <f t="shared" si="48"/>
        <v>0</v>
      </c>
      <c r="AV178" s="238">
        <f t="shared" si="49"/>
        <v>0</v>
      </c>
      <c r="AW178" s="238">
        <f t="shared" si="50"/>
        <v>0</v>
      </c>
      <c r="AX178" s="238">
        <f t="shared" si="51"/>
        <v>0</v>
      </c>
      <c r="AY178" s="238">
        <f t="shared" si="52"/>
        <v>0</v>
      </c>
      <c r="AZ178" s="238" t="e">
        <f t="shared" si="53"/>
        <v>#VALUE!</v>
      </c>
      <c r="BA178" s="238">
        <f t="shared" si="54"/>
        <v>0</v>
      </c>
      <c r="BB178" s="238" t="e">
        <f t="shared" si="55"/>
        <v>#VALUE!</v>
      </c>
      <c r="BC178" s="238">
        <f t="shared" si="56"/>
        <v>0</v>
      </c>
      <c r="BD178" s="238">
        <f t="shared" si="57"/>
        <v>0</v>
      </c>
      <c r="BE178" s="238">
        <f t="shared" si="58"/>
        <v>0</v>
      </c>
      <c r="BF178" s="238">
        <f t="shared" si="59"/>
        <v>0</v>
      </c>
      <c r="BG178" s="238">
        <f t="shared" si="60"/>
        <v>0</v>
      </c>
      <c r="BH178" s="238">
        <f t="shared" si="61"/>
        <v>0</v>
      </c>
      <c r="BI178" s="238">
        <f t="shared" si="62"/>
        <v>0</v>
      </c>
      <c r="BJ178" s="238">
        <f t="shared" si="63"/>
        <v>0</v>
      </c>
      <c r="BK178" s="238">
        <f t="shared" si="64"/>
        <v>0</v>
      </c>
    </row>
    <row r="179" spans="1:63" ht="14.4" x14ac:dyDescent="0.3">
      <c r="A179">
        <v>1975</v>
      </c>
      <c r="B179" s="204">
        <v>25589.74905467518</v>
      </c>
      <c r="C179" s="204">
        <v>23174.659989480024</v>
      </c>
      <c r="D179" s="204">
        <v>21509.426335309734</v>
      </c>
      <c r="E179" s="204">
        <v>16848.211204300605</v>
      </c>
      <c r="F179" s="204">
        <v>3869.803428639048</v>
      </c>
      <c r="G179" s="204">
        <v>12105.333437244346</v>
      </c>
      <c r="H179" s="204">
        <v>20426.141994234942</v>
      </c>
      <c r="I179" s="204">
        <v>21017.346069987612</v>
      </c>
      <c r="J179" s="204" t="e">
        <f>NA()</f>
        <v>#N/A</v>
      </c>
      <c r="K179" s="204">
        <v>23234.111636762616</v>
      </c>
      <c r="L179" s="204">
        <v>18219.924404983525</v>
      </c>
      <c r="M179" s="204">
        <v>20614.97523631388</v>
      </c>
      <c r="N179" s="204">
        <v>19264.679887452836</v>
      </c>
      <c r="O179" s="204">
        <v>14188.462571652368</v>
      </c>
      <c r="P179" s="204">
        <v>18136.027978904051</v>
      </c>
      <c r="Q179" s="204">
        <v>23414.337373762333</v>
      </c>
      <c r="R179" s="204">
        <v>28201.432252269682</v>
      </c>
      <c r="S179" s="204">
        <v>17703.095026629835</v>
      </c>
      <c r="T179" s="204">
        <v>22764.654189546232</v>
      </c>
      <c r="U179" s="204">
        <v>17015.982147221694</v>
      </c>
      <c r="W179" s="100">
        <v>25589.74905467518</v>
      </c>
      <c r="X179" s="100">
        <v>23174.659989480024</v>
      </c>
      <c r="Y179" s="100">
        <v>21509.426335309734</v>
      </c>
      <c r="Z179" s="100">
        <v>16848.211204300605</v>
      </c>
      <c r="AA179" s="100">
        <v>3869.803428639048</v>
      </c>
      <c r="AB179" s="100">
        <v>12105.333437244346</v>
      </c>
      <c r="AC179" s="100">
        <v>20426.141994234942</v>
      </c>
      <c r="AD179" s="100">
        <v>21017.346069987612</v>
      </c>
      <c r="AE179" s="100" t="str">
        <v>NA</v>
      </c>
      <c r="AF179" s="100">
        <v>23234.111636762616</v>
      </c>
      <c r="AG179" s="100">
        <v>18219.924404983525</v>
      </c>
      <c r="AH179" s="100">
        <v>20614.97523631388</v>
      </c>
      <c r="AI179" s="100">
        <v>19264.679887452836</v>
      </c>
      <c r="AJ179" s="100">
        <v>14188.462571652368</v>
      </c>
      <c r="AK179" s="100">
        <v>18136.027978904051</v>
      </c>
      <c r="AL179" s="100">
        <v>23414.337373762333</v>
      </c>
      <c r="AM179" s="100">
        <v>28201.432252269682</v>
      </c>
      <c r="AN179" s="100">
        <v>17703.095026629835</v>
      </c>
      <c r="AO179" s="100">
        <v>22764.654189546232</v>
      </c>
      <c r="AP179" s="100">
        <v>17015.982147221694</v>
      </c>
      <c r="AR179" s="238">
        <f t="shared" si="45"/>
        <v>0</v>
      </c>
      <c r="AS179" s="238">
        <f t="shared" si="46"/>
        <v>0</v>
      </c>
      <c r="AT179" s="238">
        <f t="shared" si="47"/>
        <v>0</v>
      </c>
      <c r="AU179" s="238">
        <f t="shared" si="48"/>
        <v>0</v>
      </c>
      <c r="AV179" s="238">
        <f t="shared" si="49"/>
        <v>0</v>
      </c>
      <c r="AW179" s="238">
        <f t="shared" si="50"/>
        <v>0</v>
      </c>
      <c r="AX179" s="238">
        <f t="shared" si="51"/>
        <v>0</v>
      </c>
      <c r="AY179" s="238">
        <f t="shared" si="52"/>
        <v>0</v>
      </c>
      <c r="AZ179" s="238" t="e">
        <f t="shared" si="53"/>
        <v>#VALUE!</v>
      </c>
      <c r="BA179" s="238">
        <f t="shared" si="54"/>
        <v>0</v>
      </c>
      <c r="BB179" s="238">
        <f t="shared" si="55"/>
        <v>0</v>
      </c>
      <c r="BC179" s="238">
        <f t="shared" si="56"/>
        <v>0</v>
      </c>
      <c r="BD179" s="238">
        <f t="shared" si="57"/>
        <v>0</v>
      </c>
      <c r="BE179" s="238">
        <f t="shared" si="58"/>
        <v>0</v>
      </c>
      <c r="BF179" s="238">
        <f t="shared" si="59"/>
        <v>0</v>
      </c>
      <c r="BG179" s="238">
        <f t="shared" si="60"/>
        <v>0</v>
      </c>
      <c r="BH179" s="238">
        <f t="shared" si="61"/>
        <v>0</v>
      </c>
      <c r="BI179" s="238">
        <f t="shared" si="62"/>
        <v>0</v>
      </c>
      <c r="BJ179" s="238">
        <f t="shared" si="63"/>
        <v>0</v>
      </c>
      <c r="BK179" s="238">
        <f t="shared" si="64"/>
        <v>0</v>
      </c>
    </row>
    <row r="180" spans="1:63" ht="14.4" x14ac:dyDescent="0.3">
      <c r="A180">
        <v>1976</v>
      </c>
      <c r="B180" s="204">
        <v>26707.309061512718</v>
      </c>
      <c r="C180" s="204">
        <v>24060.893777504349</v>
      </c>
      <c r="D180" s="204">
        <v>22090.334264400848</v>
      </c>
      <c r="E180" s="204">
        <v>17330.454618322488</v>
      </c>
      <c r="F180" s="204">
        <v>4320.9672058228271</v>
      </c>
      <c r="G180" s="204">
        <v>12827.218855601688</v>
      </c>
      <c r="H180" s="204">
        <v>21398.890129927087</v>
      </c>
      <c r="I180" s="204">
        <v>22149.244867097401</v>
      </c>
      <c r="J180" s="204" t="e">
        <f>NA()</f>
        <v>#N/A</v>
      </c>
      <c r="K180" s="204">
        <v>24588.027272266805</v>
      </c>
      <c r="L180" s="204">
        <v>18227.587571421773</v>
      </c>
      <c r="M180" s="204">
        <v>21433.448198408852</v>
      </c>
      <c r="N180" s="204">
        <v>20316.056882560726</v>
      </c>
      <c r="O180" s="204">
        <v>14431.559388563652</v>
      </c>
      <c r="P180" s="204">
        <v>19331.598705972017</v>
      </c>
      <c r="Q180" s="204">
        <v>24257.004487235074</v>
      </c>
      <c r="R180" s="204">
        <v>29695.412743318619</v>
      </c>
      <c r="S180" s="204">
        <v>18075.979322680214</v>
      </c>
      <c r="T180" s="204">
        <v>22924.398034216505</v>
      </c>
      <c r="U180" s="204">
        <v>17456.149268801342</v>
      </c>
      <c r="W180" s="100">
        <v>26707.309061512718</v>
      </c>
      <c r="X180" s="100">
        <v>24060.893777504349</v>
      </c>
      <c r="Y180" s="100">
        <v>22090.334264400848</v>
      </c>
      <c r="Z180" s="100">
        <v>17330.454618322488</v>
      </c>
      <c r="AA180" s="100">
        <v>4320.9672058228271</v>
      </c>
      <c r="AB180" s="100">
        <v>12827.218855601688</v>
      </c>
      <c r="AC180" s="100">
        <v>21398.890129927087</v>
      </c>
      <c r="AD180" s="100">
        <v>22149.244867097401</v>
      </c>
      <c r="AE180" s="100" t="str">
        <v>NA</v>
      </c>
      <c r="AF180" s="100">
        <v>24588.027272266805</v>
      </c>
      <c r="AG180" s="100">
        <v>18227.587571421773</v>
      </c>
      <c r="AH180" s="100">
        <v>21433.448198408852</v>
      </c>
      <c r="AI180" s="100">
        <v>20316.056882560726</v>
      </c>
      <c r="AJ180" s="100">
        <v>14431.559388563652</v>
      </c>
      <c r="AK180" s="100">
        <v>19331.598705972017</v>
      </c>
      <c r="AL180" s="100">
        <v>24257.004487235074</v>
      </c>
      <c r="AM180" s="100">
        <v>29695.412743318619</v>
      </c>
      <c r="AN180" s="100">
        <v>18075.979322680214</v>
      </c>
      <c r="AO180" s="100">
        <v>22924.398034216505</v>
      </c>
      <c r="AP180" s="100">
        <v>17456.149268801342</v>
      </c>
      <c r="AR180" s="238">
        <f t="shared" si="45"/>
        <v>0</v>
      </c>
      <c r="AS180" s="238">
        <f t="shared" si="46"/>
        <v>0</v>
      </c>
      <c r="AT180" s="238">
        <f t="shared" si="47"/>
        <v>0</v>
      </c>
      <c r="AU180" s="238">
        <f t="shared" si="48"/>
        <v>0</v>
      </c>
      <c r="AV180" s="238">
        <f t="shared" si="49"/>
        <v>0</v>
      </c>
      <c r="AW180" s="238">
        <f t="shared" si="50"/>
        <v>0</v>
      </c>
      <c r="AX180" s="238">
        <f t="shared" si="51"/>
        <v>0</v>
      </c>
      <c r="AY180" s="238">
        <f t="shared" si="52"/>
        <v>0</v>
      </c>
      <c r="AZ180" s="238" t="e">
        <f t="shared" si="53"/>
        <v>#VALUE!</v>
      </c>
      <c r="BA180" s="238">
        <f t="shared" si="54"/>
        <v>0</v>
      </c>
      <c r="BB180" s="238">
        <f t="shared" si="55"/>
        <v>0</v>
      </c>
      <c r="BC180" s="238">
        <f t="shared" si="56"/>
        <v>0</v>
      </c>
      <c r="BD180" s="238">
        <f t="shared" si="57"/>
        <v>0</v>
      </c>
      <c r="BE180" s="238">
        <f t="shared" si="58"/>
        <v>0</v>
      </c>
      <c r="BF180" s="238">
        <f t="shared" si="59"/>
        <v>0</v>
      </c>
      <c r="BG180" s="238">
        <f t="shared" si="60"/>
        <v>0</v>
      </c>
      <c r="BH180" s="238">
        <f t="shared" si="61"/>
        <v>0</v>
      </c>
      <c r="BI180" s="238">
        <f t="shared" si="62"/>
        <v>0</v>
      </c>
      <c r="BJ180" s="238">
        <f t="shared" si="63"/>
        <v>0</v>
      </c>
      <c r="BK180" s="238">
        <f t="shared" si="64"/>
        <v>0</v>
      </c>
    </row>
    <row r="181" spans="1:63" ht="14.4" x14ac:dyDescent="0.3">
      <c r="A181">
        <v>1977</v>
      </c>
      <c r="B181" s="204">
        <v>27655.781282122673</v>
      </c>
      <c r="C181" s="204">
        <v>24603.361135143983</v>
      </c>
      <c r="D181" s="204">
        <v>22226.017038976246</v>
      </c>
      <c r="E181" s="204">
        <v>17917.907715477158</v>
      </c>
      <c r="F181" s="204">
        <v>4756.8638111970831</v>
      </c>
      <c r="G181" s="204">
        <v>13594.686292551094</v>
      </c>
      <c r="H181" s="204">
        <v>22462.07041854932</v>
      </c>
      <c r="I181" s="204">
        <v>22227.186895573956</v>
      </c>
      <c r="J181" s="204" t="e">
        <f>NA()</f>
        <v>#N/A</v>
      </c>
      <c r="K181" s="204">
        <v>24993.058324453777</v>
      </c>
      <c r="L181" s="204">
        <v>18220.217711150926</v>
      </c>
      <c r="M181" s="204">
        <v>22099.351685367878</v>
      </c>
      <c r="N181" s="204">
        <v>21040.875809597299</v>
      </c>
      <c r="O181" s="204">
        <v>15134.310723251625</v>
      </c>
      <c r="P181" s="204">
        <v>19742.555552323051</v>
      </c>
      <c r="Q181" s="204">
        <v>24719.477690242176</v>
      </c>
      <c r="R181" s="204">
        <v>30794.289942459331</v>
      </c>
      <c r="S181" s="204">
        <v>18332.797374527763</v>
      </c>
      <c r="T181" s="204">
        <v>22476.456433182579</v>
      </c>
      <c r="U181" s="204">
        <v>17886.043525937177</v>
      </c>
      <c r="W181" s="100">
        <v>27655.781282122673</v>
      </c>
      <c r="X181" s="100">
        <v>24603.361135143983</v>
      </c>
      <c r="Y181" s="100">
        <v>22226.017038976246</v>
      </c>
      <c r="Z181" s="100">
        <v>17917.907715477158</v>
      </c>
      <c r="AA181" s="100">
        <v>4756.8638111970831</v>
      </c>
      <c r="AB181" s="100">
        <v>13594.686292551094</v>
      </c>
      <c r="AC181" s="100">
        <v>22462.07041854932</v>
      </c>
      <c r="AD181" s="100">
        <v>22227.186895573956</v>
      </c>
      <c r="AE181" s="100" t="str">
        <v>NA</v>
      </c>
      <c r="AF181" s="100">
        <v>24993.058324453777</v>
      </c>
      <c r="AG181" s="100">
        <v>18220.217711150926</v>
      </c>
      <c r="AH181" s="100">
        <v>22099.351685367878</v>
      </c>
      <c r="AI181" s="100">
        <v>21040.875809597299</v>
      </c>
      <c r="AJ181" s="100">
        <v>15134.310723251625</v>
      </c>
      <c r="AK181" s="100">
        <v>19742.555552323051</v>
      </c>
      <c r="AL181" s="100">
        <v>24719.477690242176</v>
      </c>
      <c r="AM181" s="100">
        <v>30794.289942459331</v>
      </c>
      <c r="AN181" s="100">
        <v>18332.797374527763</v>
      </c>
      <c r="AO181" s="100">
        <v>22476.456433182579</v>
      </c>
      <c r="AP181" s="100">
        <v>17886.043525937177</v>
      </c>
      <c r="AR181" s="238">
        <f t="shared" si="45"/>
        <v>0</v>
      </c>
      <c r="AS181" s="238">
        <f t="shared" si="46"/>
        <v>0</v>
      </c>
      <c r="AT181" s="238">
        <f t="shared" si="47"/>
        <v>0</v>
      </c>
      <c r="AU181" s="238">
        <f t="shared" si="48"/>
        <v>0</v>
      </c>
      <c r="AV181" s="238">
        <f t="shared" si="49"/>
        <v>0</v>
      </c>
      <c r="AW181" s="238">
        <f t="shared" si="50"/>
        <v>0</v>
      </c>
      <c r="AX181" s="238">
        <f t="shared" si="51"/>
        <v>0</v>
      </c>
      <c r="AY181" s="238">
        <f t="shared" si="52"/>
        <v>0</v>
      </c>
      <c r="AZ181" s="238" t="e">
        <f t="shared" si="53"/>
        <v>#VALUE!</v>
      </c>
      <c r="BA181" s="238">
        <f t="shared" si="54"/>
        <v>0</v>
      </c>
      <c r="BB181" s="238">
        <f t="shared" si="55"/>
        <v>0</v>
      </c>
      <c r="BC181" s="238">
        <f t="shared" si="56"/>
        <v>0</v>
      </c>
      <c r="BD181" s="238">
        <f t="shared" si="57"/>
        <v>0</v>
      </c>
      <c r="BE181" s="238">
        <f t="shared" si="58"/>
        <v>0</v>
      </c>
      <c r="BF181" s="238">
        <f t="shared" si="59"/>
        <v>0</v>
      </c>
      <c r="BG181" s="238">
        <f t="shared" si="60"/>
        <v>0</v>
      </c>
      <c r="BH181" s="238">
        <f t="shared" si="61"/>
        <v>0</v>
      </c>
      <c r="BI181" s="238">
        <f t="shared" si="62"/>
        <v>0</v>
      </c>
      <c r="BJ181" s="238">
        <f t="shared" si="63"/>
        <v>0</v>
      </c>
      <c r="BK181" s="238">
        <f t="shared" si="64"/>
        <v>0</v>
      </c>
    </row>
    <row r="182" spans="1:63" ht="14.4" x14ac:dyDescent="0.3">
      <c r="A182">
        <v>1978</v>
      </c>
      <c r="B182" s="204">
        <v>28890.616769074171</v>
      </c>
      <c r="C182" s="204">
        <v>25322.741649185235</v>
      </c>
      <c r="D182" s="204">
        <v>22468.598294905474</v>
      </c>
      <c r="E182" s="204">
        <v>18692.436490450855</v>
      </c>
      <c r="F182" s="204">
        <v>5167.5998076702999</v>
      </c>
      <c r="G182" s="204">
        <v>14596.576290129919</v>
      </c>
      <c r="H182" s="204">
        <v>22447.355026810365</v>
      </c>
      <c r="I182" s="204">
        <v>22813.390071946011</v>
      </c>
      <c r="J182" s="204" t="e">
        <f>NA()</f>
        <v>#N/A</v>
      </c>
      <c r="K182" s="204">
        <v>25482.677279111129</v>
      </c>
      <c r="L182" s="204">
        <v>18698.448075087694</v>
      </c>
      <c r="M182" s="204">
        <v>22860.592978201326</v>
      </c>
      <c r="N182" s="204">
        <v>21699.688362840992</v>
      </c>
      <c r="O182" s="204">
        <v>16001.180867885545</v>
      </c>
      <c r="P182" s="204">
        <v>20309.758239885417</v>
      </c>
      <c r="Q182" s="204">
        <v>25234.786787071051</v>
      </c>
      <c r="R182" s="204">
        <v>31859.205733595325</v>
      </c>
      <c r="S182" s="204">
        <v>18357.997362066137</v>
      </c>
      <c r="T182" s="204">
        <v>22803.824569922053</v>
      </c>
      <c r="U182" s="204">
        <v>18476.692017558609</v>
      </c>
      <c r="W182" s="100">
        <v>28890.616769074171</v>
      </c>
      <c r="X182" s="100">
        <v>25322.741649185235</v>
      </c>
      <c r="Y182" s="100">
        <v>22468.598294905474</v>
      </c>
      <c r="Z182" s="100">
        <v>18692.436490450855</v>
      </c>
      <c r="AA182" s="100">
        <v>5167.5998076702999</v>
      </c>
      <c r="AB182" s="100">
        <v>14596.576290129919</v>
      </c>
      <c r="AC182" s="100">
        <v>22447.355026810365</v>
      </c>
      <c r="AD182" s="100">
        <v>22813.390071946011</v>
      </c>
      <c r="AE182" s="100" t="str">
        <v>NA</v>
      </c>
      <c r="AF182" s="100">
        <v>25482.677279111129</v>
      </c>
      <c r="AG182" s="100">
        <v>18698.448075087694</v>
      </c>
      <c r="AH182" s="100">
        <v>22860.592978201326</v>
      </c>
      <c r="AI182" s="100">
        <v>21699.688362840992</v>
      </c>
      <c r="AJ182" s="100">
        <v>16001.180867885545</v>
      </c>
      <c r="AK182" s="100">
        <v>20309.758239885417</v>
      </c>
      <c r="AL182" s="100">
        <v>25234.786787071051</v>
      </c>
      <c r="AM182" s="100">
        <v>31859.205733595325</v>
      </c>
      <c r="AN182" s="100">
        <v>18357.997362066137</v>
      </c>
      <c r="AO182" s="100">
        <v>22803.824569922053</v>
      </c>
      <c r="AP182" s="100">
        <v>18476.692017558609</v>
      </c>
      <c r="AR182" s="238">
        <f t="shared" si="45"/>
        <v>0</v>
      </c>
      <c r="AS182" s="238">
        <f t="shared" si="46"/>
        <v>0</v>
      </c>
      <c r="AT182" s="238">
        <f t="shared" si="47"/>
        <v>0</v>
      </c>
      <c r="AU182" s="238">
        <f t="shared" si="48"/>
        <v>0</v>
      </c>
      <c r="AV182" s="238">
        <f t="shared" si="49"/>
        <v>0</v>
      </c>
      <c r="AW182" s="238">
        <f t="shared" si="50"/>
        <v>0</v>
      </c>
      <c r="AX182" s="238">
        <f t="shared" si="51"/>
        <v>0</v>
      </c>
      <c r="AY182" s="238">
        <f t="shared" si="52"/>
        <v>0</v>
      </c>
      <c r="AZ182" s="238" t="e">
        <f t="shared" si="53"/>
        <v>#VALUE!</v>
      </c>
      <c r="BA182" s="238">
        <f t="shared" si="54"/>
        <v>0</v>
      </c>
      <c r="BB182" s="238">
        <f t="shared" si="55"/>
        <v>0</v>
      </c>
      <c r="BC182" s="238">
        <f t="shared" si="56"/>
        <v>0</v>
      </c>
      <c r="BD182" s="238">
        <f t="shared" si="57"/>
        <v>0</v>
      </c>
      <c r="BE182" s="238">
        <f t="shared" si="58"/>
        <v>0</v>
      </c>
      <c r="BF182" s="238">
        <f t="shared" si="59"/>
        <v>0</v>
      </c>
      <c r="BG182" s="238">
        <f t="shared" si="60"/>
        <v>0</v>
      </c>
      <c r="BH182" s="238">
        <f t="shared" si="61"/>
        <v>0</v>
      </c>
      <c r="BI182" s="238">
        <f t="shared" si="62"/>
        <v>0</v>
      </c>
      <c r="BJ182" s="238">
        <f t="shared" si="63"/>
        <v>0</v>
      </c>
      <c r="BK182" s="238">
        <f t="shared" si="64"/>
        <v>0</v>
      </c>
    </row>
    <row r="183" spans="1:63" ht="14.4" x14ac:dyDescent="0.3">
      <c r="A183">
        <v>1979</v>
      </c>
      <c r="B183" s="204">
        <v>29466.588539100732</v>
      </c>
      <c r="C183" s="204">
        <v>26027.380870179841</v>
      </c>
      <c r="D183" s="204">
        <v>23085.491113489526</v>
      </c>
      <c r="E183" s="204">
        <v>19550.819785446896</v>
      </c>
      <c r="F183" s="204">
        <v>5516.8282561515562</v>
      </c>
      <c r="G183" s="204">
        <v>15767.897249809463</v>
      </c>
      <c r="H183" s="204">
        <v>23712.548206120769</v>
      </c>
      <c r="I183" s="204">
        <v>23278.841593628986</v>
      </c>
      <c r="J183" s="204" t="e">
        <f>NA()</f>
        <v>#N/A</v>
      </c>
      <c r="K183" s="204">
        <v>26422.867478831235</v>
      </c>
      <c r="L183" s="204">
        <v>19979.099389494993</v>
      </c>
      <c r="M183" s="204">
        <v>23547.117040610519</v>
      </c>
      <c r="N183" s="204">
        <v>22588.51774100422</v>
      </c>
      <c r="O183" s="204">
        <v>16432.875537102987</v>
      </c>
      <c r="P183" s="204">
        <v>21457.916662489384</v>
      </c>
      <c r="Q183" s="204">
        <v>25568.825252476523</v>
      </c>
      <c r="R183" s="204">
        <v>33134.527945271715</v>
      </c>
      <c r="S183" s="204">
        <v>18230.731015080444</v>
      </c>
      <c r="T183" s="204">
        <v>23628.102150641564</v>
      </c>
      <c r="U183" s="204">
        <v>18980.512554205452</v>
      </c>
      <c r="W183" s="100">
        <v>29466.588539100732</v>
      </c>
      <c r="X183" s="100">
        <v>26027.380870179841</v>
      </c>
      <c r="Y183" s="100">
        <v>23085.491113489526</v>
      </c>
      <c r="Z183" s="100">
        <v>19550.819785446896</v>
      </c>
      <c r="AA183" s="100">
        <v>5516.8282561515562</v>
      </c>
      <c r="AB183" s="100">
        <v>15767.897249809463</v>
      </c>
      <c r="AC183" s="100">
        <v>23712.548206120769</v>
      </c>
      <c r="AD183" s="100">
        <v>23278.841593628986</v>
      </c>
      <c r="AE183" s="100" t="str">
        <v>NA</v>
      </c>
      <c r="AF183" s="100">
        <v>26422.867478831235</v>
      </c>
      <c r="AG183" s="100">
        <v>19979.099389494993</v>
      </c>
      <c r="AH183" s="100">
        <v>23547.117040610519</v>
      </c>
      <c r="AI183" s="100">
        <v>22588.51774100422</v>
      </c>
      <c r="AJ183" s="100">
        <v>16432.875537102987</v>
      </c>
      <c r="AK183" s="100">
        <v>21457.916662489384</v>
      </c>
      <c r="AL183" s="100">
        <v>25568.825252476523</v>
      </c>
      <c r="AM183" s="100">
        <v>33134.527945271715</v>
      </c>
      <c r="AN183" s="100">
        <v>18230.731015080444</v>
      </c>
      <c r="AO183" s="100">
        <v>23628.102150641564</v>
      </c>
      <c r="AP183" s="100">
        <v>18980.512554205452</v>
      </c>
      <c r="AR183" s="238">
        <f t="shared" si="45"/>
        <v>0</v>
      </c>
      <c r="AS183" s="238">
        <f t="shared" si="46"/>
        <v>0</v>
      </c>
      <c r="AT183" s="238">
        <f t="shared" si="47"/>
        <v>0</v>
      </c>
      <c r="AU183" s="238">
        <f t="shared" si="48"/>
        <v>0</v>
      </c>
      <c r="AV183" s="238">
        <f t="shared" si="49"/>
        <v>0</v>
      </c>
      <c r="AW183" s="238">
        <f t="shared" si="50"/>
        <v>0</v>
      </c>
      <c r="AX183" s="238">
        <f t="shared" si="51"/>
        <v>0</v>
      </c>
      <c r="AY183" s="238">
        <f t="shared" si="52"/>
        <v>0</v>
      </c>
      <c r="AZ183" s="238" t="e">
        <f t="shared" si="53"/>
        <v>#VALUE!</v>
      </c>
      <c r="BA183" s="238">
        <f t="shared" si="54"/>
        <v>0</v>
      </c>
      <c r="BB183" s="238">
        <f t="shared" si="55"/>
        <v>0</v>
      </c>
      <c r="BC183" s="238">
        <f t="shared" si="56"/>
        <v>0</v>
      </c>
      <c r="BD183" s="238">
        <f t="shared" si="57"/>
        <v>0</v>
      </c>
      <c r="BE183" s="238">
        <f t="shared" si="58"/>
        <v>0</v>
      </c>
      <c r="BF183" s="238">
        <f t="shared" si="59"/>
        <v>0</v>
      </c>
      <c r="BG183" s="238">
        <f t="shared" si="60"/>
        <v>0</v>
      </c>
      <c r="BH183" s="238">
        <f t="shared" si="61"/>
        <v>0</v>
      </c>
      <c r="BI183" s="238">
        <f t="shared" si="62"/>
        <v>0</v>
      </c>
      <c r="BJ183" s="238">
        <f t="shared" si="63"/>
        <v>0</v>
      </c>
      <c r="BK183" s="238">
        <f t="shared" si="64"/>
        <v>0</v>
      </c>
    </row>
    <row r="184" spans="1:63" ht="14.4" x14ac:dyDescent="0.3">
      <c r="A184">
        <v>1980</v>
      </c>
      <c r="B184" s="204">
        <v>29040.831161457572</v>
      </c>
      <c r="C184" s="204">
        <v>26249.548413473927</v>
      </c>
      <c r="D184" s="204">
        <v>23495.455456180673</v>
      </c>
      <c r="E184" s="204">
        <v>19943.392537168536</v>
      </c>
      <c r="F184" s="204">
        <v>5328.8181075192588</v>
      </c>
      <c r="G184" s="204">
        <v>17133.636110249627</v>
      </c>
      <c r="H184" s="204">
        <v>24135.501796442069</v>
      </c>
      <c r="I184" s="204">
        <v>24257.01337975049</v>
      </c>
      <c r="J184" s="204" t="e">
        <f>NA()</f>
        <v>#N/A</v>
      </c>
      <c r="K184" s="204">
        <v>26292.174487446246</v>
      </c>
      <c r="L184" s="204">
        <v>20990.294683990338</v>
      </c>
      <c r="M184" s="204">
        <v>23810.325966852251</v>
      </c>
      <c r="N184" s="204">
        <v>22829.733133800237</v>
      </c>
      <c r="O184" s="204">
        <v>16734.702318902386</v>
      </c>
      <c r="P184" s="204">
        <v>22148.248065197888</v>
      </c>
      <c r="Q184" s="204">
        <v>25703.187508109138</v>
      </c>
      <c r="R184" s="204">
        <v>34515.941397403396</v>
      </c>
      <c r="S184" s="204">
        <v>18369.539259920904</v>
      </c>
      <c r="T184" s="204">
        <v>23983.513162991247</v>
      </c>
      <c r="U184" s="204">
        <v>18570.661375783729</v>
      </c>
      <c r="W184" s="100">
        <v>29040.831161457572</v>
      </c>
      <c r="X184" s="100">
        <v>26249.548413473927</v>
      </c>
      <c r="Y184" s="100">
        <v>23495.455456180673</v>
      </c>
      <c r="Z184" s="100">
        <v>19943.392537168536</v>
      </c>
      <c r="AA184" s="100">
        <v>5328.8181075192588</v>
      </c>
      <c r="AB184" s="100">
        <v>17133.636110249627</v>
      </c>
      <c r="AC184" s="100">
        <v>24135.501796442069</v>
      </c>
      <c r="AD184" s="100">
        <v>24257.01337975049</v>
      </c>
      <c r="AE184" s="100" t="str">
        <v>NA</v>
      </c>
      <c r="AF184" s="100">
        <v>26292.174487446246</v>
      </c>
      <c r="AG184" s="100">
        <v>20990.294683990338</v>
      </c>
      <c r="AH184" s="100">
        <v>23810.325966852251</v>
      </c>
      <c r="AI184" s="100">
        <v>22829.733133800237</v>
      </c>
      <c r="AJ184" s="100">
        <v>16734.702318902386</v>
      </c>
      <c r="AK184" s="100">
        <v>22148.248065197888</v>
      </c>
      <c r="AL184" s="100">
        <v>25703.187508109138</v>
      </c>
      <c r="AM184" s="100">
        <v>34515.941397403396</v>
      </c>
      <c r="AN184" s="100">
        <v>18369.539259920904</v>
      </c>
      <c r="AO184" s="100">
        <v>23983.513162991247</v>
      </c>
      <c r="AP184" s="100">
        <v>18570.661375783729</v>
      </c>
      <c r="AR184" s="238">
        <f t="shared" si="45"/>
        <v>0</v>
      </c>
      <c r="AS184" s="238">
        <f t="shared" si="46"/>
        <v>0</v>
      </c>
      <c r="AT184" s="238">
        <f t="shared" si="47"/>
        <v>0</v>
      </c>
      <c r="AU184" s="238">
        <f t="shared" si="48"/>
        <v>0</v>
      </c>
      <c r="AV184" s="238">
        <f t="shared" si="49"/>
        <v>0</v>
      </c>
      <c r="AW184" s="238">
        <f t="shared" si="50"/>
        <v>0</v>
      </c>
      <c r="AX184" s="238">
        <f t="shared" si="51"/>
        <v>0</v>
      </c>
      <c r="AY184" s="238">
        <f t="shared" si="52"/>
        <v>0</v>
      </c>
      <c r="AZ184" s="238" t="e">
        <f t="shared" si="53"/>
        <v>#VALUE!</v>
      </c>
      <c r="BA184" s="238">
        <f t="shared" si="54"/>
        <v>0</v>
      </c>
      <c r="BB184" s="238">
        <f t="shared" si="55"/>
        <v>0</v>
      </c>
      <c r="BC184" s="238">
        <f t="shared" si="56"/>
        <v>0</v>
      </c>
      <c r="BD184" s="238">
        <f t="shared" si="57"/>
        <v>0</v>
      </c>
      <c r="BE184" s="238">
        <f t="shared" si="58"/>
        <v>0</v>
      </c>
      <c r="BF184" s="238">
        <f t="shared" si="59"/>
        <v>0</v>
      </c>
      <c r="BG184" s="238">
        <f t="shared" si="60"/>
        <v>0</v>
      </c>
      <c r="BH184" s="238">
        <f t="shared" si="61"/>
        <v>0</v>
      </c>
      <c r="BI184" s="238">
        <f t="shared" si="62"/>
        <v>0</v>
      </c>
      <c r="BJ184" s="238">
        <f t="shared" si="63"/>
        <v>0</v>
      </c>
      <c r="BK184" s="238">
        <f t="shared" si="64"/>
        <v>0</v>
      </c>
    </row>
    <row r="185" spans="1:63" ht="14.4" x14ac:dyDescent="0.3">
      <c r="A185">
        <v>1981</v>
      </c>
      <c r="B185" s="204">
        <v>29487.996912465507</v>
      </c>
      <c r="C185" s="204">
        <v>26836.056624806188</v>
      </c>
      <c r="D185" s="204">
        <v>24096.437215233567</v>
      </c>
      <c r="E185" s="204">
        <v>20624.976009321628</v>
      </c>
      <c r="F185" s="204">
        <v>5634.7616154730913</v>
      </c>
      <c r="G185" s="204">
        <v>18080.67089423037</v>
      </c>
      <c r="H185" s="204">
        <v>24039.246800354762</v>
      </c>
      <c r="I185" s="204">
        <v>24189.267514868108</v>
      </c>
      <c r="J185" s="204" t="e">
        <f>NA()</f>
        <v>#N/A</v>
      </c>
      <c r="K185" s="204">
        <v>26072.66895153818</v>
      </c>
      <c r="L185" s="204">
        <v>21169.942725817098</v>
      </c>
      <c r="M185" s="204">
        <v>23908.997257765259</v>
      </c>
      <c r="N185" s="204">
        <v>22907.396209427923</v>
      </c>
      <c r="O185" s="204">
        <v>16951.775434729174</v>
      </c>
      <c r="P185" s="204">
        <v>22308.42822564481</v>
      </c>
      <c r="Q185" s="204">
        <v>25324.532763057105</v>
      </c>
      <c r="R185" s="204">
        <v>34929.682536284665</v>
      </c>
      <c r="S185" s="204">
        <v>18240.883888363605</v>
      </c>
      <c r="T185" s="204">
        <v>23906.240397361824</v>
      </c>
      <c r="U185" s="204">
        <v>18328.247841052478</v>
      </c>
      <c r="W185" s="100">
        <v>29487.996912465507</v>
      </c>
      <c r="X185" s="100">
        <v>26836.056624806188</v>
      </c>
      <c r="Y185" s="100">
        <v>24096.437215233567</v>
      </c>
      <c r="Z185" s="100">
        <v>20624.976009321628</v>
      </c>
      <c r="AA185" s="100">
        <v>5634.7616154730913</v>
      </c>
      <c r="AB185" s="100">
        <v>18080.67089423037</v>
      </c>
      <c r="AC185" s="100">
        <v>24039.246800354762</v>
      </c>
      <c r="AD185" s="100">
        <v>24189.267514868108</v>
      </c>
      <c r="AE185" s="100" t="str">
        <v>NA</v>
      </c>
      <c r="AF185" s="100">
        <v>26072.66895153818</v>
      </c>
      <c r="AG185" s="100">
        <v>21169.942725817098</v>
      </c>
      <c r="AH185" s="100">
        <v>23908.997257765259</v>
      </c>
      <c r="AI185" s="100">
        <v>22907.396209427923</v>
      </c>
      <c r="AJ185" s="100">
        <v>16951.775434729174</v>
      </c>
      <c r="AK185" s="100">
        <v>22308.42822564481</v>
      </c>
      <c r="AL185" s="100">
        <v>25324.532763057105</v>
      </c>
      <c r="AM185" s="100">
        <v>34929.682536284665</v>
      </c>
      <c r="AN185" s="100">
        <v>18240.883888363605</v>
      </c>
      <c r="AO185" s="100">
        <v>23906.240397361824</v>
      </c>
      <c r="AP185" s="100">
        <v>18328.247841052478</v>
      </c>
      <c r="AR185" s="238">
        <f t="shared" si="45"/>
        <v>0</v>
      </c>
      <c r="AS185" s="238">
        <f t="shared" si="46"/>
        <v>0</v>
      </c>
      <c r="AT185" s="238">
        <f t="shared" si="47"/>
        <v>0</v>
      </c>
      <c r="AU185" s="238">
        <f t="shared" si="48"/>
        <v>0</v>
      </c>
      <c r="AV185" s="238">
        <f t="shared" si="49"/>
        <v>0</v>
      </c>
      <c r="AW185" s="238">
        <f t="shared" si="50"/>
        <v>0</v>
      </c>
      <c r="AX185" s="238">
        <f t="shared" si="51"/>
        <v>0</v>
      </c>
      <c r="AY185" s="238">
        <f t="shared" si="52"/>
        <v>0</v>
      </c>
      <c r="AZ185" s="238" t="e">
        <f t="shared" si="53"/>
        <v>#VALUE!</v>
      </c>
      <c r="BA185" s="238">
        <f t="shared" si="54"/>
        <v>0</v>
      </c>
      <c r="BB185" s="238">
        <f t="shared" si="55"/>
        <v>0</v>
      </c>
      <c r="BC185" s="238">
        <f t="shared" si="56"/>
        <v>0</v>
      </c>
      <c r="BD185" s="238">
        <f t="shared" si="57"/>
        <v>0</v>
      </c>
      <c r="BE185" s="238">
        <f t="shared" si="58"/>
        <v>0</v>
      </c>
      <c r="BF185" s="238">
        <f t="shared" si="59"/>
        <v>0</v>
      </c>
      <c r="BG185" s="238">
        <f t="shared" si="60"/>
        <v>0</v>
      </c>
      <c r="BH185" s="238">
        <f t="shared" si="61"/>
        <v>0</v>
      </c>
      <c r="BI185" s="238">
        <f t="shared" si="62"/>
        <v>0</v>
      </c>
      <c r="BJ185" s="238">
        <f t="shared" si="63"/>
        <v>0</v>
      </c>
      <c r="BK185" s="238">
        <f t="shared" si="64"/>
        <v>0</v>
      </c>
    </row>
    <row r="186" spans="1:63" ht="14.4" x14ac:dyDescent="0.3">
      <c r="A186">
        <v>1982</v>
      </c>
      <c r="B186" s="204">
        <v>28638.490248696733</v>
      </c>
      <c r="C186" s="204">
        <v>25760.528704670116</v>
      </c>
      <c r="D186" s="204">
        <v>23699.732562318768</v>
      </c>
      <c r="E186" s="204">
        <v>21172.087982549168</v>
      </c>
      <c r="F186" s="204">
        <v>6008.3793121279059</v>
      </c>
      <c r="G186" s="204">
        <v>18547.378196205165</v>
      </c>
      <c r="H186" s="204">
        <v>24489.816005820081</v>
      </c>
      <c r="I186" s="204">
        <v>24339.36236243046</v>
      </c>
      <c r="J186" s="204" t="e">
        <f>NA()</f>
        <v>#N/A</v>
      </c>
      <c r="K186" s="204">
        <v>27058.589157750324</v>
      </c>
      <c r="L186" s="204">
        <v>21693.462924978332</v>
      </c>
      <c r="M186" s="204">
        <v>24341.255461447625</v>
      </c>
      <c r="N186" s="204">
        <v>22833.236247674202</v>
      </c>
      <c r="O186" s="204">
        <v>17039.810793989323</v>
      </c>
      <c r="P186" s="204">
        <v>22384.113094197812</v>
      </c>
      <c r="Q186" s="204">
        <v>24896.732779098624</v>
      </c>
      <c r="R186" s="204">
        <v>34845.128729393291</v>
      </c>
      <c r="S186" s="204">
        <v>18369.506534219312</v>
      </c>
      <c r="T186" s="204">
        <v>24176.940336766336</v>
      </c>
      <c r="U186" s="204">
        <v>18761.957500343873</v>
      </c>
      <c r="W186" s="100">
        <v>28638.490248696733</v>
      </c>
      <c r="X186" s="100">
        <v>25760.528704670116</v>
      </c>
      <c r="Y186" s="100">
        <v>23699.732562318768</v>
      </c>
      <c r="Z186" s="100">
        <v>21172.087982549168</v>
      </c>
      <c r="AA186" s="100">
        <v>6008.3793121279059</v>
      </c>
      <c r="AB186" s="100">
        <v>18547.378196205165</v>
      </c>
      <c r="AC186" s="100">
        <v>24489.816005820081</v>
      </c>
      <c r="AD186" s="100">
        <v>24339.36236243046</v>
      </c>
      <c r="AE186" s="100" t="str">
        <v>NA</v>
      </c>
      <c r="AF186" s="100">
        <v>27058.589157750324</v>
      </c>
      <c r="AG186" s="100">
        <v>21693.462924978332</v>
      </c>
      <c r="AH186" s="100">
        <v>24341.255461447625</v>
      </c>
      <c r="AI186" s="100">
        <v>22833.236247674202</v>
      </c>
      <c r="AJ186" s="100">
        <v>17039.810793989323</v>
      </c>
      <c r="AK186" s="100">
        <v>22384.113094197812</v>
      </c>
      <c r="AL186" s="100">
        <v>24896.732779098624</v>
      </c>
      <c r="AM186" s="100">
        <v>34845.128729393291</v>
      </c>
      <c r="AN186" s="100">
        <v>18369.506534219312</v>
      </c>
      <c r="AO186" s="100">
        <v>24176.940336766336</v>
      </c>
      <c r="AP186" s="100">
        <v>18761.957500343873</v>
      </c>
      <c r="AR186" s="238">
        <f t="shared" si="45"/>
        <v>0</v>
      </c>
      <c r="AS186" s="238">
        <f t="shared" si="46"/>
        <v>0</v>
      </c>
      <c r="AT186" s="238">
        <f t="shared" si="47"/>
        <v>0</v>
      </c>
      <c r="AU186" s="238">
        <f t="shared" si="48"/>
        <v>0</v>
      </c>
      <c r="AV186" s="238">
        <f t="shared" si="49"/>
        <v>0</v>
      </c>
      <c r="AW186" s="238">
        <f t="shared" si="50"/>
        <v>0</v>
      </c>
      <c r="AX186" s="238">
        <f t="shared" si="51"/>
        <v>0</v>
      </c>
      <c r="AY186" s="238">
        <f t="shared" si="52"/>
        <v>0</v>
      </c>
      <c r="AZ186" s="238" t="e">
        <f t="shared" si="53"/>
        <v>#VALUE!</v>
      </c>
      <c r="BA186" s="238">
        <f t="shared" si="54"/>
        <v>0</v>
      </c>
      <c r="BB186" s="238">
        <f t="shared" si="55"/>
        <v>0</v>
      </c>
      <c r="BC186" s="238">
        <f t="shared" si="56"/>
        <v>0</v>
      </c>
      <c r="BD186" s="238">
        <f t="shared" si="57"/>
        <v>0</v>
      </c>
      <c r="BE186" s="238">
        <f t="shared" si="58"/>
        <v>0</v>
      </c>
      <c r="BF186" s="238">
        <f t="shared" si="59"/>
        <v>0</v>
      </c>
      <c r="BG186" s="238">
        <f t="shared" si="60"/>
        <v>0</v>
      </c>
      <c r="BH186" s="238">
        <f t="shared" si="61"/>
        <v>0</v>
      </c>
      <c r="BI186" s="238">
        <f t="shared" si="62"/>
        <v>0</v>
      </c>
      <c r="BJ186" s="238">
        <f t="shared" si="63"/>
        <v>0</v>
      </c>
      <c r="BK186" s="238">
        <f t="shared" si="64"/>
        <v>0</v>
      </c>
    </row>
    <row r="187" spans="1:63" ht="14.4" x14ac:dyDescent="0.3">
      <c r="A187">
        <v>1983</v>
      </c>
      <c r="B187" s="204">
        <v>29661.574730848879</v>
      </c>
      <c r="C187" s="204">
        <v>26200.378202655938</v>
      </c>
      <c r="D187" s="204">
        <v>23295.195315786823</v>
      </c>
      <c r="E187" s="204">
        <v>21671.545268360143</v>
      </c>
      <c r="F187" s="204">
        <v>6641.6846617737656</v>
      </c>
      <c r="G187" s="204">
        <v>19876.589504393996</v>
      </c>
      <c r="H187" s="204">
        <v>25253.636206997329</v>
      </c>
      <c r="I187" s="204">
        <v>24417.740217892555</v>
      </c>
      <c r="J187" s="204" t="e">
        <f>NA()</f>
        <v>#N/A</v>
      </c>
      <c r="K187" s="204">
        <v>27798.686654109795</v>
      </c>
      <c r="L187" s="204">
        <v>22216.590965303927</v>
      </c>
      <c r="M187" s="204">
        <v>24510.612472183024</v>
      </c>
      <c r="N187" s="204">
        <v>23273.448673712548</v>
      </c>
      <c r="O187" s="204">
        <v>16798.607639455477</v>
      </c>
      <c r="P187" s="204">
        <v>22637.581574511711</v>
      </c>
      <c r="Q187" s="204">
        <v>25313.027613381026</v>
      </c>
      <c r="R187" s="204">
        <v>36072.90258769846</v>
      </c>
      <c r="S187" s="204">
        <v>18606.833128393897</v>
      </c>
      <c r="T187" s="204">
        <v>24602.663674229112</v>
      </c>
      <c r="U187" s="204">
        <v>19472.443260075375</v>
      </c>
      <c r="W187" s="100">
        <v>29661.574730848879</v>
      </c>
      <c r="X187" s="100">
        <v>26200.378202655938</v>
      </c>
      <c r="Y187" s="100">
        <v>23295.195315786823</v>
      </c>
      <c r="Z187" s="100">
        <v>21671.545268360143</v>
      </c>
      <c r="AA187" s="100">
        <v>6641.6846617737656</v>
      </c>
      <c r="AB187" s="100">
        <v>19876.589504393996</v>
      </c>
      <c r="AC187" s="100">
        <v>25253.636206997329</v>
      </c>
      <c r="AD187" s="100">
        <v>24417.740217892555</v>
      </c>
      <c r="AE187" s="100" t="str">
        <v>NA</v>
      </c>
      <c r="AF187" s="100">
        <v>27798.686654109795</v>
      </c>
      <c r="AG187" s="100">
        <v>22216.590965303927</v>
      </c>
      <c r="AH187" s="100">
        <v>24510.612472183024</v>
      </c>
      <c r="AI187" s="100">
        <v>23273.448673712548</v>
      </c>
      <c r="AJ187" s="100">
        <v>16798.607639455477</v>
      </c>
      <c r="AK187" s="100">
        <v>22637.581574511711</v>
      </c>
      <c r="AL187" s="100">
        <v>25313.027613381026</v>
      </c>
      <c r="AM187" s="100">
        <v>36072.90258769846</v>
      </c>
      <c r="AN187" s="100">
        <v>18606.833128393897</v>
      </c>
      <c r="AO187" s="100">
        <v>24602.663674229112</v>
      </c>
      <c r="AP187" s="100">
        <v>19472.443260075375</v>
      </c>
      <c r="AR187" s="238">
        <f t="shared" si="45"/>
        <v>0</v>
      </c>
      <c r="AS187" s="238">
        <f t="shared" si="46"/>
        <v>0</v>
      </c>
      <c r="AT187" s="238">
        <f t="shared" si="47"/>
        <v>0</v>
      </c>
      <c r="AU187" s="238">
        <f t="shared" si="48"/>
        <v>0</v>
      </c>
      <c r="AV187" s="238">
        <f t="shared" si="49"/>
        <v>0</v>
      </c>
      <c r="AW187" s="238">
        <f t="shared" si="50"/>
        <v>0</v>
      </c>
      <c r="AX187" s="238">
        <f t="shared" si="51"/>
        <v>0</v>
      </c>
      <c r="AY187" s="238">
        <f t="shared" si="52"/>
        <v>0</v>
      </c>
      <c r="AZ187" s="238" t="e">
        <f t="shared" si="53"/>
        <v>#VALUE!</v>
      </c>
      <c r="BA187" s="238">
        <f t="shared" si="54"/>
        <v>0</v>
      </c>
      <c r="BB187" s="238">
        <f t="shared" si="55"/>
        <v>0</v>
      </c>
      <c r="BC187" s="238">
        <f t="shared" si="56"/>
        <v>0</v>
      </c>
      <c r="BD187" s="238">
        <f t="shared" si="57"/>
        <v>0</v>
      </c>
      <c r="BE187" s="238">
        <f t="shared" si="58"/>
        <v>0</v>
      </c>
      <c r="BF187" s="238">
        <f t="shared" si="59"/>
        <v>0</v>
      </c>
      <c r="BG187" s="238">
        <f t="shared" si="60"/>
        <v>0</v>
      </c>
      <c r="BH187" s="238">
        <f t="shared" si="61"/>
        <v>0</v>
      </c>
      <c r="BI187" s="238">
        <f t="shared" si="62"/>
        <v>0</v>
      </c>
      <c r="BJ187" s="238">
        <f t="shared" si="63"/>
        <v>0</v>
      </c>
      <c r="BK187" s="238">
        <f t="shared" si="64"/>
        <v>0</v>
      </c>
    </row>
    <row r="188" spans="1:63" ht="14.4" x14ac:dyDescent="0.3">
      <c r="A188">
        <v>1984</v>
      </c>
      <c r="B188" s="204">
        <v>31518.665093854801</v>
      </c>
      <c r="C188" s="204">
        <v>27463.300188471767</v>
      </c>
      <c r="D188" s="204">
        <v>24435.980786323835</v>
      </c>
      <c r="E188" s="204">
        <v>22492.161780524119</v>
      </c>
      <c r="F188" s="204">
        <v>7207.0103833008825</v>
      </c>
      <c r="G188" s="204">
        <v>21226.152921393823</v>
      </c>
      <c r="H188" s="204">
        <v>25270.636157566198</v>
      </c>
      <c r="I188" s="204">
        <v>25019.975128338159</v>
      </c>
      <c r="J188" s="204" t="e">
        <f>NA()</f>
        <v>#N/A</v>
      </c>
      <c r="K188" s="204">
        <v>28972.936903491973</v>
      </c>
      <c r="L188" s="204">
        <v>22784.964195572204</v>
      </c>
      <c r="M188" s="204">
        <v>24757.819843408721</v>
      </c>
      <c r="N188" s="204">
        <v>24027.458667413139</v>
      </c>
      <c r="O188" s="204">
        <v>17231.580808586445</v>
      </c>
      <c r="P188" s="204">
        <v>23362.632368636368</v>
      </c>
      <c r="Q188" s="204">
        <v>25988.541708911089</v>
      </c>
      <c r="R188" s="204">
        <v>38091.430717553703</v>
      </c>
      <c r="S188" s="204">
        <v>18861.668417874112</v>
      </c>
      <c r="T188" s="204">
        <v>25628.899176726427</v>
      </c>
      <c r="U188" s="204">
        <v>20012.524525049004</v>
      </c>
      <c r="W188" s="100">
        <v>31518.665093854801</v>
      </c>
      <c r="X188" s="100">
        <v>27463.300188471767</v>
      </c>
      <c r="Y188" s="100">
        <v>24435.980786323835</v>
      </c>
      <c r="Z188" s="100">
        <v>22492.161780524119</v>
      </c>
      <c r="AA188" s="100">
        <v>7207.0103833008825</v>
      </c>
      <c r="AB188" s="100">
        <v>21226.152921393823</v>
      </c>
      <c r="AC188" s="100">
        <v>25270.636157566198</v>
      </c>
      <c r="AD188" s="100">
        <v>25019.975128338159</v>
      </c>
      <c r="AE188" s="100" t="str">
        <v>NA</v>
      </c>
      <c r="AF188" s="100">
        <v>28972.936903491973</v>
      </c>
      <c r="AG188" s="100">
        <v>22784.964195572204</v>
      </c>
      <c r="AH188" s="100">
        <v>24757.819843408721</v>
      </c>
      <c r="AI188" s="100">
        <v>24027.458667413139</v>
      </c>
      <c r="AJ188" s="100">
        <v>17231.580808586445</v>
      </c>
      <c r="AK188" s="100">
        <v>23362.632368636368</v>
      </c>
      <c r="AL188" s="100">
        <v>25988.541708911089</v>
      </c>
      <c r="AM188" s="100">
        <v>38091.430717553703</v>
      </c>
      <c r="AN188" s="100">
        <v>18861.668417874112</v>
      </c>
      <c r="AO188" s="100">
        <v>25628.899176726427</v>
      </c>
      <c r="AP188" s="100">
        <v>20012.524525049004</v>
      </c>
      <c r="AR188" s="238">
        <f t="shared" si="45"/>
        <v>0</v>
      </c>
      <c r="AS188" s="238">
        <f t="shared" si="46"/>
        <v>0</v>
      </c>
      <c r="AT188" s="238">
        <f t="shared" si="47"/>
        <v>0</v>
      </c>
      <c r="AU188" s="238">
        <f t="shared" si="48"/>
        <v>0</v>
      </c>
      <c r="AV188" s="238">
        <f t="shared" si="49"/>
        <v>0</v>
      </c>
      <c r="AW188" s="238">
        <f t="shared" si="50"/>
        <v>0</v>
      </c>
      <c r="AX188" s="238">
        <f t="shared" si="51"/>
        <v>0</v>
      </c>
      <c r="AY188" s="238">
        <f t="shared" si="52"/>
        <v>0</v>
      </c>
      <c r="AZ188" s="238" t="e">
        <f t="shared" si="53"/>
        <v>#VALUE!</v>
      </c>
      <c r="BA188" s="238">
        <f t="shared" si="54"/>
        <v>0</v>
      </c>
      <c r="BB188" s="238">
        <f t="shared" si="55"/>
        <v>0</v>
      </c>
      <c r="BC188" s="238">
        <f t="shared" si="56"/>
        <v>0</v>
      </c>
      <c r="BD188" s="238">
        <f t="shared" si="57"/>
        <v>0</v>
      </c>
      <c r="BE188" s="238">
        <f t="shared" si="58"/>
        <v>0</v>
      </c>
      <c r="BF188" s="238">
        <f t="shared" si="59"/>
        <v>0</v>
      </c>
      <c r="BG188" s="238">
        <f t="shared" si="60"/>
        <v>0</v>
      </c>
      <c r="BH188" s="238">
        <f t="shared" si="61"/>
        <v>0</v>
      </c>
      <c r="BI188" s="238">
        <f t="shared" si="62"/>
        <v>0</v>
      </c>
      <c r="BJ188" s="238">
        <f t="shared" si="63"/>
        <v>0</v>
      </c>
      <c r="BK188" s="238">
        <f t="shared" si="64"/>
        <v>0</v>
      </c>
    </row>
    <row r="189" spans="1:63" ht="14.4" x14ac:dyDescent="0.3">
      <c r="A189">
        <v>1985</v>
      </c>
      <c r="B189" s="204">
        <v>32531.245675737373</v>
      </c>
      <c r="C189" s="204">
        <v>28514.316118919422</v>
      </c>
      <c r="D189" s="204">
        <v>25447.985529649406</v>
      </c>
      <c r="E189" s="204">
        <v>23768.209324487594</v>
      </c>
      <c r="F189" s="204">
        <v>7669.5578418570849</v>
      </c>
      <c r="G189" s="204">
        <v>21058.898739222939</v>
      </c>
      <c r="H189" s="204">
        <v>25879.020312599572</v>
      </c>
      <c r="I189" s="204">
        <v>25425.513797017771</v>
      </c>
      <c r="J189" s="204" t="e">
        <f>NA()</f>
        <v>#N/A</v>
      </c>
      <c r="K189" s="204">
        <v>30129.010720194798</v>
      </c>
      <c r="L189" s="204">
        <v>23439.56517108954</v>
      </c>
      <c r="M189" s="204">
        <v>25033.381556496141</v>
      </c>
      <c r="N189" s="204">
        <v>24647.640816747211</v>
      </c>
      <c r="O189" s="204">
        <v>17525.35362464557</v>
      </c>
      <c r="P189" s="204">
        <v>24009.379204267825</v>
      </c>
      <c r="Q189" s="204">
        <v>26539.504384037202</v>
      </c>
      <c r="R189" s="204">
        <v>40010.826083032844</v>
      </c>
      <c r="S189" s="204">
        <v>19228.765834589256</v>
      </c>
      <c r="T189" s="204">
        <v>26149.310781516662</v>
      </c>
      <c r="U189" s="204">
        <v>20733.453958578662</v>
      </c>
      <c r="W189" s="100">
        <v>32531.245675737373</v>
      </c>
      <c r="X189" s="100">
        <v>28514.316118919422</v>
      </c>
      <c r="Y189" s="100">
        <v>25447.985529649406</v>
      </c>
      <c r="Z189" s="100">
        <v>23768.209324487594</v>
      </c>
      <c r="AA189" s="100">
        <v>7669.5578418570849</v>
      </c>
      <c r="AB189" s="100">
        <v>21058.898739222939</v>
      </c>
      <c r="AC189" s="100">
        <v>25879.020312599572</v>
      </c>
      <c r="AD189" s="100">
        <v>25425.513797017771</v>
      </c>
      <c r="AE189" s="100" t="str">
        <v>NA</v>
      </c>
      <c r="AF189" s="100">
        <v>30129.010720194798</v>
      </c>
      <c r="AG189" s="100">
        <v>23439.56517108954</v>
      </c>
      <c r="AH189" s="100">
        <v>25033.381556496141</v>
      </c>
      <c r="AI189" s="100">
        <v>24647.640816747211</v>
      </c>
      <c r="AJ189" s="100">
        <v>17525.35362464557</v>
      </c>
      <c r="AK189" s="100">
        <v>24009.379204267825</v>
      </c>
      <c r="AL189" s="100">
        <v>26539.504384037202</v>
      </c>
      <c r="AM189" s="100">
        <v>40010.826083032844</v>
      </c>
      <c r="AN189" s="100">
        <v>19228.765834589256</v>
      </c>
      <c r="AO189" s="100">
        <v>26149.310781516662</v>
      </c>
      <c r="AP189" s="100">
        <v>20733.453958578662</v>
      </c>
      <c r="AR189" s="238">
        <f t="shared" si="45"/>
        <v>0</v>
      </c>
      <c r="AS189" s="238">
        <f t="shared" si="46"/>
        <v>0</v>
      </c>
      <c r="AT189" s="238">
        <f t="shared" si="47"/>
        <v>0</v>
      </c>
      <c r="AU189" s="238">
        <f t="shared" si="48"/>
        <v>0</v>
      </c>
      <c r="AV189" s="238">
        <f t="shared" si="49"/>
        <v>0</v>
      </c>
      <c r="AW189" s="238">
        <f t="shared" si="50"/>
        <v>0</v>
      </c>
      <c r="AX189" s="238">
        <f t="shared" si="51"/>
        <v>0</v>
      </c>
      <c r="AY189" s="238">
        <f t="shared" si="52"/>
        <v>0</v>
      </c>
      <c r="AZ189" s="238" t="e">
        <f t="shared" si="53"/>
        <v>#VALUE!</v>
      </c>
      <c r="BA189" s="238">
        <f t="shared" si="54"/>
        <v>0</v>
      </c>
      <c r="BB189" s="238">
        <f t="shared" si="55"/>
        <v>0</v>
      </c>
      <c r="BC189" s="238">
        <f t="shared" si="56"/>
        <v>0</v>
      </c>
      <c r="BD189" s="238">
        <f t="shared" si="57"/>
        <v>0</v>
      </c>
      <c r="BE189" s="238">
        <f t="shared" si="58"/>
        <v>0</v>
      </c>
      <c r="BF189" s="238">
        <f t="shared" si="59"/>
        <v>0</v>
      </c>
      <c r="BG189" s="238">
        <f t="shared" si="60"/>
        <v>0</v>
      </c>
      <c r="BH189" s="238">
        <f t="shared" si="61"/>
        <v>0</v>
      </c>
      <c r="BI189" s="238">
        <f t="shared" si="62"/>
        <v>0</v>
      </c>
      <c r="BJ189" s="238">
        <f t="shared" si="63"/>
        <v>0</v>
      </c>
      <c r="BK189" s="238">
        <f t="shared" si="64"/>
        <v>0</v>
      </c>
    </row>
    <row r="190" spans="1:63" ht="14.4" x14ac:dyDescent="0.3">
      <c r="A190">
        <v>1986</v>
      </c>
      <c r="B190" s="204">
        <v>33352.737961052808</v>
      </c>
      <c r="C190" s="204">
        <v>28915.718566104024</v>
      </c>
      <c r="D190" s="204">
        <v>25675.991871246246</v>
      </c>
      <c r="E190" s="204">
        <v>24311.515071577491</v>
      </c>
      <c r="F190" s="204">
        <v>8523.087091204894</v>
      </c>
      <c r="G190" s="204">
        <v>21350.27912089699</v>
      </c>
      <c r="H190" s="204">
        <v>26461.756302159738</v>
      </c>
      <c r="I190" s="204">
        <v>25879.772503653807</v>
      </c>
      <c r="J190" s="204" t="e">
        <f>NA()</f>
        <v>#N/A</v>
      </c>
      <c r="K190" s="204">
        <v>31579.713830053533</v>
      </c>
      <c r="L190" s="204">
        <v>23980.759518486375</v>
      </c>
      <c r="M190" s="204">
        <v>25470.396119973964</v>
      </c>
      <c r="N190" s="204">
        <v>25194.076065162688</v>
      </c>
      <c r="O190" s="204">
        <v>17590.191612693354</v>
      </c>
      <c r="P190" s="204">
        <v>24694.68799903461</v>
      </c>
      <c r="Q190" s="204">
        <v>27131.206116092329</v>
      </c>
      <c r="R190" s="204">
        <v>41478.159138508046</v>
      </c>
      <c r="S190" s="204">
        <v>19794.066554622867</v>
      </c>
      <c r="T190" s="204">
        <v>26833.189096244118</v>
      </c>
      <c r="U190" s="204">
        <v>21575.900035605959</v>
      </c>
      <c r="W190" s="100">
        <v>33352.737961052808</v>
      </c>
      <c r="X190" s="100">
        <v>28915.718566104024</v>
      </c>
      <c r="Y190" s="100">
        <v>25675.991871246246</v>
      </c>
      <c r="Z190" s="100">
        <v>24311.515071577491</v>
      </c>
      <c r="AA190" s="100">
        <v>8523.087091204894</v>
      </c>
      <c r="AB190" s="100">
        <v>21350.27912089699</v>
      </c>
      <c r="AC190" s="100">
        <v>26461.756302159738</v>
      </c>
      <c r="AD190" s="100">
        <v>25879.772503653807</v>
      </c>
      <c r="AE190" s="100" t="str">
        <v>NA</v>
      </c>
      <c r="AF190" s="100">
        <v>31579.713830053533</v>
      </c>
      <c r="AG190" s="100">
        <v>23980.759518486375</v>
      </c>
      <c r="AH190" s="100">
        <v>25470.396119973964</v>
      </c>
      <c r="AI190" s="100">
        <v>25194.076065162688</v>
      </c>
      <c r="AJ190" s="100">
        <v>17590.191612693354</v>
      </c>
      <c r="AK190" s="100">
        <v>24694.68799903461</v>
      </c>
      <c r="AL190" s="100">
        <v>27131.206116092329</v>
      </c>
      <c r="AM190" s="100">
        <v>41478.159138508046</v>
      </c>
      <c r="AN190" s="100">
        <v>19794.066554622867</v>
      </c>
      <c r="AO190" s="100">
        <v>26833.189096244118</v>
      </c>
      <c r="AP190" s="100">
        <v>21575.900035605959</v>
      </c>
      <c r="AR190" s="238">
        <f t="shared" si="45"/>
        <v>0</v>
      </c>
      <c r="AS190" s="238">
        <f t="shared" si="46"/>
        <v>0</v>
      </c>
      <c r="AT190" s="238">
        <f t="shared" si="47"/>
        <v>0</v>
      </c>
      <c r="AU190" s="238">
        <f t="shared" si="48"/>
        <v>0</v>
      </c>
      <c r="AV190" s="238">
        <f t="shared" si="49"/>
        <v>0</v>
      </c>
      <c r="AW190" s="238">
        <f t="shared" si="50"/>
        <v>0</v>
      </c>
      <c r="AX190" s="238">
        <f t="shared" si="51"/>
        <v>0</v>
      </c>
      <c r="AY190" s="238">
        <f t="shared" si="52"/>
        <v>0</v>
      </c>
      <c r="AZ190" s="238" t="e">
        <f t="shared" si="53"/>
        <v>#VALUE!</v>
      </c>
      <c r="BA190" s="238">
        <f t="shared" si="54"/>
        <v>0</v>
      </c>
      <c r="BB190" s="238">
        <f t="shared" si="55"/>
        <v>0</v>
      </c>
      <c r="BC190" s="238">
        <f t="shared" si="56"/>
        <v>0</v>
      </c>
      <c r="BD190" s="238">
        <f t="shared" si="57"/>
        <v>0</v>
      </c>
      <c r="BE190" s="238">
        <f t="shared" si="58"/>
        <v>0</v>
      </c>
      <c r="BF190" s="238">
        <f t="shared" si="59"/>
        <v>0</v>
      </c>
      <c r="BG190" s="238">
        <f t="shared" si="60"/>
        <v>0</v>
      </c>
      <c r="BH190" s="238">
        <f t="shared" si="61"/>
        <v>0</v>
      </c>
      <c r="BI190" s="238">
        <f t="shared" si="62"/>
        <v>0</v>
      </c>
      <c r="BJ190" s="238">
        <f t="shared" si="63"/>
        <v>0</v>
      </c>
      <c r="BK190" s="238">
        <f t="shared" si="64"/>
        <v>0</v>
      </c>
    </row>
    <row r="191" spans="1:63" ht="14.4" x14ac:dyDescent="0.3">
      <c r="A191">
        <v>1987</v>
      </c>
      <c r="B191" s="204">
        <v>34114.460314312724</v>
      </c>
      <c r="C191" s="204">
        <v>29750.805758330895</v>
      </c>
      <c r="D191" s="204">
        <v>26529.021733377282</v>
      </c>
      <c r="E191" s="204">
        <v>25188.407938575154</v>
      </c>
      <c r="F191" s="204">
        <v>9474.7223455974399</v>
      </c>
      <c r="G191" s="204">
        <v>23297.312963959106</v>
      </c>
      <c r="H191" s="204">
        <v>26801.040534284555</v>
      </c>
      <c r="I191" s="204">
        <v>26453.93022894171</v>
      </c>
      <c r="J191" s="204" t="e">
        <f>NA()</f>
        <v>#N/A</v>
      </c>
      <c r="K191" s="204">
        <v>31622.501711524183</v>
      </c>
      <c r="L191" s="204">
        <v>24747.42375174283</v>
      </c>
      <c r="M191" s="204">
        <v>25940.722209859458</v>
      </c>
      <c r="N191" s="204">
        <v>25542.734111546881</v>
      </c>
      <c r="O191" s="204">
        <v>18228.097444988649</v>
      </c>
      <c r="P191" s="204">
        <v>25480.366498551797</v>
      </c>
      <c r="Q191" s="204">
        <v>27472.182949263115</v>
      </c>
      <c r="R191" s="204">
        <v>42019.305740492986</v>
      </c>
      <c r="S191" s="204">
        <v>20840.995020220071</v>
      </c>
      <c r="T191" s="204">
        <v>27668.290598079657</v>
      </c>
      <c r="U191" s="204">
        <v>22640.452136381642</v>
      </c>
      <c r="W191" s="100">
        <v>34114.460314312724</v>
      </c>
      <c r="X191" s="100">
        <v>29750.805758330895</v>
      </c>
      <c r="Y191" s="100">
        <v>26529.021733377282</v>
      </c>
      <c r="Z191" s="100">
        <v>25188.407938575154</v>
      </c>
      <c r="AA191" s="100">
        <v>9474.7223455974399</v>
      </c>
      <c r="AB191" s="100">
        <v>23297.312963959106</v>
      </c>
      <c r="AC191" s="100">
        <v>26801.040534284555</v>
      </c>
      <c r="AD191" s="100">
        <v>26453.93022894171</v>
      </c>
      <c r="AE191" s="100" t="str">
        <v>NA</v>
      </c>
      <c r="AF191" s="100">
        <v>31622.501711524183</v>
      </c>
      <c r="AG191" s="100">
        <v>24747.42375174283</v>
      </c>
      <c r="AH191" s="100">
        <v>25940.722209859458</v>
      </c>
      <c r="AI191" s="100">
        <v>25542.734111546881</v>
      </c>
      <c r="AJ191" s="100">
        <v>18228.097444988649</v>
      </c>
      <c r="AK191" s="100">
        <v>25480.366498551797</v>
      </c>
      <c r="AL191" s="100">
        <v>27472.182949263115</v>
      </c>
      <c r="AM191" s="100">
        <v>42019.305740492986</v>
      </c>
      <c r="AN191" s="100">
        <v>20840.995020220071</v>
      </c>
      <c r="AO191" s="100">
        <v>27668.290598079657</v>
      </c>
      <c r="AP191" s="100">
        <v>22640.452136381642</v>
      </c>
      <c r="AR191" s="238">
        <f t="shared" si="45"/>
        <v>0</v>
      </c>
      <c r="AS191" s="238">
        <f t="shared" si="46"/>
        <v>0</v>
      </c>
      <c r="AT191" s="238">
        <f t="shared" si="47"/>
        <v>0</v>
      </c>
      <c r="AU191" s="238">
        <f t="shared" si="48"/>
        <v>0</v>
      </c>
      <c r="AV191" s="238">
        <f t="shared" si="49"/>
        <v>0</v>
      </c>
      <c r="AW191" s="238">
        <f t="shared" si="50"/>
        <v>0</v>
      </c>
      <c r="AX191" s="238">
        <f t="shared" si="51"/>
        <v>0</v>
      </c>
      <c r="AY191" s="238">
        <f t="shared" si="52"/>
        <v>0</v>
      </c>
      <c r="AZ191" s="238" t="e">
        <f t="shared" si="53"/>
        <v>#VALUE!</v>
      </c>
      <c r="BA191" s="238">
        <f t="shared" si="54"/>
        <v>0</v>
      </c>
      <c r="BB191" s="238">
        <f t="shared" si="55"/>
        <v>0</v>
      </c>
      <c r="BC191" s="238">
        <f t="shared" si="56"/>
        <v>0</v>
      </c>
      <c r="BD191" s="238">
        <f t="shared" si="57"/>
        <v>0</v>
      </c>
      <c r="BE191" s="238">
        <f t="shared" si="58"/>
        <v>0</v>
      </c>
      <c r="BF191" s="238">
        <f t="shared" si="59"/>
        <v>0</v>
      </c>
      <c r="BG191" s="238">
        <f t="shared" si="60"/>
        <v>0</v>
      </c>
      <c r="BH191" s="238">
        <f t="shared" si="61"/>
        <v>0</v>
      </c>
      <c r="BI191" s="238">
        <f t="shared" si="62"/>
        <v>0</v>
      </c>
      <c r="BJ191" s="238">
        <f t="shared" si="63"/>
        <v>0</v>
      </c>
      <c r="BK191" s="238">
        <f t="shared" si="64"/>
        <v>0</v>
      </c>
    </row>
    <row r="192" spans="1:63" ht="14.4" x14ac:dyDescent="0.3">
      <c r="A192">
        <v>1988</v>
      </c>
      <c r="B192" s="204">
        <v>35195.584270321146</v>
      </c>
      <c r="C192" s="204">
        <v>30828.419701157767</v>
      </c>
      <c r="D192" s="204">
        <v>27227.522457974159</v>
      </c>
      <c r="E192" s="204">
        <v>26873.157961813464</v>
      </c>
      <c r="F192" s="204">
        <v>10476.437935903008</v>
      </c>
      <c r="G192" s="204">
        <v>25228.847970919542</v>
      </c>
      <c r="H192" s="204">
        <v>27531.052926013217</v>
      </c>
      <c r="I192" s="204">
        <v>27615.275223382167</v>
      </c>
      <c r="J192" s="204" t="e">
        <f>NA()</f>
        <v>#N/A</v>
      </c>
      <c r="K192" s="204">
        <v>31563.205550385061</v>
      </c>
      <c r="L192" s="204">
        <v>25964.026954623183</v>
      </c>
      <c r="M192" s="204">
        <v>26998.705247425572</v>
      </c>
      <c r="N192" s="204">
        <v>26328.871849948126</v>
      </c>
      <c r="O192" s="204">
        <v>18865.754206068083</v>
      </c>
      <c r="P192" s="204">
        <v>26536.263453434818</v>
      </c>
      <c r="Q192" s="204">
        <v>28232.781614505522</v>
      </c>
      <c r="R192" s="204">
        <v>41721.659230208337</v>
      </c>
      <c r="S192" s="204">
        <v>21854.318698284984</v>
      </c>
      <c r="T192" s="204">
        <v>28278.091349641276</v>
      </c>
      <c r="U192" s="204">
        <v>23854.30751094822</v>
      </c>
      <c r="W192" s="100">
        <v>35195.584270321146</v>
      </c>
      <c r="X192" s="100">
        <v>30828.419701157767</v>
      </c>
      <c r="Y192" s="100">
        <v>27227.522457974159</v>
      </c>
      <c r="Z192" s="100">
        <v>26873.157961813464</v>
      </c>
      <c r="AA192" s="100">
        <v>10476.437935903008</v>
      </c>
      <c r="AB192" s="100">
        <v>25228.847970919542</v>
      </c>
      <c r="AC192" s="100">
        <v>27531.052926013217</v>
      </c>
      <c r="AD192" s="100">
        <v>27615.275223382167</v>
      </c>
      <c r="AE192" s="100" t="str">
        <v>NA</v>
      </c>
      <c r="AF192" s="100">
        <v>31563.205550385061</v>
      </c>
      <c r="AG192" s="100">
        <v>25964.026954623183</v>
      </c>
      <c r="AH192" s="100">
        <v>26998.705247425572</v>
      </c>
      <c r="AI192" s="100">
        <v>26328.871849948126</v>
      </c>
      <c r="AJ192" s="100">
        <v>18865.754206068083</v>
      </c>
      <c r="AK192" s="100">
        <v>26536.263453434818</v>
      </c>
      <c r="AL192" s="100">
        <v>28232.781614505522</v>
      </c>
      <c r="AM192" s="100">
        <v>41721.659230208337</v>
      </c>
      <c r="AN192" s="100">
        <v>21854.318698284984</v>
      </c>
      <c r="AO192" s="100">
        <v>28278.091349641276</v>
      </c>
      <c r="AP192" s="100">
        <v>23854.30751094822</v>
      </c>
      <c r="AR192" s="238">
        <f t="shared" si="45"/>
        <v>0</v>
      </c>
      <c r="AS192" s="238">
        <f t="shared" si="46"/>
        <v>0</v>
      </c>
      <c r="AT192" s="238">
        <f t="shared" si="47"/>
        <v>0</v>
      </c>
      <c r="AU192" s="238">
        <f t="shared" si="48"/>
        <v>0</v>
      </c>
      <c r="AV192" s="238">
        <f t="shared" si="49"/>
        <v>0</v>
      </c>
      <c r="AW192" s="238">
        <f t="shared" si="50"/>
        <v>0</v>
      </c>
      <c r="AX192" s="238">
        <f t="shared" si="51"/>
        <v>0</v>
      </c>
      <c r="AY192" s="238">
        <f t="shared" si="52"/>
        <v>0</v>
      </c>
      <c r="AZ192" s="238" t="e">
        <f t="shared" si="53"/>
        <v>#VALUE!</v>
      </c>
      <c r="BA192" s="238">
        <f t="shared" si="54"/>
        <v>0</v>
      </c>
      <c r="BB192" s="238">
        <f t="shared" si="55"/>
        <v>0</v>
      </c>
      <c r="BC192" s="238">
        <f t="shared" si="56"/>
        <v>0</v>
      </c>
      <c r="BD192" s="238">
        <f t="shared" si="57"/>
        <v>0</v>
      </c>
      <c r="BE192" s="238">
        <f t="shared" si="58"/>
        <v>0</v>
      </c>
      <c r="BF192" s="238">
        <f t="shared" si="59"/>
        <v>0</v>
      </c>
      <c r="BG192" s="238">
        <f t="shared" si="60"/>
        <v>0</v>
      </c>
      <c r="BH192" s="238">
        <f t="shared" si="61"/>
        <v>0</v>
      </c>
      <c r="BI192" s="238">
        <f t="shared" si="62"/>
        <v>0</v>
      </c>
      <c r="BJ192" s="238">
        <f t="shared" si="63"/>
        <v>0</v>
      </c>
      <c r="BK192" s="238">
        <f t="shared" si="64"/>
        <v>0</v>
      </c>
    </row>
    <row r="193" spans="1:63" ht="14.4" x14ac:dyDescent="0.3">
      <c r="A193">
        <v>1989</v>
      </c>
      <c r="B193" s="204">
        <v>36110.998004413472</v>
      </c>
      <c r="C193" s="204">
        <v>31073.391946535263</v>
      </c>
      <c r="D193" s="204">
        <v>27964.784134912054</v>
      </c>
      <c r="E193" s="204">
        <v>28207.821127809388</v>
      </c>
      <c r="F193" s="204">
        <v>11073.734793078494</v>
      </c>
      <c r="G193" s="204">
        <v>27004.694364454321</v>
      </c>
      <c r="H193" s="204">
        <v>28472.329486782295</v>
      </c>
      <c r="I193" s="204">
        <v>28469.789589464104</v>
      </c>
      <c r="J193" s="204" t="e">
        <f>NA()</f>
        <v>#N/A</v>
      </c>
      <c r="K193" s="204">
        <v>31731.03513624777</v>
      </c>
      <c r="L193" s="204">
        <v>27184.17242760921</v>
      </c>
      <c r="M193" s="204">
        <v>27966.069788786092</v>
      </c>
      <c r="N193" s="204">
        <v>27084.605047125471</v>
      </c>
      <c r="O193" s="204">
        <v>20020.515421457676</v>
      </c>
      <c r="P193" s="204">
        <v>27414.839132121429</v>
      </c>
      <c r="Q193" s="204">
        <v>29309.965804904277</v>
      </c>
      <c r="R193" s="204">
        <v>41964.27661014066</v>
      </c>
      <c r="S193" s="204">
        <v>22864.832473112416</v>
      </c>
      <c r="T193" s="204">
        <v>28868.917009834317</v>
      </c>
      <c r="U193" s="204">
        <v>24404.564891547048</v>
      </c>
      <c r="W193" s="100">
        <v>36110.998004413472</v>
      </c>
      <c r="X193" s="100">
        <v>31073.391946535263</v>
      </c>
      <c r="Y193" s="100">
        <v>27964.784134912054</v>
      </c>
      <c r="Z193" s="100">
        <v>28207.821127809388</v>
      </c>
      <c r="AA193" s="100">
        <v>11073.734793078494</v>
      </c>
      <c r="AB193" s="100">
        <v>27004.694364454321</v>
      </c>
      <c r="AC193" s="100">
        <v>28472.329486782295</v>
      </c>
      <c r="AD193" s="100">
        <v>28469.789589464104</v>
      </c>
      <c r="AE193" s="100" t="str">
        <v>NA</v>
      </c>
      <c r="AF193" s="100">
        <v>31731.03513624777</v>
      </c>
      <c r="AG193" s="100">
        <v>27184.17242760921</v>
      </c>
      <c r="AH193" s="100">
        <v>27966.069788786092</v>
      </c>
      <c r="AI193" s="100">
        <v>27084.605047125471</v>
      </c>
      <c r="AJ193" s="100">
        <v>20020.515421457676</v>
      </c>
      <c r="AK193" s="100">
        <v>27414.839132121429</v>
      </c>
      <c r="AL193" s="100">
        <v>29309.965804904277</v>
      </c>
      <c r="AM193" s="100">
        <v>41964.27661014066</v>
      </c>
      <c r="AN193" s="100">
        <v>22864.832473112416</v>
      </c>
      <c r="AO193" s="100">
        <v>28868.917009834317</v>
      </c>
      <c r="AP193" s="100">
        <v>24404.564891547048</v>
      </c>
      <c r="AR193" s="238">
        <f t="shared" si="45"/>
        <v>0</v>
      </c>
      <c r="AS193" s="238">
        <f t="shared" si="46"/>
        <v>0</v>
      </c>
      <c r="AT193" s="238">
        <f t="shared" si="47"/>
        <v>0</v>
      </c>
      <c r="AU193" s="238">
        <f t="shared" si="48"/>
        <v>0</v>
      </c>
      <c r="AV193" s="238">
        <f t="shared" si="49"/>
        <v>0</v>
      </c>
      <c r="AW193" s="238">
        <f t="shared" si="50"/>
        <v>0</v>
      </c>
      <c r="AX193" s="238">
        <f t="shared" si="51"/>
        <v>0</v>
      </c>
      <c r="AY193" s="238">
        <f t="shared" si="52"/>
        <v>0</v>
      </c>
      <c r="AZ193" s="238" t="e">
        <f t="shared" si="53"/>
        <v>#VALUE!</v>
      </c>
      <c r="BA193" s="238">
        <f t="shared" si="54"/>
        <v>0</v>
      </c>
      <c r="BB193" s="238">
        <f t="shared" si="55"/>
        <v>0</v>
      </c>
      <c r="BC193" s="238">
        <f t="shared" si="56"/>
        <v>0</v>
      </c>
      <c r="BD193" s="238">
        <f t="shared" si="57"/>
        <v>0</v>
      </c>
      <c r="BE193" s="238">
        <f t="shared" si="58"/>
        <v>0</v>
      </c>
      <c r="BF193" s="238">
        <f t="shared" si="59"/>
        <v>0</v>
      </c>
      <c r="BG193" s="238">
        <f t="shared" si="60"/>
        <v>0</v>
      </c>
      <c r="BH193" s="238">
        <f t="shared" si="61"/>
        <v>0</v>
      </c>
      <c r="BI193" s="238">
        <f t="shared" si="62"/>
        <v>0</v>
      </c>
      <c r="BJ193" s="238">
        <f t="shared" si="63"/>
        <v>0</v>
      </c>
      <c r="BK193" s="238">
        <f t="shared" si="64"/>
        <v>0</v>
      </c>
    </row>
    <row r="194" spans="1:63" ht="14.4" x14ac:dyDescent="0.3">
      <c r="A194">
        <v>1990</v>
      </c>
      <c r="B194" s="204">
        <v>36378.48868480706</v>
      </c>
      <c r="C194" s="204">
        <v>30667.506384706798</v>
      </c>
      <c r="D194" s="204">
        <v>27967.171648374275</v>
      </c>
      <c r="E194" s="204">
        <v>29678.526616428106</v>
      </c>
      <c r="F194" s="204">
        <v>11984.654763368178</v>
      </c>
      <c r="G194" s="204">
        <v>28600.045001333416</v>
      </c>
      <c r="H194" s="204">
        <v>29484.075295304519</v>
      </c>
      <c r="I194" s="204">
        <v>29276.09817709705</v>
      </c>
      <c r="J194" s="204" t="e">
        <f>NA()</f>
        <v>#N/A</v>
      </c>
      <c r="K194" s="204">
        <v>32188.327799400271</v>
      </c>
      <c r="L194" s="204">
        <v>27200.691058640863</v>
      </c>
      <c r="M194" s="204">
        <v>28545.665638504393</v>
      </c>
      <c r="N194" s="204">
        <v>27971.131701917689</v>
      </c>
      <c r="O194" s="204">
        <v>21550.781964344864</v>
      </c>
      <c r="P194" s="204">
        <v>27954.170319192748</v>
      </c>
      <c r="Q194" s="204">
        <v>30329.700572771555</v>
      </c>
      <c r="R194" s="204">
        <v>42625.86901681967</v>
      </c>
      <c r="S194" s="204">
        <v>23694.058278171011</v>
      </c>
      <c r="T194" s="204">
        <v>28935.713824847058</v>
      </c>
      <c r="U194" s="204">
        <v>24779.197995001345</v>
      </c>
      <c r="W194" s="100">
        <v>36378.48868480706</v>
      </c>
      <c r="X194" s="100">
        <v>30667.506384706798</v>
      </c>
      <c r="Y194" s="100">
        <v>27967.171648374275</v>
      </c>
      <c r="Z194" s="100">
        <v>29678.526616428106</v>
      </c>
      <c r="AA194" s="100">
        <v>11984.654763368178</v>
      </c>
      <c r="AB194" s="100">
        <v>28600.045001333416</v>
      </c>
      <c r="AC194" s="100">
        <v>29484.075295304519</v>
      </c>
      <c r="AD194" s="100">
        <v>29276.09817709705</v>
      </c>
      <c r="AE194" s="100" t="str">
        <v>NA</v>
      </c>
      <c r="AF194" s="100">
        <v>32188.327799400271</v>
      </c>
      <c r="AG194" s="100">
        <v>27200.691058640863</v>
      </c>
      <c r="AH194" s="100">
        <v>28545.665638504393</v>
      </c>
      <c r="AI194" s="100">
        <v>27971.131701917689</v>
      </c>
      <c r="AJ194" s="100">
        <v>21550.781964344864</v>
      </c>
      <c r="AK194" s="100">
        <v>27954.170319192748</v>
      </c>
      <c r="AL194" s="100">
        <v>30329.700572771555</v>
      </c>
      <c r="AM194" s="100">
        <v>42625.86901681967</v>
      </c>
      <c r="AN194" s="100">
        <v>23694.058278171011</v>
      </c>
      <c r="AO194" s="100">
        <v>28935.713824847058</v>
      </c>
      <c r="AP194" s="100">
        <v>24779.197995001345</v>
      </c>
      <c r="AR194" s="238">
        <f t="shared" si="45"/>
        <v>0</v>
      </c>
      <c r="AS194" s="238">
        <f t="shared" si="46"/>
        <v>0</v>
      </c>
      <c r="AT194" s="238">
        <f t="shared" si="47"/>
        <v>0</v>
      </c>
      <c r="AU194" s="238">
        <f t="shared" si="48"/>
        <v>0</v>
      </c>
      <c r="AV194" s="238">
        <f t="shared" si="49"/>
        <v>0</v>
      </c>
      <c r="AW194" s="238">
        <f t="shared" si="50"/>
        <v>0</v>
      </c>
      <c r="AX194" s="238">
        <f t="shared" si="51"/>
        <v>0</v>
      </c>
      <c r="AY194" s="238">
        <f t="shared" si="52"/>
        <v>0</v>
      </c>
      <c r="AZ194" s="238" t="e">
        <f t="shared" si="53"/>
        <v>#VALUE!</v>
      </c>
      <c r="BA194" s="238">
        <f t="shared" si="54"/>
        <v>0</v>
      </c>
      <c r="BB194" s="238">
        <f t="shared" si="55"/>
        <v>0</v>
      </c>
      <c r="BC194" s="238">
        <f t="shared" si="56"/>
        <v>0</v>
      </c>
      <c r="BD194" s="238">
        <f t="shared" si="57"/>
        <v>0</v>
      </c>
      <c r="BE194" s="238">
        <f t="shared" si="58"/>
        <v>0</v>
      </c>
      <c r="BF194" s="238">
        <f t="shared" si="59"/>
        <v>0</v>
      </c>
      <c r="BG194" s="238">
        <f t="shared" si="60"/>
        <v>0</v>
      </c>
      <c r="BH194" s="238">
        <f t="shared" si="61"/>
        <v>0</v>
      </c>
      <c r="BI194" s="238">
        <f t="shared" si="62"/>
        <v>0</v>
      </c>
      <c r="BJ194" s="238">
        <f t="shared" si="63"/>
        <v>0</v>
      </c>
      <c r="BK194" s="238">
        <f t="shared" si="64"/>
        <v>0</v>
      </c>
    </row>
    <row r="195" spans="1:63" ht="14.4" x14ac:dyDescent="0.3">
      <c r="A195">
        <v>1991</v>
      </c>
      <c r="B195" s="204">
        <v>35812.084268794832</v>
      </c>
      <c r="C195" s="204">
        <v>29655.051043464908</v>
      </c>
      <c r="D195" s="204">
        <v>27373.497704792258</v>
      </c>
      <c r="E195" s="204">
        <v>30549.138384033115</v>
      </c>
      <c r="F195" s="239">
        <v>13019.205910688219</v>
      </c>
      <c r="G195" s="204">
        <v>29600.113647986836</v>
      </c>
      <c r="H195" s="204">
        <v>30195.959660774577</v>
      </c>
      <c r="I195" s="204">
        <v>29702.49324599938</v>
      </c>
      <c r="J195" s="204" t="e">
        <f>NA()</f>
        <v>#N/A</v>
      </c>
      <c r="K195" s="204">
        <v>32567.764710692289</v>
      </c>
      <c r="L195" s="204">
        <v>25429.366788667907</v>
      </c>
      <c r="M195" s="204">
        <v>28700.474229055002</v>
      </c>
      <c r="N195" s="204">
        <v>30761.422285753175</v>
      </c>
      <c r="O195" s="204">
        <v>21767.325194285186</v>
      </c>
      <c r="P195" s="204">
        <v>28354.767817899385</v>
      </c>
      <c r="Q195" s="204">
        <v>30819.957692088265</v>
      </c>
      <c r="R195" s="204">
        <v>43740.665863459886</v>
      </c>
      <c r="S195" s="204">
        <v>24241.185201953238</v>
      </c>
      <c r="T195" s="204">
        <v>28418.682527993289</v>
      </c>
      <c r="U195" s="204">
        <v>24252.98733496917</v>
      </c>
      <c r="W195" s="100">
        <v>35812.084268794832</v>
      </c>
      <c r="X195" s="100">
        <v>29655.051043464908</v>
      </c>
      <c r="Y195" s="100">
        <v>27373.497704792258</v>
      </c>
      <c r="Z195" s="100">
        <v>30549.138384033115</v>
      </c>
      <c r="AA195" s="213">
        <v>13019.205910688219</v>
      </c>
      <c r="AB195" s="100">
        <v>29600.113647986836</v>
      </c>
      <c r="AC195" s="100">
        <v>30195.959660774577</v>
      </c>
      <c r="AD195" s="100">
        <v>29702.49324599938</v>
      </c>
      <c r="AE195" s="100" t="str">
        <v>NA</v>
      </c>
      <c r="AF195" s="100">
        <v>32567.764710692289</v>
      </c>
      <c r="AG195" s="100">
        <v>25429.366788667907</v>
      </c>
      <c r="AH195" s="100">
        <v>28700.474229055002</v>
      </c>
      <c r="AI195" s="100">
        <v>30761.422285753175</v>
      </c>
      <c r="AJ195" s="100">
        <v>21767.325194285186</v>
      </c>
      <c r="AK195" s="100">
        <v>28354.767817899385</v>
      </c>
      <c r="AL195" s="100">
        <v>30819.957692088265</v>
      </c>
      <c r="AM195" s="100">
        <v>43740.665863459886</v>
      </c>
      <c r="AN195" s="100">
        <v>24241.185201953238</v>
      </c>
      <c r="AO195" s="100">
        <v>28418.682527993289</v>
      </c>
      <c r="AP195" s="100">
        <v>24252.98733496917</v>
      </c>
      <c r="AR195" s="238">
        <f t="shared" si="45"/>
        <v>0</v>
      </c>
      <c r="AS195" s="238">
        <f t="shared" si="46"/>
        <v>0</v>
      </c>
      <c r="AT195" s="238">
        <f t="shared" si="47"/>
        <v>0</v>
      </c>
      <c r="AU195" s="238">
        <f t="shared" si="48"/>
        <v>0</v>
      </c>
      <c r="AV195" s="238">
        <f t="shared" si="49"/>
        <v>0</v>
      </c>
      <c r="AW195" s="238">
        <f t="shared" si="50"/>
        <v>0</v>
      </c>
      <c r="AX195" s="238">
        <f t="shared" si="51"/>
        <v>0</v>
      </c>
      <c r="AY195" s="238">
        <f t="shared" si="52"/>
        <v>0</v>
      </c>
      <c r="AZ195" s="238" t="e">
        <f t="shared" si="53"/>
        <v>#VALUE!</v>
      </c>
      <c r="BA195" s="238">
        <f t="shared" si="54"/>
        <v>0</v>
      </c>
      <c r="BB195" s="238">
        <f t="shared" si="55"/>
        <v>0</v>
      </c>
      <c r="BC195" s="238">
        <f t="shared" si="56"/>
        <v>0</v>
      </c>
      <c r="BD195" s="238">
        <f t="shared" si="57"/>
        <v>0</v>
      </c>
      <c r="BE195" s="238">
        <f t="shared" si="58"/>
        <v>0</v>
      </c>
      <c r="BF195" s="238">
        <f t="shared" si="59"/>
        <v>0</v>
      </c>
      <c r="BG195" s="238">
        <f t="shared" si="60"/>
        <v>0</v>
      </c>
      <c r="BH195" s="238">
        <f t="shared" si="61"/>
        <v>0</v>
      </c>
      <c r="BI195" s="238">
        <f t="shared" si="62"/>
        <v>0</v>
      </c>
      <c r="BJ195" s="238">
        <f t="shared" si="63"/>
        <v>0</v>
      </c>
      <c r="BK195" s="238">
        <f t="shared" si="64"/>
        <v>0</v>
      </c>
    </row>
    <row r="196" spans="1:63" ht="14.4" x14ac:dyDescent="0.3">
      <c r="A196">
        <v>1992</v>
      </c>
      <c r="B196" s="204">
        <v>36536.892779357142</v>
      </c>
      <c r="C196" s="204">
        <v>29562.58548376305</v>
      </c>
      <c r="D196" s="204">
        <v>27750.467955353597</v>
      </c>
      <c r="E196" s="204">
        <v>30682.533117672116</v>
      </c>
      <c r="F196" s="239">
        <v>13627.440669326124</v>
      </c>
      <c r="G196" s="204">
        <v>30743.826482584882</v>
      </c>
      <c r="H196" s="204">
        <v>30490.766949678116</v>
      </c>
      <c r="I196" s="204">
        <v>30035.546638864482</v>
      </c>
      <c r="J196" s="204" t="e">
        <f>NA()</f>
        <v>#N/A</v>
      </c>
      <c r="K196" s="204">
        <v>33053.281851310174</v>
      </c>
      <c r="L196" s="204">
        <v>24405.574048995149</v>
      </c>
      <c r="M196" s="204">
        <v>28982.808647746966</v>
      </c>
      <c r="N196" s="204">
        <v>31112.267409157765</v>
      </c>
      <c r="O196" s="204">
        <v>22378.701472362667</v>
      </c>
      <c r="P196" s="204">
        <v>28563.06763413921</v>
      </c>
      <c r="Q196" s="204">
        <v>31110.397827694087</v>
      </c>
      <c r="R196" s="204">
        <v>45021.108651317278</v>
      </c>
      <c r="S196" s="204">
        <v>24385.945661243168</v>
      </c>
      <c r="T196" s="204">
        <v>27911.465543994727</v>
      </c>
      <c r="U196" s="204">
        <v>24398.970237745627</v>
      </c>
      <c r="W196" s="100">
        <v>36536.892779357142</v>
      </c>
      <c r="X196" s="100">
        <v>29562.58548376305</v>
      </c>
      <c r="Y196" s="100">
        <v>27750.467955353597</v>
      </c>
      <c r="Z196" s="100">
        <v>30682.533117672116</v>
      </c>
      <c r="AA196" s="213">
        <v>13627.440669326124</v>
      </c>
      <c r="AB196" s="100">
        <v>30743.826482584882</v>
      </c>
      <c r="AC196" s="100">
        <v>30490.766949678116</v>
      </c>
      <c r="AD196" s="100">
        <v>30035.546638864482</v>
      </c>
      <c r="AE196" s="100" t="str">
        <v>NA</v>
      </c>
      <c r="AF196" s="100">
        <v>33053.281851310174</v>
      </c>
      <c r="AG196" s="100">
        <v>24405.574048995149</v>
      </c>
      <c r="AH196" s="100">
        <v>28982.808647746966</v>
      </c>
      <c r="AI196" s="100">
        <v>31112.267409157765</v>
      </c>
      <c r="AJ196" s="100">
        <v>22378.701472362667</v>
      </c>
      <c r="AK196" s="100">
        <v>28563.06763413921</v>
      </c>
      <c r="AL196" s="100">
        <v>31110.397827694087</v>
      </c>
      <c r="AM196" s="100">
        <v>45021.108651317278</v>
      </c>
      <c r="AN196" s="100">
        <v>24385.945661243168</v>
      </c>
      <c r="AO196" s="100">
        <v>27911.465543994727</v>
      </c>
      <c r="AP196" s="100">
        <v>24398.970237745627</v>
      </c>
      <c r="AR196" s="238">
        <f t="shared" ref="AR196:AR215" si="65">W196-B196</f>
        <v>0</v>
      </c>
      <c r="AS196" s="238">
        <f t="shared" ref="AS196:AS215" si="66">X196-C196</f>
        <v>0</v>
      </c>
      <c r="AT196" s="238">
        <f t="shared" ref="AT196:AT215" si="67">Y196-D196</f>
        <v>0</v>
      </c>
      <c r="AU196" s="238">
        <f t="shared" ref="AU196:AU215" si="68">Z196-E196</f>
        <v>0</v>
      </c>
      <c r="AV196" s="238">
        <f t="shared" ref="AV196:AV215" si="69">AA196-F196</f>
        <v>0</v>
      </c>
      <c r="AW196" s="238">
        <f t="shared" ref="AW196:AW215" si="70">AB196-G196</f>
        <v>0</v>
      </c>
      <c r="AX196" s="238">
        <f t="shared" ref="AX196:AX215" si="71">AC196-H196</f>
        <v>0</v>
      </c>
      <c r="AY196" s="238">
        <f t="shared" ref="AY196:AY215" si="72">AD196-I196</f>
        <v>0</v>
      </c>
      <c r="AZ196" s="238" t="e">
        <f t="shared" ref="AZ196:AZ215" si="73">AE196-J196</f>
        <v>#VALUE!</v>
      </c>
      <c r="BA196" s="238">
        <f t="shared" ref="BA196:BA215" si="74">AF196-K196</f>
        <v>0</v>
      </c>
      <c r="BB196" s="238">
        <f t="shared" ref="BB196:BB215" si="75">AG196-L196</f>
        <v>0</v>
      </c>
      <c r="BC196" s="238">
        <f t="shared" ref="BC196:BC215" si="76">AH196-M196</f>
        <v>0</v>
      </c>
      <c r="BD196" s="238">
        <f t="shared" ref="BD196:BD215" si="77">AI196-N196</f>
        <v>0</v>
      </c>
      <c r="BE196" s="238">
        <f t="shared" ref="BE196:BE215" si="78">AJ196-O196</f>
        <v>0</v>
      </c>
      <c r="BF196" s="238">
        <f t="shared" ref="BF196:BF215" si="79">AK196-P196</f>
        <v>0</v>
      </c>
      <c r="BG196" s="238">
        <f t="shared" ref="BG196:BG215" si="80">AL196-Q196</f>
        <v>0</v>
      </c>
      <c r="BH196" s="238">
        <f t="shared" ref="BH196:BH215" si="81">AM196-R196</f>
        <v>0</v>
      </c>
      <c r="BI196" s="238">
        <f t="shared" ref="BI196:BI215" si="82">AN196-S196</f>
        <v>0</v>
      </c>
      <c r="BJ196" s="238">
        <f t="shared" ref="BJ196:BJ215" si="83">AO196-T196</f>
        <v>0</v>
      </c>
      <c r="BK196" s="238">
        <f t="shared" ref="BK196:BK215" si="84">AP196-U196</f>
        <v>0</v>
      </c>
    </row>
    <row r="197" spans="1:63" ht="14.4" x14ac:dyDescent="0.3">
      <c r="A197">
        <v>1993</v>
      </c>
      <c r="B197" s="204">
        <v>37093.858009362593</v>
      </c>
      <c r="C197" s="204">
        <v>29923.269662228024</v>
      </c>
      <c r="D197" s="204">
        <v>28593.46706825752</v>
      </c>
      <c r="E197" s="204">
        <v>30637.837991016688</v>
      </c>
      <c r="F197" s="204">
        <v>14343.528313058692</v>
      </c>
      <c r="G197" s="204">
        <v>33416.643951424739</v>
      </c>
      <c r="H197" s="204">
        <v>30399.742604536157</v>
      </c>
      <c r="I197" s="204">
        <v>29630.128108161673</v>
      </c>
      <c r="J197" s="204" t="e">
        <f>NA()</f>
        <v>#N/A</v>
      </c>
      <c r="K197" s="204">
        <v>32907.334773952229</v>
      </c>
      <c r="L197" s="204">
        <v>24090.843234854074</v>
      </c>
      <c r="M197" s="204">
        <v>28667.611646798556</v>
      </c>
      <c r="N197" s="204">
        <v>30578.53468184534</v>
      </c>
      <c r="O197" s="204">
        <v>22783.511750395908</v>
      </c>
      <c r="P197" s="204">
        <v>28398.890669744476</v>
      </c>
      <c r="Q197" s="204">
        <v>31279.137306190973</v>
      </c>
      <c r="R197" s="204">
        <v>46001.072767388338</v>
      </c>
      <c r="S197" s="204">
        <v>24060.065172224127</v>
      </c>
      <c r="T197" s="204">
        <v>27178.572923358075</v>
      </c>
      <c r="U197" s="204">
        <v>25096.923091788158</v>
      </c>
      <c r="W197" s="100">
        <v>37093.858009362593</v>
      </c>
      <c r="X197" s="100">
        <v>29923.269662228024</v>
      </c>
      <c r="Y197" s="100">
        <v>28593.46706825752</v>
      </c>
      <c r="Z197" s="100">
        <v>30637.837991016688</v>
      </c>
      <c r="AA197" s="100">
        <v>14343.528313058692</v>
      </c>
      <c r="AB197" s="100">
        <v>33416.643951424739</v>
      </c>
      <c r="AC197" s="100">
        <v>30399.742604536157</v>
      </c>
      <c r="AD197" s="100">
        <v>29630.128108161673</v>
      </c>
      <c r="AE197" s="100" t="str">
        <v>NA</v>
      </c>
      <c r="AF197" s="100">
        <v>32907.334773952229</v>
      </c>
      <c r="AG197" s="100">
        <v>24090.843234854074</v>
      </c>
      <c r="AH197" s="100">
        <v>28667.611646798556</v>
      </c>
      <c r="AI197" s="100">
        <v>30578.53468184534</v>
      </c>
      <c r="AJ197" s="100">
        <v>22783.511750395908</v>
      </c>
      <c r="AK197" s="100">
        <v>28398.890669744476</v>
      </c>
      <c r="AL197" s="100">
        <v>31279.137306190973</v>
      </c>
      <c r="AM197" s="100">
        <v>46001.072767388338</v>
      </c>
      <c r="AN197" s="100">
        <v>24060.065172224127</v>
      </c>
      <c r="AO197" s="100">
        <v>27178.572923358075</v>
      </c>
      <c r="AP197" s="100">
        <v>25096.923091788158</v>
      </c>
      <c r="AR197" s="238">
        <f t="shared" si="65"/>
        <v>0</v>
      </c>
      <c r="AS197" s="238">
        <f t="shared" si="66"/>
        <v>0</v>
      </c>
      <c r="AT197" s="238">
        <f t="shared" si="67"/>
        <v>0</v>
      </c>
      <c r="AU197" s="238">
        <f t="shared" si="68"/>
        <v>0</v>
      </c>
      <c r="AV197" s="238">
        <f t="shared" si="69"/>
        <v>0</v>
      </c>
      <c r="AW197" s="238">
        <f t="shared" si="70"/>
        <v>0</v>
      </c>
      <c r="AX197" s="238">
        <f t="shared" si="71"/>
        <v>0</v>
      </c>
      <c r="AY197" s="238">
        <f t="shared" si="72"/>
        <v>0</v>
      </c>
      <c r="AZ197" s="238" t="e">
        <f t="shared" si="73"/>
        <v>#VALUE!</v>
      </c>
      <c r="BA197" s="238">
        <f t="shared" si="74"/>
        <v>0</v>
      </c>
      <c r="BB197" s="238">
        <f t="shared" si="75"/>
        <v>0</v>
      </c>
      <c r="BC197" s="238">
        <f t="shared" si="76"/>
        <v>0</v>
      </c>
      <c r="BD197" s="238">
        <f t="shared" si="77"/>
        <v>0</v>
      </c>
      <c r="BE197" s="238">
        <f t="shared" si="78"/>
        <v>0</v>
      </c>
      <c r="BF197" s="238">
        <f t="shared" si="79"/>
        <v>0</v>
      </c>
      <c r="BG197" s="238">
        <f t="shared" si="80"/>
        <v>0</v>
      </c>
      <c r="BH197" s="238">
        <f t="shared" si="81"/>
        <v>0</v>
      </c>
      <c r="BI197" s="238">
        <f t="shared" si="82"/>
        <v>0</v>
      </c>
      <c r="BJ197" s="238">
        <f t="shared" si="83"/>
        <v>0</v>
      </c>
      <c r="BK197" s="238">
        <f t="shared" si="84"/>
        <v>0</v>
      </c>
    </row>
    <row r="198" spans="1:63" ht="14.4" x14ac:dyDescent="0.3">
      <c r="A198">
        <v>1994</v>
      </c>
      <c r="B198" s="204">
        <v>38138.689051501824</v>
      </c>
      <c r="C198" s="204">
        <v>31019.238351939912</v>
      </c>
      <c r="D198" s="204">
        <v>29629.805334366025</v>
      </c>
      <c r="E198" s="204">
        <v>30818.981871260065</v>
      </c>
      <c r="F198" s="204">
        <v>15445.530561030917</v>
      </c>
      <c r="G198" s="204">
        <v>35810.295271420102</v>
      </c>
      <c r="H198" s="204">
        <v>31010.369863066306</v>
      </c>
      <c r="I198" s="204">
        <v>30491.041901163579</v>
      </c>
      <c r="J198" s="204" t="e">
        <f>NA()</f>
        <v>#N/A</v>
      </c>
      <c r="K198" s="204">
        <v>34616.948340920746</v>
      </c>
      <c r="L198" s="204">
        <v>24863.654357458581</v>
      </c>
      <c r="M198" s="204">
        <v>29205.739378419177</v>
      </c>
      <c r="N198" s="204">
        <v>31240.844170768079</v>
      </c>
      <c r="O198" s="204">
        <v>24041.116282932417</v>
      </c>
      <c r="P198" s="204">
        <v>29045.039606596849</v>
      </c>
      <c r="Q198" s="204">
        <v>32014.7995664722</v>
      </c>
      <c r="R198" s="204">
        <v>48050.403300101592</v>
      </c>
      <c r="S198" s="204">
        <v>24566.606212222545</v>
      </c>
      <c r="T198" s="204">
        <v>28095.658663738912</v>
      </c>
      <c r="U198" s="204">
        <v>26178.355483763909</v>
      </c>
      <c r="W198" s="100">
        <v>38138.689051501824</v>
      </c>
      <c r="X198" s="100">
        <v>31019.238351939912</v>
      </c>
      <c r="Y198" s="100">
        <v>29629.805334366025</v>
      </c>
      <c r="Z198" s="100">
        <v>30818.981871260065</v>
      </c>
      <c r="AA198" s="100">
        <v>15445.530561030917</v>
      </c>
      <c r="AB198" s="100">
        <v>35810.295271420102</v>
      </c>
      <c r="AC198" s="100">
        <v>31010.369863066306</v>
      </c>
      <c r="AD198" s="100">
        <v>30491.041901163579</v>
      </c>
      <c r="AE198" s="100" t="str">
        <v>NA</v>
      </c>
      <c r="AF198" s="100">
        <v>34616.948340920746</v>
      </c>
      <c r="AG198" s="100">
        <v>24863.654357458581</v>
      </c>
      <c r="AH198" s="100">
        <v>29205.739378419177</v>
      </c>
      <c r="AI198" s="100">
        <v>31240.844170768079</v>
      </c>
      <c r="AJ198" s="100">
        <v>24041.116282932417</v>
      </c>
      <c r="AK198" s="100">
        <v>29045.039606596849</v>
      </c>
      <c r="AL198" s="100">
        <v>32014.7995664722</v>
      </c>
      <c r="AM198" s="100">
        <v>48050.403300101592</v>
      </c>
      <c r="AN198" s="100">
        <v>24566.606212222545</v>
      </c>
      <c r="AO198" s="100">
        <v>28095.658663738912</v>
      </c>
      <c r="AP198" s="100">
        <v>26178.355483763909</v>
      </c>
      <c r="AR198" s="238">
        <f t="shared" si="65"/>
        <v>0</v>
      </c>
      <c r="AS198" s="238">
        <f t="shared" si="66"/>
        <v>0</v>
      </c>
      <c r="AT198" s="238">
        <f t="shared" si="67"/>
        <v>0</v>
      </c>
      <c r="AU198" s="238">
        <f t="shared" si="68"/>
        <v>0</v>
      </c>
      <c r="AV198" s="238">
        <f t="shared" si="69"/>
        <v>0</v>
      </c>
      <c r="AW198" s="238">
        <f t="shared" si="70"/>
        <v>0</v>
      </c>
      <c r="AX198" s="238">
        <f t="shared" si="71"/>
        <v>0</v>
      </c>
      <c r="AY198" s="238">
        <f t="shared" si="72"/>
        <v>0</v>
      </c>
      <c r="AZ198" s="238" t="e">
        <f t="shared" si="73"/>
        <v>#VALUE!</v>
      </c>
      <c r="BA198" s="238">
        <f t="shared" si="74"/>
        <v>0</v>
      </c>
      <c r="BB198" s="238">
        <f t="shared" si="75"/>
        <v>0</v>
      </c>
      <c r="BC198" s="238">
        <f t="shared" si="76"/>
        <v>0</v>
      </c>
      <c r="BD198" s="238">
        <f t="shared" si="77"/>
        <v>0</v>
      </c>
      <c r="BE198" s="238">
        <f t="shared" si="78"/>
        <v>0</v>
      </c>
      <c r="BF198" s="238">
        <f t="shared" si="79"/>
        <v>0</v>
      </c>
      <c r="BG198" s="238">
        <f t="shared" si="80"/>
        <v>0</v>
      </c>
      <c r="BH198" s="238">
        <f t="shared" si="81"/>
        <v>0</v>
      </c>
      <c r="BI198" s="238">
        <f t="shared" si="82"/>
        <v>0</v>
      </c>
      <c r="BJ198" s="238">
        <f t="shared" si="83"/>
        <v>0</v>
      </c>
      <c r="BK198" s="238">
        <f t="shared" si="84"/>
        <v>0</v>
      </c>
    </row>
    <row r="199" spans="1:63" ht="14.4" x14ac:dyDescent="0.3">
      <c r="A199">
        <v>1995</v>
      </c>
      <c r="B199" s="204">
        <v>38640.067420134284</v>
      </c>
      <c r="C199" s="204">
        <v>31562.101070119177</v>
      </c>
      <c r="D199" s="204">
        <v>30264.406511464531</v>
      </c>
      <c r="E199" s="204">
        <v>31339.858089384645</v>
      </c>
      <c r="F199" s="204">
        <v>16656.478913484832</v>
      </c>
      <c r="G199" s="204">
        <v>37266.759967379759</v>
      </c>
      <c r="H199" s="204">
        <v>31788.97619118293</v>
      </c>
      <c r="I199" s="204">
        <v>31121.845188544223</v>
      </c>
      <c r="J199" s="204">
        <v>17106.616925899594</v>
      </c>
      <c r="K199" s="204">
        <v>35509.31288564836</v>
      </c>
      <c r="L199" s="204">
        <v>25750.408684207479</v>
      </c>
      <c r="M199" s="204">
        <v>29698.941985832622</v>
      </c>
      <c r="N199" s="204">
        <v>31671.787513935524</v>
      </c>
      <c r="O199" s="204">
        <v>26217.5576616488</v>
      </c>
      <c r="P199" s="204">
        <v>29884.506327989842</v>
      </c>
      <c r="Q199" s="204">
        <v>32843.681860310142</v>
      </c>
      <c r="R199" s="204">
        <v>49802.733884071487</v>
      </c>
      <c r="S199" s="204">
        <v>25185.242850457082</v>
      </c>
      <c r="T199" s="204">
        <v>29052.381269159017</v>
      </c>
      <c r="U199" s="204">
        <v>26934.796219195963</v>
      </c>
      <c r="W199" s="100">
        <v>38640.067420134284</v>
      </c>
      <c r="X199" s="100">
        <v>31562.101070119177</v>
      </c>
      <c r="Y199" s="100">
        <v>30264.406511464531</v>
      </c>
      <c r="Z199" s="100">
        <v>31339.858089384645</v>
      </c>
      <c r="AA199" s="100">
        <v>16656.478913484832</v>
      </c>
      <c r="AB199" s="100">
        <v>37266.759967379759</v>
      </c>
      <c r="AC199" s="100">
        <v>31788.97619118293</v>
      </c>
      <c r="AD199" s="100">
        <v>31121.845188544223</v>
      </c>
      <c r="AE199" s="100">
        <v>17106.616925899594</v>
      </c>
      <c r="AF199" s="100">
        <v>35509.31288564836</v>
      </c>
      <c r="AG199" s="100">
        <v>25750.408684207479</v>
      </c>
      <c r="AH199" s="100">
        <v>29698.941985832622</v>
      </c>
      <c r="AI199" s="100">
        <v>31671.787513935524</v>
      </c>
      <c r="AJ199" s="100">
        <v>26217.5576616488</v>
      </c>
      <c r="AK199" s="100">
        <v>29884.506327989842</v>
      </c>
      <c r="AL199" s="100">
        <v>32843.681860310142</v>
      </c>
      <c r="AM199" s="100">
        <v>49802.733884071487</v>
      </c>
      <c r="AN199" s="100">
        <v>25185.242850457082</v>
      </c>
      <c r="AO199" s="100">
        <v>29052.381269159017</v>
      </c>
      <c r="AP199" s="100">
        <v>26934.796219195963</v>
      </c>
      <c r="AR199" s="238">
        <f t="shared" si="65"/>
        <v>0</v>
      </c>
      <c r="AS199" s="238">
        <f t="shared" si="66"/>
        <v>0</v>
      </c>
      <c r="AT199" s="238">
        <f t="shared" si="67"/>
        <v>0</v>
      </c>
      <c r="AU199" s="238">
        <f t="shared" si="68"/>
        <v>0</v>
      </c>
      <c r="AV199" s="238">
        <f t="shared" si="69"/>
        <v>0</v>
      </c>
      <c r="AW199" s="238">
        <f t="shared" si="70"/>
        <v>0</v>
      </c>
      <c r="AX199" s="238">
        <f t="shared" si="71"/>
        <v>0</v>
      </c>
      <c r="AY199" s="238">
        <f t="shared" si="72"/>
        <v>0</v>
      </c>
      <c r="AZ199" s="238">
        <f t="shared" si="73"/>
        <v>0</v>
      </c>
      <c r="BA199" s="238">
        <f t="shared" si="74"/>
        <v>0</v>
      </c>
      <c r="BB199" s="238">
        <f t="shared" si="75"/>
        <v>0</v>
      </c>
      <c r="BC199" s="238">
        <f t="shared" si="76"/>
        <v>0</v>
      </c>
      <c r="BD199" s="238">
        <f t="shared" si="77"/>
        <v>0</v>
      </c>
      <c r="BE199" s="238">
        <f t="shared" si="78"/>
        <v>0</v>
      </c>
      <c r="BF199" s="238">
        <f t="shared" si="79"/>
        <v>0</v>
      </c>
      <c r="BG199" s="238">
        <f t="shared" si="80"/>
        <v>0</v>
      </c>
      <c r="BH199" s="238">
        <f t="shared" si="81"/>
        <v>0</v>
      </c>
      <c r="BI199" s="238">
        <f t="shared" si="82"/>
        <v>0</v>
      </c>
      <c r="BJ199" s="238">
        <f t="shared" si="83"/>
        <v>0</v>
      </c>
      <c r="BK199" s="238">
        <f t="shared" si="84"/>
        <v>0</v>
      </c>
    </row>
    <row r="200" spans="1:63" ht="14.4" x14ac:dyDescent="0.3">
      <c r="A200">
        <v>1996</v>
      </c>
      <c r="B200" s="204">
        <v>39622.844654127846</v>
      </c>
      <c r="C200" s="204">
        <v>31739.511364636288</v>
      </c>
      <c r="D200" s="204">
        <v>31066.872358124387</v>
      </c>
      <c r="E200" s="204">
        <v>32082.938977846658</v>
      </c>
      <c r="F200" s="204">
        <v>17684.099011625702</v>
      </c>
      <c r="G200" s="204">
        <v>38511.436504335637</v>
      </c>
      <c r="H200" s="204">
        <v>32529.273664879067</v>
      </c>
      <c r="I200" s="204">
        <v>31504.545813912093</v>
      </c>
      <c r="J200" s="204">
        <v>17909.911033120752</v>
      </c>
      <c r="K200" s="204">
        <v>36293.024249065296</v>
      </c>
      <c r="L200" s="204">
        <v>26582.225363009311</v>
      </c>
      <c r="M200" s="204">
        <v>29912.599627652926</v>
      </c>
      <c r="N200" s="204">
        <v>31830.641576557351</v>
      </c>
      <c r="O200" s="204">
        <v>27991.235073614804</v>
      </c>
      <c r="P200" s="204">
        <v>30232.265097058629</v>
      </c>
      <c r="Q200" s="204">
        <v>33818.136201372778</v>
      </c>
      <c r="R200" s="204">
        <v>52077.912700396475</v>
      </c>
      <c r="S200" s="204">
        <v>25734.517576343573</v>
      </c>
      <c r="T200" s="204">
        <v>29439.110111923266</v>
      </c>
      <c r="U200" s="204">
        <v>27707.058897355273</v>
      </c>
      <c r="W200" s="100">
        <v>39622.844654127846</v>
      </c>
      <c r="X200" s="100">
        <v>31739.511364636288</v>
      </c>
      <c r="Y200" s="100">
        <v>31066.872358124387</v>
      </c>
      <c r="Z200" s="100">
        <v>32082.938977846658</v>
      </c>
      <c r="AA200" s="100">
        <v>17684.099011625702</v>
      </c>
      <c r="AB200" s="100">
        <v>38511.436504335637</v>
      </c>
      <c r="AC200" s="100">
        <v>32529.273664879067</v>
      </c>
      <c r="AD200" s="100">
        <v>31504.545813912093</v>
      </c>
      <c r="AE200" s="100">
        <v>17909.911033120752</v>
      </c>
      <c r="AF200" s="100">
        <v>36293.024249065296</v>
      </c>
      <c r="AG200" s="100">
        <v>26582.225363009311</v>
      </c>
      <c r="AH200" s="100">
        <v>29912.599627652926</v>
      </c>
      <c r="AI200" s="100">
        <v>31830.641576557351</v>
      </c>
      <c r="AJ200" s="100">
        <v>27991.235073614804</v>
      </c>
      <c r="AK200" s="100">
        <v>30232.265097058629</v>
      </c>
      <c r="AL200" s="100">
        <v>33818.136201372778</v>
      </c>
      <c r="AM200" s="100">
        <v>52077.912700396475</v>
      </c>
      <c r="AN200" s="100">
        <v>25734.517576343573</v>
      </c>
      <c r="AO200" s="100">
        <v>29439.110111923266</v>
      </c>
      <c r="AP200" s="100">
        <v>27707.058897355273</v>
      </c>
      <c r="AR200" s="238">
        <f t="shared" si="65"/>
        <v>0</v>
      </c>
      <c r="AS200" s="238">
        <f t="shared" si="66"/>
        <v>0</v>
      </c>
      <c r="AT200" s="238">
        <f t="shared" si="67"/>
        <v>0</v>
      </c>
      <c r="AU200" s="238">
        <f t="shared" si="68"/>
        <v>0</v>
      </c>
      <c r="AV200" s="238">
        <f t="shared" si="69"/>
        <v>0</v>
      </c>
      <c r="AW200" s="238">
        <f t="shared" si="70"/>
        <v>0</v>
      </c>
      <c r="AX200" s="238">
        <f t="shared" si="71"/>
        <v>0</v>
      </c>
      <c r="AY200" s="238">
        <f t="shared" si="72"/>
        <v>0</v>
      </c>
      <c r="AZ200" s="238">
        <f t="shared" si="73"/>
        <v>0</v>
      </c>
      <c r="BA200" s="238">
        <f t="shared" si="74"/>
        <v>0</v>
      </c>
      <c r="BB200" s="238">
        <f t="shared" si="75"/>
        <v>0</v>
      </c>
      <c r="BC200" s="238">
        <f t="shared" si="76"/>
        <v>0</v>
      </c>
      <c r="BD200" s="238">
        <f t="shared" si="77"/>
        <v>0</v>
      </c>
      <c r="BE200" s="238">
        <f t="shared" si="78"/>
        <v>0</v>
      </c>
      <c r="BF200" s="238">
        <f t="shared" si="79"/>
        <v>0</v>
      </c>
      <c r="BG200" s="238">
        <f t="shared" si="80"/>
        <v>0</v>
      </c>
      <c r="BH200" s="238">
        <f t="shared" si="81"/>
        <v>0</v>
      </c>
      <c r="BI200" s="238">
        <f t="shared" si="82"/>
        <v>0</v>
      </c>
      <c r="BJ200" s="238">
        <f t="shared" si="83"/>
        <v>0</v>
      </c>
      <c r="BK200" s="238">
        <f t="shared" si="84"/>
        <v>0</v>
      </c>
    </row>
    <row r="201" spans="1:63" ht="14.4" x14ac:dyDescent="0.3">
      <c r="A201">
        <v>1997</v>
      </c>
      <c r="B201" s="204">
        <v>40896.677180737235</v>
      </c>
      <c r="C201" s="204">
        <v>32753.671588231333</v>
      </c>
      <c r="D201" s="204">
        <v>32025.390390518183</v>
      </c>
      <c r="E201" s="204">
        <v>32518.406197510965</v>
      </c>
      <c r="F201" s="204">
        <v>18529.325581644393</v>
      </c>
      <c r="G201" s="204">
        <v>40408.438666309979</v>
      </c>
      <c r="H201" s="204">
        <v>33242.67955323826</v>
      </c>
      <c r="I201" s="204">
        <v>32602.5545855157</v>
      </c>
      <c r="J201" s="204">
        <v>17777.407306176065</v>
      </c>
      <c r="K201" s="204">
        <v>37294.688688832583</v>
      </c>
      <c r="L201" s="204">
        <v>28148.071712277557</v>
      </c>
      <c r="M201" s="204">
        <v>30460.556822580238</v>
      </c>
      <c r="N201" s="204">
        <v>32322.059677728903</v>
      </c>
      <c r="O201" s="204">
        <v>30723.016021593514</v>
      </c>
      <c r="P201" s="204">
        <v>30706.363199793588</v>
      </c>
      <c r="Q201" s="204">
        <v>35082.001713108119</v>
      </c>
      <c r="R201" s="204">
        <v>54589.477478456611</v>
      </c>
      <c r="S201" s="204">
        <v>26659.876884994766</v>
      </c>
      <c r="T201" s="204">
        <v>30248.281688258936</v>
      </c>
      <c r="U201" s="204">
        <v>28702.58759689287</v>
      </c>
      <c r="W201" s="100">
        <v>40896.677180737235</v>
      </c>
      <c r="X201" s="100">
        <v>32753.671588231333</v>
      </c>
      <c r="Y201" s="100">
        <v>32025.390390518183</v>
      </c>
      <c r="Z201" s="100">
        <v>32518.406197510965</v>
      </c>
      <c r="AA201" s="100">
        <v>18529.325581644393</v>
      </c>
      <c r="AB201" s="100">
        <v>40408.438666309979</v>
      </c>
      <c r="AC201" s="100">
        <v>33242.67955323826</v>
      </c>
      <c r="AD201" s="100">
        <v>32602.5545855157</v>
      </c>
      <c r="AE201" s="100">
        <v>17777.407306176065</v>
      </c>
      <c r="AF201" s="100">
        <v>37294.688688832583</v>
      </c>
      <c r="AG201" s="100">
        <v>28148.071712277557</v>
      </c>
      <c r="AH201" s="100">
        <v>30460.556822580238</v>
      </c>
      <c r="AI201" s="100">
        <v>32322.059677728903</v>
      </c>
      <c r="AJ201" s="100">
        <v>30723.016021593514</v>
      </c>
      <c r="AK201" s="100">
        <v>30706.363199793588</v>
      </c>
      <c r="AL201" s="100">
        <v>35082.001713108119</v>
      </c>
      <c r="AM201" s="100">
        <v>54589.477478456611</v>
      </c>
      <c r="AN201" s="100">
        <v>26659.876884994766</v>
      </c>
      <c r="AO201" s="100">
        <v>30248.281688258936</v>
      </c>
      <c r="AP201" s="100">
        <v>28702.58759689287</v>
      </c>
      <c r="AR201" s="238">
        <f t="shared" si="65"/>
        <v>0</v>
      </c>
      <c r="AS201" s="238">
        <f t="shared" si="66"/>
        <v>0</v>
      </c>
      <c r="AT201" s="238">
        <f t="shared" si="67"/>
        <v>0</v>
      </c>
      <c r="AU201" s="238">
        <f t="shared" si="68"/>
        <v>0</v>
      </c>
      <c r="AV201" s="238">
        <f t="shared" si="69"/>
        <v>0</v>
      </c>
      <c r="AW201" s="238">
        <f t="shared" si="70"/>
        <v>0</v>
      </c>
      <c r="AX201" s="238">
        <f t="shared" si="71"/>
        <v>0</v>
      </c>
      <c r="AY201" s="238">
        <f t="shared" si="72"/>
        <v>0</v>
      </c>
      <c r="AZ201" s="238">
        <f t="shared" si="73"/>
        <v>0</v>
      </c>
      <c r="BA201" s="238">
        <f t="shared" si="74"/>
        <v>0</v>
      </c>
      <c r="BB201" s="238">
        <f t="shared" si="75"/>
        <v>0</v>
      </c>
      <c r="BC201" s="238">
        <f t="shared" si="76"/>
        <v>0</v>
      </c>
      <c r="BD201" s="238">
        <f t="shared" si="77"/>
        <v>0</v>
      </c>
      <c r="BE201" s="238">
        <f t="shared" si="78"/>
        <v>0</v>
      </c>
      <c r="BF201" s="238">
        <f t="shared" si="79"/>
        <v>0</v>
      </c>
      <c r="BG201" s="238">
        <f t="shared" si="80"/>
        <v>0</v>
      </c>
      <c r="BH201" s="238">
        <f t="shared" si="81"/>
        <v>0</v>
      </c>
      <c r="BI201" s="238">
        <f t="shared" si="82"/>
        <v>0</v>
      </c>
      <c r="BJ201" s="238">
        <f t="shared" si="83"/>
        <v>0</v>
      </c>
      <c r="BK201" s="238">
        <f t="shared" si="84"/>
        <v>0</v>
      </c>
    </row>
    <row r="202" spans="1:63" ht="14.4" x14ac:dyDescent="0.3">
      <c r="A202">
        <v>1998</v>
      </c>
      <c r="B202" s="204">
        <v>42182.701018207234</v>
      </c>
      <c r="C202" s="204">
        <v>33813.938427417677</v>
      </c>
      <c r="D202" s="204">
        <v>33260.855727088827</v>
      </c>
      <c r="E202" s="204">
        <v>31788.666318505697</v>
      </c>
      <c r="F202" s="204">
        <v>17344.920044754414</v>
      </c>
      <c r="G202" s="204">
        <v>38210.779522443736</v>
      </c>
      <c r="H202" s="204">
        <v>34463.015953594535</v>
      </c>
      <c r="I202" s="204">
        <v>33159.775584803305</v>
      </c>
      <c r="J202" s="204">
        <v>17750.443096660798</v>
      </c>
      <c r="K202" s="204">
        <v>37968.834972788631</v>
      </c>
      <c r="L202" s="204">
        <v>29485.745075506122</v>
      </c>
      <c r="M202" s="204">
        <v>31376.386408688664</v>
      </c>
      <c r="N202" s="204">
        <v>32933.078975434713</v>
      </c>
      <c r="O202" s="204">
        <v>32774.101434276112</v>
      </c>
      <c r="P202" s="204">
        <v>31075.113870348196</v>
      </c>
      <c r="Q202" s="204">
        <v>36235.543433036895</v>
      </c>
      <c r="R202" s="204">
        <v>55721.220716440301</v>
      </c>
      <c r="S202" s="204">
        <v>27753.623162824333</v>
      </c>
      <c r="T202" s="204">
        <v>31489.50425331041</v>
      </c>
      <c r="U202" s="204">
        <v>29629.581933772355</v>
      </c>
      <c r="W202" s="100">
        <v>42182.701018207234</v>
      </c>
      <c r="X202" s="100">
        <v>33813.938427417677</v>
      </c>
      <c r="Y202" s="100">
        <v>33260.855727088827</v>
      </c>
      <c r="Z202" s="100">
        <v>31788.666318505697</v>
      </c>
      <c r="AA202" s="100">
        <v>17344.920044754414</v>
      </c>
      <c r="AB202" s="100">
        <v>38210.779522443736</v>
      </c>
      <c r="AC202" s="100">
        <v>34463.015953594535</v>
      </c>
      <c r="AD202" s="100">
        <v>33159.775584803305</v>
      </c>
      <c r="AE202" s="100">
        <v>17750.443096660798</v>
      </c>
      <c r="AF202" s="100">
        <v>37968.834972788631</v>
      </c>
      <c r="AG202" s="100">
        <v>29485.745075506122</v>
      </c>
      <c r="AH202" s="100">
        <v>31376.386408688664</v>
      </c>
      <c r="AI202" s="100">
        <v>32933.078975434713</v>
      </c>
      <c r="AJ202" s="100">
        <v>32774.101434276112</v>
      </c>
      <c r="AK202" s="100">
        <v>31075.113870348196</v>
      </c>
      <c r="AL202" s="100">
        <v>36235.543433036895</v>
      </c>
      <c r="AM202" s="100">
        <v>55721.220716440301</v>
      </c>
      <c r="AN202" s="100">
        <v>27753.623162824333</v>
      </c>
      <c r="AO202" s="100">
        <v>31489.50425331041</v>
      </c>
      <c r="AP202" s="100">
        <v>29629.581933772355</v>
      </c>
      <c r="AR202" s="238">
        <f t="shared" si="65"/>
        <v>0</v>
      </c>
      <c r="AS202" s="238">
        <f t="shared" si="66"/>
        <v>0</v>
      </c>
      <c r="AT202" s="238">
        <f t="shared" si="67"/>
        <v>0</v>
      </c>
      <c r="AU202" s="238">
        <f t="shared" si="68"/>
        <v>0</v>
      </c>
      <c r="AV202" s="238">
        <f t="shared" si="69"/>
        <v>0</v>
      </c>
      <c r="AW202" s="238">
        <f t="shared" si="70"/>
        <v>0</v>
      </c>
      <c r="AX202" s="238">
        <f t="shared" si="71"/>
        <v>0</v>
      </c>
      <c r="AY202" s="238">
        <f t="shared" si="72"/>
        <v>0</v>
      </c>
      <c r="AZ202" s="238">
        <f t="shared" si="73"/>
        <v>0</v>
      </c>
      <c r="BA202" s="238">
        <f t="shared" si="74"/>
        <v>0</v>
      </c>
      <c r="BB202" s="238">
        <f t="shared" si="75"/>
        <v>0</v>
      </c>
      <c r="BC202" s="238">
        <f t="shared" si="76"/>
        <v>0</v>
      </c>
      <c r="BD202" s="238">
        <f t="shared" si="77"/>
        <v>0</v>
      </c>
      <c r="BE202" s="238">
        <f t="shared" si="78"/>
        <v>0</v>
      </c>
      <c r="BF202" s="238">
        <f t="shared" si="79"/>
        <v>0</v>
      </c>
      <c r="BG202" s="238">
        <f t="shared" si="80"/>
        <v>0</v>
      </c>
      <c r="BH202" s="238">
        <f t="shared" si="81"/>
        <v>0</v>
      </c>
      <c r="BI202" s="238">
        <f t="shared" si="82"/>
        <v>0</v>
      </c>
      <c r="BJ202" s="238">
        <f t="shared" si="83"/>
        <v>0</v>
      </c>
      <c r="BK202" s="238">
        <f t="shared" si="84"/>
        <v>0</v>
      </c>
    </row>
    <row r="203" spans="1:63" ht="14.4" x14ac:dyDescent="0.3">
      <c r="A203">
        <v>1999</v>
      </c>
      <c r="B203" s="204">
        <v>43715.555714467409</v>
      </c>
      <c r="C203" s="204">
        <v>35395.56261226043</v>
      </c>
      <c r="D203" s="204">
        <v>34254.539953376399</v>
      </c>
      <c r="E203" s="204">
        <v>31668.923943790061</v>
      </c>
      <c r="F203" s="204">
        <v>19070.101208287313</v>
      </c>
      <c r="G203" s="204">
        <v>40255.724423705113</v>
      </c>
      <c r="H203" s="204">
        <v>35613.611649479724</v>
      </c>
      <c r="I203" s="204">
        <v>34254.633608603901</v>
      </c>
      <c r="J203" s="204">
        <v>18069.865752964201</v>
      </c>
      <c r="K203" s="204">
        <v>38814.484510492272</v>
      </c>
      <c r="L203" s="204">
        <v>30567.026876640943</v>
      </c>
      <c r="M203" s="204">
        <v>32245.724895078263</v>
      </c>
      <c r="N203" s="204">
        <v>33525.578196783019</v>
      </c>
      <c r="O203" s="204">
        <v>35631.904117587037</v>
      </c>
      <c r="P203" s="204">
        <v>31432.051162892458</v>
      </c>
      <c r="Q203" s="204">
        <v>37678.612430311157</v>
      </c>
      <c r="R203" s="204">
        <v>56462.037937008354</v>
      </c>
      <c r="S203" s="204">
        <v>28921.532528724023</v>
      </c>
      <c r="T203" s="204">
        <v>32918.411372011484</v>
      </c>
      <c r="U203" s="204">
        <v>30459.004681017817</v>
      </c>
      <c r="W203" s="100">
        <v>43715.555714467409</v>
      </c>
      <c r="X203" s="100">
        <v>35395.56261226043</v>
      </c>
      <c r="Y203" s="100">
        <v>34254.539953376399</v>
      </c>
      <c r="Z203" s="100">
        <v>31668.923943790061</v>
      </c>
      <c r="AA203" s="100">
        <v>19070.101208287313</v>
      </c>
      <c r="AB203" s="100">
        <v>40255.724423705113</v>
      </c>
      <c r="AC203" s="100">
        <v>35613.611649479724</v>
      </c>
      <c r="AD203" s="100">
        <v>34254.633608603901</v>
      </c>
      <c r="AE203" s="100">
        <v>18069.865752964201</v>
      </c>
      <c r="AF203" s="100">
        <v>38814.484510492272</v>
      </c>
      <c r="AG203" s="100">
        <v>30567.026876640943</v>
      </c>
      <c r="AH203" s="100">
        <v>32245.724895078263</v>
      </c>
      <c r="AI203" s="100">
        <v>33525.578196783019</v>
      </c>
      <c r="AJ203" s="100">
        <v>35631.904117587037</v>
      </c>
      <c r="AK203" s="100">
        <v>31432.051162892458</v>
      </c>
      <c r="AL203" s="100">
        <v>37678.612430311157</v>
      </c>
      <c r="AM203" s="100">
        <v>56462.037937008354</v>
      </c>
      <c r="AN203" s="100">
        <v>28921.532528724023</v>
      </c>
      <c r="AO203" s="100">
        <v>32918.411372011484</v>
      </c>
      <c r="AP203" s="100">
        <v>30459.004681017817</v>
      </c>
      <c r="AR203" s="238">
        <f t="shared" si="65"/>
        <v>0</v>
      </c>
      <c r="AS203" s="238">
        <f t="shared" si="66"/>
        <v>0</v>
      </c>
      <c r="AT203" s="238">
        <f t="shared" si="67"/>
        <v>0</v>
      </c>
      <c r="AU203" s="238">
        <f t="shared" si="68"/>
        <v>0</v>
      </c>
      <c r="AV203" s="238">
        <f t="shared" si="69"/>
        <v>0</v>
      </c>
      <c r="AW203" s="238">
        <f t="shared" si="70"/>
        <v>0</v>
      </c>
      <c r="AX203" s="238">
        <f t="shared" si="71"/>
        <v>0</v>
      </c>
      <c r="AY203" s="238">
        <f t="shared" si="72"/>
        <v>0</v>
      </c>
      <c r="AZ203" s="238">
        <f t="shared" si="73"/>
        <v>0</v>
      </c>
      <c r="BA203" s="238">
        <f t="shared" si="74"/>
        <v>0</v>
      </c>
      <c r="BB203" s="238">
        <f t="shared" si="75"/>
        <v>0</v>
      </c>
      <c r="BC203" s="238">
        <f t="shared" si="76"/>
        <v>0</v>
      </c>
      <c r="BD203" s="238">
        <f t="shared" si="77"/>
        <v>0</v>
      </c>
      <c r="BE203" s="238">
        <f t="shared" si="78"/>
        <v>0</v>
      </c>
      <c r="BF203" s="238">
        <f t="shared" si="79"/>
        <v>0</v>
      </c>
      <c r="BG203" s="238">
        <f t="shared" si="80"/>
        <v>0</v>
      </c>
      <c r="BH203" s="238">
        <f t="shared" si="81"/>
        <v>0</v>
      </c>
      <c r="BI203" s="238">
        <f t="shared" si="82"/>
        <v>0</v>
      </c>
      <c r="BJ203" s="238">
        <f t="shared" si="83"/>
        <v>0</v>
      </c>
      <c r="BK203" s="238">
        <f t="shared" si="84"/>
        <v>0</v>
      </c>
    </row>
    <row r="204" spans="1:63" ht="14.4" x14ac:dyDescent="0.3">
      <c r="A204">
        <v>2000</v>
      </c>
      <c r="B204" s="204">
        <v>45026.454150486956</v>
      </c>
      <c r="C204" s="204">
        <v>36902.641840243712</v>
      </c>
      <c r="D204" s="204">
        <v>34909.793280677528</v>
      </c>
      <c r="E204" s="204">
        <v>32321.817847885242</v>
      </c>
      <c r="F204" s="204">
        <v>20575.079664124863</v>
      </c>
      <c r="G204" s="204">
        <v>43141.87658499986</v>
      </c>
      <c r="H204" s="204">
        <v>36830.78126078342</v>
      </c>
      <c r="I204" s="204">
        <v>35426.830355342732</v>
      </c>
      <c r="J204" s="204">
        <v>18845.048959676889</v>
      </c>
      <c r="K204" s="204">
        <v>40048.811927559589</v>
      </c>
      <c r="L204" s="204">
        <v>32127.557840648144</v>
      </c>
      <c r="M204" s="204">
        <v>33207.021302821653</v>
      </c>
      <c r="N204" s="204">
        <v>34508.213876493865</v>
      </c>
      <c r="O204" s="204">
        <v>38429.229006594287</v>
      </c>
      <c r="P204" s="204">
        <v>32660.653936567847</v>
      </c>
      <c r="Q204" s="204">
        <v>38885.592931935469</v>
      </c>
      <c r="R204" s="204">
        <v>57921.916142787552</v>
      </c>
      <c r="S204" s="204">
        <v>30127.726337020915</v>
      </c>
      <c r="T204" s="204">
        <v>34355.920195218117</v>
      </c>
      <c r="U204" s="204">
        <v>31640.1739839252</v>
      </c>
      <c r="W204" s="100">
        <v>45026.454150486956</v>
      </c>
      <c r="X204" s="100">
        <v>36902.641840243712</v>
      </c>
      <c r="Y204" s="100">
        <v>34909.793280677528</v>
      </c>
      <c r="Z204" s="100">
        <v>32321.817847885242</v>
      </c>
      <c r="AA204" s="100">
        <v>20575.079664124863</v>
      </c>
      <c r="AB204" s="100">
        <v>43141.87658499986</v>
      </c>
      <c r="AC204" s="100">
        <v>36830.78126078342</v>
      </c>
      <c r="AD204" s="100">
        <v>35426.830355342732</v>
      </c>
      <c r="AE204" s="100">
        <v>18845.048959676889</v>
      </c>
      <c r="AF204" s="100">
        <v>40048.811927559589</v>
      </c>
      <c r="AG204" s="100">
        <v>32127.557840648144</v>
      </c>
      <c r="AH204" s="100">
        <v>33207.021302821653</v>
      </c>
      <c r="AI204" s="100">
        <v>34508.213876493865</v>
      </c>
      <c r="AJ204" s="100">
        <v>38429.229006594287</v>
      </c>
      <c r="AK204" s="100">
        <v>32660.653936567847</v>
      </c>
      <c r="AL204" s="100">
        <v>38885.592931935469</v>
      </c>
      <c r="AM204" s="100">
        <v>57921.916142787552</v>
      </c>
      <c r="AN204" s="100">
        <v>30127.726337020915</v>
      </c>
      <c r="AO204" s="100">
        <v>34355.920195218117</v>
      </c>
      <c r="AP204" s="100">
        <v>31640.1739839252</v>
      </c>
      <c r="AR204" s="238">
        <f t="shared" si="65"/>
        <v>0</v>
      </c>
      <c r="AS204" s="238">
        <f t="shared" si="66"/>
        <v>0</v>
      </c>
      <c r="AT204" s="238">
        <f t="shared" si="67"/>
        <v>0</v>
      </c>
      <c r="AU204" s="238">
        <f t="shared" si="68"/>
        <v>0</v>
      </c>
      <c r="AV204" s="238">
        <f t="shared" si="69"/>
        <v>0</v>
      </c>
      <c r="AW204" s="238">
        <f t="shared" si="70"/>
        <v>0</v>
      </c>
      <c r="AX204" s="238">
        <f t="shared" si="71"/>
        <v>0</v>
      </c>
      <c r="AY204" s="238">
        <f t="shared" si="72"/>
        <v>0</v>
      </c>
      <c r="AZ204" s="238">
        <f t="shared" si="73"/>
        <v>0</v>
      </c>
      <c r="BA204" s="238">
        <f t="shared" si="74"/>
        <v>0</v>
      </c>
      <c r="BB204" s="238">
        <f t="shared" si="75"/>
        <v>0</v>
      </c>
      <c r="BC204" s="238">
        <f t="shared" si="76"/>
        <v>0</v>
      </c>
      <c r="BD204" s="238">
        <f t="shared" si="77"/>
        <v>0</v>
      </c>
      <c r="BE204" s="238">
        <f t="shared" si="78"/>
        <v>0</v>
      </c>
      <c r="BF204" s="238">
        <f t="shared" si="79"/>
        <v>0</v>
      </c>
      <c r="BG204" s="238">
        <f t="shared" si="80"/>
        <v>0</v>
      </c>
      <c r="BH204" s="238">
        <f t="shared" si="81"/>
        <v>0</v>
      </c>
      <c r="BI204" s="238">
        <f t="shared" si="82"/>
        <v>0</v>
      </c>
      <c r="BJ204" s="238">
        <f t="shared" si="83"/>
        <v>0</v>
      </c>
      <c r="BK204" s="238">
        <f t="shared" si="84"/>
        <v>0</v>
      </c>
    </row>
    <row r="205" spans="1:63" ht="14.4" x14ac:dyDescent="0.3">
      <c r="A205">
        <v>2001</v>
      </c>
      <c r="B205" s="204">
        <v>45046.083188813529</v>
      </c>
      <c r="C205" s="204">
        <v>37157.330966421818</v>
      </c>
      <c r="D205" s="204">
        <v>35303.364219659328</v>
      </c>
      <c r="E205" s="204">
        <v>32345.622040883096</v>
      </c>
      <c r="F205" s="204">
        <v>21234.85683807615</v>
      </c>
      <c r="G205" s="204">
        <v>41509.220317274972</v>
      </c>
      <c r="H205" s="204">
        <v>37004.806243562693</v>
      </c>
      <c r="I205" s="204">
        <v>35589.720339820517</v>
      </c>
      <c r="J205" s="204">
        <v>19520.550058253611</v>
      </c>
      <c r="K205" s="204">
        <v>40189.603299487724</v>
      </c>
      <c r="L205" s="204">
        <v>32786.531132572367</v>
      </c>
      <c r="M205" s="204">
        <v>33574.170579880556</v>
      </c>
      <c r="N205" s="204">
        <v>34966.129281948102</v>
      </c>
      <c r="O205" s="204">
        <v>39637.715690304023</v>
      </c>
      <c r="P205" s="204">
        <v>33257.025258200032</v>
      </c>
      <c r="Q205" s="204">
        <v>39335.541363457356</v>
      </c>
      <c r="R205" s="204">
        <v>58776.433262896295</v>
      </c>
      <c r="S205" s="204">
        <v>30882.720695182546</v>
      </c>
      <c r="T205" s="204">
        <v>34694.061678289487</v>
      </c>
      <c r="U205" s="204">
        <v>32428.104221638219</v>
      </c>
      <c r="W205" s="100">
        <v>45046.083188813529</v>
      </c>
      <c r="X205" s="100">
        <v>37157.330966421818</v>
      </c>
      <c r="Y205" s="100">
        <v>35303.364219659328</v>
      </c>
      <c r="Z205" s="100">
        <v>32345.622040883096</v>
      </c>
      <c r="AA205" s="100">
        <v>21234.85683807615</v>
      </c>
      <c r="AB205" s="100">
        <v>41509.220317274972</v>
      </c>
      <c r="AC205" s="100">
        <v>37004.806243562693</v>
      </c>
      <c r="AD205" s="100">
        <v>35589.720339820517</v>
      </c>
      <c r="AE205" s="100">
        <v>19520.550058253611</v>
      </c>
      <c r="AF205" s="100">
        <v>40189.603299487724</v>
      </c>
      <c r="AG205" s="100">
        <v>32786.531132572367</v>
      </c>
      <c r="AH205" s="100">
        <v>33574.170579880556</v>
      </c>
      <c r="AI205" s="100">
        <v>34966.129281948102</v>
      </c>
      <c r="AJ205" s="100">
        <v>39637.715690304023</v>
      </c>
      <c r="AK205" s="100">
        <v>33257.025258200032</v>
      </c>
      <c r="AL205" s="100">
        <v>39335.541363457356</v>
      </c>
      <c r="AM205" s="100">
        <v>58776.433262896295</v>
      </c>
      <c r="AN205" s="100">
        <v>30882.720695182546</v>
      </c>
      <c r="AO205" s="100">
        <v>34694.061678289487</v>
      </c>
      <c r="AP205" s="100">
        <v>32428.104221638219</v>
      </c>
      <c r="AR205" s="238">
        <f t="shared" si="65"/>
        <v>0</v>
      </c>
      <c r="AS205" s="238">
        <f t="shared" si="66"/>
        <v>0</v>
      </c>
      <c r="AT205" s="238">
        <f t="shared" si="67"/>
        <v>0</v>
      </c>
      <c r="AU205" s="238">
        <f t="shared" si="68"/>
        <v>0</v>
      </c>
      <c r="AV205" s="238">
        <f t="shared" si="69"/>
        <v>0</v>
      </c>
      <c r="AW205" s="238">
        <f t="shared" si="70"/>
        <v>0</v>
      </c>
      <c r="AX205" s="238">
        <f t="shared" si="71"/>
        <v>0</v>
      </c>
      <c r="AY205" s="238">
        <f t="shared" si="72"/>
        <v>0</v>
      </c>
      <c r="AZ205" s="238">
        <f t="shared" si="73"/>
        <v>0</v>
      </c>
      <c r="BA205" s="238">
        <f t="shared" si="74"/>
        <v>0</v>
      </c>
      <c r="BB205" s="238">
        <f t="shared" si="75"/>
        <v>0</v>
      </c>
      <c r="BC205" s="238">
        <f t="shared" si="76"/>
        <v>0</v>
      </c>
      <c r="BD205" s="238">
        <f t="shared" si="77"/>
        <v>0</v>
      </c>
      <c r="BE205" s="238">
        <f t="shared" si="78"/>
        <v>0</v>
      </c>
      <c r="BF205" s="238">
        <f t="shared" si="79"/>
        <v>0</v>
      </c>
      <c r="BG205" s="238">
        <f t="shared" si="80"/>
        <v>0</v>
      </c>
      <c r="BH205" s="238">
        <f t="shared" si="81"/>
        <v>0</v>
      </c>
      <c r="BI205" s="238">
        <f t="shared" si="82"/>
        <v>0</v>
      </c>
      <c r="BJ205" s="238">
        <f t="shared" si="83"/>
        <v>0</v>
      </c>
      <c r="BK205" s="238">
        <f t="shared" si="84"/>
        <v>0</v>
      </c>
    </row>
    <row r="206" spans="1:63" ht="14.4" x14ac:dyDescent="0.3">
      <c r="A206">
        <v>2002</v>
      </c>
      <c r="B206" s="204">
        <v>45417.912776981953</v>
      </c>
      <c r="C206" s="204">
        <v>37835.831682425152</v>
      </c>
      <c r="D206" s="204">
        <v>36255.517695125542</v>
      </c>
      <c r="E206" s="204">
        <v>32382.007124232034</v>
      </c>
      <c r="F206" s="204">
        <v>22626.62749549342</v>
      </c>
      <c r="G206" s="204">
        <v>42859.830680076033</v>
      </c>
      <c r="H206" s="204">
        <v>37446.129516220593</v>
      </c>
      <c r="I206" s="204">
        <v>35913.100856878409</v>
      </c>
      <c r="J206" s="204">
        <v>19985.881913505971</v>
      </c>
      <c r="K206" s="204">
        <v>40239.446684181952</v>
      </c>
      <c r="L206" s="204">
        <v>33307.11588536833</v>
      </c>
      <c r="M206" s="204">
        <v>33643.279434980977</v>
      </c>
      <c r="N206" s="204">
        <v>34909.474333390608</v>
      </c>
      <c r="O206" s="204">
        <v>41238.21492779797</v>
      </c>
      <c r="P206" s="204">
        <v>33304.904774092036</v>
      </c>
      <c r="Q206" s="204">
        <v>39112.012932862563</v>
      </c>
      <c r="R206" s="204">
        <v>59338.41203468712</v>
      </c>
      <c r="S206" s="204">
        <v>31264.396076311539</v>
      </c>
      <c r="T206" s="204">
        <v>35439.048256387934</v>
      </c>
      <c r="U206" s="204">
        <v>33101.699079149294</v>
      </c>
      <c r="W206" s="100">
        <v>45417.912776981953</v>
      </c>
      <c r="X206" s="100">
        <v>37835.831682425152</v>
      </c>
      <c r="Y206" s="100">
        <v>36255.517695125542</v>
      </c>
      <c r="Z206" s="100">
        <v>32382.007124232034</v>
      </c>
      <c r="AA206" s="100">
        <v>22626.62749549342</v>
      </c>
      <c r="AB206" s="100">
        <v>42859.830680076033</v>
      </c>
      <c r="AC206" s="100">
        <v>37446.129516220593</v>
      </c>
      <c r="AD206" s="100">
        <v>35913.100856878409</v>
      </c>
      <c r="AE206" s="100">
        <v>19985.881913505971</v>
      </c>
      <c r="AF206" s="100">
        <v>40239.446684181952</v>
      </c>
      <c r="AG206" s="100">
        <v>33307.11588536833</v>
      </c>
      <c r="AH206" s="100">
        <v>33643.279434980977</v>
      </c>
      <c r="AI206" s="100">
        <v>34909.474333390608</v>
      </c>
      <c r="AJ206" s="100">
        <v>41238.21492779797</v>
      </c>
      <c r="AK206" s="100">
        <v>33304.904774092036</v>
      </c>
      <c r="AL206" s="100">
        <v>39112.012932862563</v>
      </c>
      <c r="AM206" s="100">
        <v>59338.41203468712</v>
      </c>
      <c r="AN206" s="100">
        <v>31264.396076311539</v>
      </c>
      <c r="AO206" s="100">
        <v>35439.048256387934</v>
      </c>
      <c r="AP206" s="100">
        <v>33101.699079149294</v>
      </c>
      <c r="AR206" s="238">
        <f t="shared" si="65"/>
        <v>0</v>
      </c>
      <c r="AS206" s="238">
        <f t="shared" si="66"/>
        <v>0</v>
      </c>
      <c r="AT206" s="238">
        <f t="shared" si="67"/>
        <v>0</v>
      </c>
      <c r="AU206" s="238">
        <f t="shared" si="68"/>
        <v>0</v>
      </c>
      <c r="AV206" s="238">
        <f t="shared" si="69"/>
        <v>0</v>
      </c>
      <c r="AW206" s="238">
        <f t="shared" si="70"/>
        <v>0</v>
      </c>
      <c r="AX206" s="238">
        <f t="shared" si="71"/>
        <v>0</v>
      </c>
      <c r="AY206" s="238">
        <f t="shared" si="72"/>
        <v>0</v>
      </c>
      <c r="AZ206" s="238">
        <f t="shared" si="73"/>
        <v>0</v>
      </c>
      <c r="BA206" s="238">
        <f t="shared" si="74"/>
        <v>0</v>
      </c>
      <c r="BB206" s="238">
        <f t="shared" si="75"/>
        <v>0</v>
      </c>
      <c r="BC206" s="238">
        <f t="shared" si="76"/>
        <v>0</v>
      </c>
      <c r="BD206" s="238">
        <f t="shared" si="77"/>
        <v>0</v>
      </c>
      <c r="BE206" s="238">
        <f t="shared" si="78"/>
        <v>0</v>
      </c>
      <c r="BF206" s="238">
        <f t="shared" si="79"/>
        <v>0</v>
      </c>
      <c r="BG206" s="238">
        <f t="shared" si="80"/>
        <v>0</v>
      </c>
      <c r="BH206" s="238">
        <f t="shared" si="81"/>
        <v>0</v>
      </c>
      <c r="BI206" s="238">
        <f t="shared" si="82"/>
        <v>0</v>
      </c>
      <c r="BJ206" s="238">
        <f t="shared" si="83"/>
        <v>0</v>
      </c>
      <c r="BK206" s="238">
        <f t="shared" si="84"/>
        <v>0</v>
      </c>
    </row>
    <row r="207" spans="1:63" ht="14.4" x14ac:dyDescent="0.3">
      <c r="A207">
        <v>2003</v>
      </c>
      <c r="B207" s="204">
        <v>46137.190486889267</v>
      </c>
      <c r="C207" s="204">
        <v>38199.092429440112</v>
      </c>
      <c r="D207" s="204">
        <v>36963.324123066486</v>
      </c>
      <c r="E207" s="204">
        <v>32876.473273935357</v>
      </c>
      <c r="F207" s="204">
        <v>23145.54926595297</v>
      </c>
      <c r="G207" s="204">
        <v>45489.576983307386</v>
      </c>
      <c r="H207" s="204">
        <v>37602.567520023265</v>
      </c>
      <c r="I207" s="204">
        <v>36052.736940111208</v>
      </c>
      <c r="J207" s="204">
        <v>20736.80226503019</v>
      </c>
      <c r="K207" s="204">
        <v>40289.374403894253</v>
      </c>
      <c r="L207" s="204">
        <v>33896.528488666772</v>
      </c>
      <c r="M207" s="204">
        <v>33708.971961189127</v>
      </c>
      <c r="N207" s="204">
        <v>34762.393565140119</v>
      </c>
      <c r="O207" s="204">
        <v>42272.591735541457</v>
      </c>
      <c r="P207" s="204">
        <v>32978.625175654553</v>
      </c>
      <c r="Q207" s="204">
        <v>39059.431172644639</v>
      </c>
      <c r="R207" s="204">
        <v>59571.506832484149</v>
      </c>
      <c r="S207" s="204">
        <v>31700.424740287544</v>
      </c>
      <c r="T207" s="204">
        <v>36123.110221261406</v>
      </c>
      <c r="U207" s="204">
        <v>34230.041851647598</v>
      </c>
      <c r="W207" s="100">
        <v>46137.190486889267</v>
      </c>
      <c r="X207" s="100">
        <v>38199.092429440112</v>
      </c>
      <c r="Y207" s="100">
        <v>36963.324123066486</v>
      </c>
      <c r="Z207" s="100">
        <v>32876.473273935357</v>
      </c>
      <c r="AA207" s="100">
        <v>23145.54926595297</v>
      </c>
      <c r="AB207" s="100">
        <v>45489.576983307386</v>
      </c>
      <c r="AC207" s="100">
        <v>37602.567520023265</v>
      </c>
      <c r="AD207" s="100">
        <v>36052.736940111208</v>
      </c>
      <c r="AE207" s="100">
        <v>20736.80226503019</v>
      </c>
      <c r="AF207" s="100">
        <v>40289.374403894253</v>
      </c>
      <c r="AG207" s="100">
        <v>33896.528488666772</v>
      </c>
      <c r="AH207" s="100">
        <v>33708.971961189127</v>
      </c>
      <c r="AI207" s="100">
        <v>34762.393565140119</v>
      </c>
      <c r="AJ207" s="100">
        <v>42272.591735541457</v>
      </c>
      <c r="AK207" s="100">
        <v>32978.625175654553</v>
      </c>
      <c r="AL207" s="100">
        <v>39059.431172644639</v>
      </c>
      <c r="AM207" s="100">
        <v>59571.506832484149</v>
      </c>
      <c r="AN207" s="100">
        <v>31700.424740287544</v>
      </c>
      <c r="AO207" s="100">
        <v>36123.110221261406</v>
      </c>
      <c r="AP207" s="100">
        <v>34230.041851647598</v>
      </c>
      <c r="AR207" s="238">
        <f t="shared" si="65"/>
        <v>0</v>
      </c>
      <c r="AS207" s="238">
        <f t="shared" si="66"/>
        <v>0</v>
      </c>
      <c r="AT207" s="238">
        <f t="shared" si="67"/>
        <v>0</v>
      </c>
      <c r="AU207" s="238">
        <f t="shared" si="68"/>
        <v>0</v>
      </c>
      <c r="AV207" s="238">
        <f t="shared" si="69"/>
        <v>0</v>
      </c>
      <c r="AW207" s="238">
        <f t="shared" si="70"/>
        <v>0</v>
      </c>
      <c r="AX207" s="238">
        <f t="shared" si="71"/>
        <v>0</v>
      </c>
      <c r="AY207" s="238">
        <f t="shared" si="72"/>
        <v>0</v>
      </c>
      <c r="AZ207" s="238">
        <f t="shared" si="73"/>
        <v>0</v>
      </c>
      <c r="BA207" s="238">
        <f t="shared" si="74"/>
        <v>0</v>
      </c>
      <c r="BB207" s="238">
        <f t="shared" si="75"/>
        <v>0</v>
      </c>
      <c r="BC207" s="238">
        <f t="shared" si="76"/>
        <v>0</v>
      </c>
      <c r="BD207" s="238">
        <f t="shared" si="77"/>
        <v>0</v>
      </c>
      <c r="BE207" s="238">
        <f t="shared" si="78"/>
        <v>0</v>
      </c>
      <c r="BF207" s="238">
        <f t="shared" si="79"/>
        <v>0</v>
      </c>
      <c r="BG207" s="238">
        <f t="shared" si="80"/>
        <v>0</v>
      </c>
      <c r="BH207" s="238">
        <f t="shared" si="81"/>
        <v>0</v>
      </c>
      <c r="BI207" s="238">
        <f t="shared" si="82"/>
        <v>0</v>
      </c>
      <c r="BJ207" s="238">
        <f t="shared" si="83"/>
        <v>0</v>
      </c>
      <c r="BK207" s="238">
        <f t="shared" si="84"/>
        <v>0</v>
      </c>
    </row>
    <row r="208" spans="1:63" ht="14.4" x14ac:dyDescent="0.3">
      <c r="A208">
        <v>2004</v>
      </c>
      <c r="B208" s="204">
        <v>47307.258387158094</v>
      </c>
      <c r="C208" s="204">
        <v>39019.679136223531</v>
      </c>
      <c r="D208" s="204">
        <v>38017.483879551815</v>
      </c>
      <c r="E208" s="204">
        <v>33620.529484841616</v>
      </c>
      <c r="F208" s="204">
        <v>24123.867090586078</v>
      </c>
      <c r="G208" s="204">
        <v>49037.500844725801</v>
      </c>
      <c r="H208" s="204">
        <v>38334.491322118214</v>
      </c>
      <c r="I208" s="204">
        <v>37068.181725031282</v>
      </c>
      <c r="J208" s="204">
        <v>21709.045170142843</v>
      </c>
      <c r="K208" s="204">
        <v>41111.491170651083</v>
      </c>
      <c r="L208" s="204">
        <v>35192.394735498376</v>
      </c>
      <c r="M208" s="204">
        <v>34316.03723821009</v>
      </c>
      <c r="N208" s="204">
        <v>35174.129799430324</v>
      </c>
      <c r="O208" s="204">
        <v>43405.595369843024</v>
      </c>
      <c r="P208" s="204">
        <v>33254.502741403565</v>
      </c>
      <c r="Q208" s="204">
        <v>39802.966076984092</v>
      </c>
      <c r="R208" s="204">
        <v>61566.286977806041</v>
      </c>
      <c r="S208" s="204">
        <v>32206.749059055765</v>
      </c>
      <c r="T208" s="204">
        <v>37490.211366670825</v>
      </c>
      <c r="U208" s="204">
        <v>35054.788176770468</v>
      </c>
      <c r="W208" s="100">
        <v>47307.258387158094</v>
      </c>
      <c r="X208" s="100">
        <v>39019.679136223531</v>
      </c>
      <c r="Y208" s="100">
        <v>38017.483879551815</v>
      </c>
      <c r="Z208" s="100">
        <v>33620.529484841616</v>
      </c>
      <c r="AA208" s="100">
        <v>24123.867090586078</v>
      </c>
      <c r="AB208" s="100">
        <v>49037.500844725801</v>
      </c>
      <c r="AC208" s="100">
        <v>38334.491322118214</v>
      </c>
      <c r="AD208" s="100">
        <v>37068.181725031282</v>
      </c>
      <c r="AE208" s="100">
        <v>21709.045170142843</v>
      </c>
      <c r="AF208" s="100">
        <v>41111.491170651083</v>
      </c>
      <c r="AG208" s="100">
        <v>35192.394735498376</v>
      </c>
      <c r="AH208" s="100">
        <v>34316.03723821009</v>
      </c>
      <c r="AI208" s="100">
        <v>35174.129799430324</v>
      </c>
      <c r="AJ208" s="100">
        <v>43405.595369843024</v>
      </c>
      <c r="AK208" s="100">
        <v>33254.502741403565</v>
      </c>
      <c r="AL208" s="100">
        <v>39802.966076984092</v>
      </c>
      <c r="AM208" s="100">
        <v>61566.286977806041</v>
      </c>
      <c r="AN208" s="100">
        <v>32206.749059055765</v>
      </c>
      <c r="AO208" s="100">
        <v>37490.211366670825</v>
      </c>
      <c r="AP208" s="100">
        <v>35054.788176770468</v>
      </c>
      <c r="AR208" s="238">
        <f t="shared" si="65"/>
        <v>0</v>
      </c>
      <c r="AS208" s="238">
        <f t="shared" si="66"/>
        <v>0</v>
      </c>
      <c r="AT208" s="238">
        <f t="shared" si="67"/>
        <v>0</v>
      </c>
      <c r="AU208" s="238">
        <f t="shared" si="68"/>
        <v>0</v>
      </c>
      <c r="AV208" s="238">
        <f t="shared" si="69"/>
        <v>0</v>
      </c>
      <c r="AW208" s="238">
        <f t="shared" si="70"/>
        <v>0</v>
      </c>
      <c r="AX208" s="238">
        <f t="shared" si="71"/>
        <v>0</v>
      </c>
      <c r="AY208" s="238">
        <f t="shared" si="72"/>
        <v>0</v>
      </c>
      <c r="AZ208" s="238">
        <f t="shared" si="73"/>
        <v>0</v>
      </c>
      <c r="BA208" s="238">
        <f t="shared" si="74"/>
        <v>0</v>
      </c>
      <c r="BB208" s="238">
        <f t="shared" si="75"/>
        <v>0</v>
      </c>
      <c r="BC208" s="238">
        <f t="shared" si="76"/>
        <v>0</v>
      </c>
      <c r="BD208" s="238">
        <f t="shared" si="77"/>
        <v>0</v>
      </c>
      <c r="BE208" s="238">
        <f t="shared" si="78"/>
        <v>0</v>
      </c>
      <c r="BF208" s="238">
        <f t="shared" si="79"/>
        <v>0</v>
      </c>
      <c r="BG208" s="238">
        <f t="shared" si="80"/>
        <v>0</v>
      </c>
      <c r="BH208" s="238">
        <f t="shared" si="81"/>
        <v>0</v>
      </c>
      <c r="BI208" s="238">
        <f t="shared" si="82"/>
        <v>0</v>
      </c>
      <c r="BJ208" s="238">
        <f t="shared" si="83"/>
        <v>0</v>
      </c>
      <c r="BK208" s="238">
        <f t="shared" si="84"/>
        <v>0</v>
      </c>
    </row>
    <row r="209" spans="1:63" ht="14.4" x14ac:dyDescent="0.3">
      <c r="A209">
        <v>2005</v>
      </c>
      <c r="B209" s="204">
        <v>48311.772759482956</v>
      </c>
      <c r="C209" s="204">
        <v>39818.066966860955</v>
      </c>
      <c r="D209" s="204">
        <v>38676.625214414213</v>
      </c>
      <c r="E209" s="204">
        <v>34056.114586300697</v>
      </c>
      <c r="F209" s="204">
        <v>25027.085665534687</v>
      </c>
      <c r="G209" s="204">
        <v>51428.591811391845</v>
      </c>
      <c r="H209" s="204">
        <v>38987.92316129656</v>
      </c>
      <c r="I209" s="204">
        <v>37513.482791940376</v>
      </c>
      <c r="J209" s="204">
        <v>23113.4139962956</v>
      </c>
      <c r="K209" s="204">
        <v>41996.103714703873</v>
      </c>
      <c r="L209" s="204">
        <v>36094.841534335166</v>
      </c>
      <c r="M209" s="204">
        <v>34683.336669642849</v>
      </c>
      <c r="N209" s="204">
        <v>35430.841472385735</v>
      </c>
      <c r="O209" s="204">
        <v>44720.27301094756</v>
      </c>
      <c r="P209" s="204">
        <v>33351.445489082544</v>
      </c>
      <c r="Q209" s="204">
        <v>40515.460269909905</v>
      </c>
      <c r="R209" s="204">
        <v>62731.487462511126</v>
      </c>
      <c r="S209" s="204">
        <v>32817.87333488516</v>
      </c>
      <c r="T209" s="204">
        <v>38535.161420111217</v>
      </c>
      <c r="U209" s="204">
        <v>35792.246266973249</v>
      </c>
      <c r="W209" s="100">
        <v>48311.772759482956</v>
      </c>
      <c r="X209" s="100">
        <v>39818.066966860955</v>
      </c>
      <c r="Y209" s="100">
        <v>38676.625214414213</v>
      </c>
      <c r="Z209" s="100">
        <v>34056.114586300697</v>
      </c>
      <c r="AA209" s="100">
        <v>25027.085665534687</v>
      </c>
      <c r="AB209" s="100">
        <v>51428.591811391845</v>
      </c>
      <c r="AC209" s="100">
        <v>38987.92316129656</v>
      </c>
      <c r="AD209" s="100">
        <v>37513.482791940376</v>
      </c>
      <c r="AE209" s="100">
        <v>23113.4139962956</v>
      </c>
      <c r="AF209" s="100">
        <v>41996.103714703873</v>
      </c>
      <c r="AG209" s="100">
        <v>36094.841534335166</v>
      </c>
      <c r="AH209" s="100">
        <v>34683.336669642849</v>
      </c>
      <c r="AI209" s="100">
        <v>35430.841472385735</v>
      </c>
      <c r="AJ209" s="100">
        <v>44720.27301094756</v>
      </c>
      <c r="AK209" s="100">
        <v>33351.445489082544</v>
      </c>
      <c r="AL209" s="100">
        <v>40515.460269909905</v>
      </c>
      <c r="AM209" s="100">
        <v>62731.487462511126</v>
      </c>
      <c r="AN209" s="100">
        <v>32817.87333488516</v>
      </c>
      <c r="AO209" s="100">
        <v>38535.161420111217</v>
      </c>
      <c r="AP209" s="100">
        <v>35792.246266973249</v>
      </c>
      <c r="AR209" s="238">
        <f t="shared" si="65"/>
        <v>0</v>
      </c>
      <c r="AS209" s="238">
        <f t="shared" si="66"/>
        <v>0</v>
      </c>
      <c r="AT209" s="238">
        <f t="shared" si="67"/>
        <v>0</v>
      </c>
      <c r="AU209" s="238">
        <f t="shared" si="68"/>
        <v>0</v>
      </c>
      <c r="AV209" s="238">
        <f t="shared" si="69"/>
        <v>0</v>
      </c>
      <c r="AW209" s="238">
        <f t="shared" si="70"/>
        <v>0</v>
      </c>
      <c r="AX209" s="238">
        <f t="shared" si="71"/>
        <v>0</v>
      </c>
      <c r="AY209" s="238">
        <f t="shared" si="72"/>
        <v>0</v>
      </c>
      <c r="AZ209" s="238">
        <f t="shared" si="73"/>
        <v>0</v>
      </c>
      <c r="BA209" s="238">
        <f t="shared" si="74"/>
        <v>0</v>
      </c>
      <c r="BB209" s="238">
        <f t="shared" si="75"/>
        <v>0</v>
      </c>
      <c r="BC209" s="238">
        <f t="shared" si="76"/>
        <v>0</v>
      </c>
      <c r="BD209" s="238">
        <f t="shared" si="77"/>
        <v>0</v>
      </c>
      <c r="BE209" s="238">
        <f t="shared" si="78"/>
        <v>0</v>
      </c>
      <c r="BF209" s="238">
        <f t="shared" si="79"/>
        <v>0</v>
      </c>
      <c r="BG209" s="238">
        <f t="shared" si="80"/>
        <v>0</v>
      </c>
      <c r="BH209" s="238">
        <f t="shared" si="81"/>
        <v>0</v>
      </c>
      <c r="BI209" s="238">
        <f t="shared" si="82"/>
        <v>0</v>
      </c>
      <c r="BJ209" s="238">
        <f t="shared" si="83"/>
        <v>0</v>
      </c>
      <c r="BK209" s="238">
        <f t="shared" si="84"/>
        <v>0</v>
      </c>
    </row>
    <row r="210" spans="1:63" ht="14.4" x14ac:dyDescent="0.3">
      <c r="A210">
        <v>2006</v>
      </c>
      <c r="B210" s="204">
        <v>49129.782770626698</v>
      </c>
      <c r="C210" s="204">
        <v>40526.307471272041</v>
      </c>
      <c r="D210" s="204">
        <v>39169.279967362738</v>
      </c>
      <c r="E210" s="204">
        <v>34633.532926827756</v>
      </c>
      <c r="F210" s="204">
        <v>26195.889314409505</v>
      </c>
      <c r="G210" s="204">
        <v>54212.323231855989</v>
      </c>
      <c r="H210" s="204">
        <v>40210.457786228784</v>
      </c>
      <c r="I210" s="204">
        <v>38279.253188460156</v>
      </c>
      <c r="J210" s="204">
        <v>24657.629335024758</v>
      </c>
      <c r="K210" s="204">
        <v>43276.415797167152</v>
      </c>
      <c r="L210" s="204">
        <v>37542.584006651479</v>
      </c>
      <c r="M210" s="204">
        <v>35295.01747198798</v>
      </c>
      <c r="N210" s="204">
        <v>36785.498396091025</v>
      </c>
      <c r="O210" s="204">
        <v>45980.606656585478</v>
      </c>
      <c r="P210" s="204">
        <v>33899.65803129023</v>
      </c>
      <c r="Q210" s="204">
        <v>41816.311648767834</v>
      </c>
      <c r="R210" s="204">
        <v>63754.094283105107</v>
      </c>
      <c r="S210" s="204">
        <v>33636.269415479728</v>
      </c>
      <c r="T210" s="204">
        <v>39966.7356809548</v>
      </c>
      <c r="U210" s="204">
        <v>36511.451220470793</v>
      </c>
      <c r="W210" s="100">
        <v>49129.782770626698</v>
      </c>
      <c r="X210" s="100">
        <v>40526.307471272041</v>
      </c>
      <c r="Y210" s="100">
        <v>39169.279967362738</v>
      </c>
      <c r="Z210" s="100">
        <v>34633.532926827756</v>
      </c>
      <c r="AA210" s="100">
        <v>26195.889314409505</v>
      </c>
      <c r="AB210" s="100">
        <v>54212.323231855989</v>
      </c>
      <c r="AC210" s="100">
        <v>40210.457786228784</v>
      </c>
      <c r="AD210" s="100">
        <v>38279.253188460156</v>
      </c>
      <c r="AE210" s="100">
        <v>24657.629335024758</v>
      </c>
      <c r="AF210" s="100">
        <v>43276.415797167152</v>
      </c>
      <c r="AG210" s="100">
        <v>37542.584006651479</v>
      </c>
      <c r="AH210" s="100">
        <v>35295.01747198798</v>
      </c>
      <c r="AI210" s="100">
        <v>36785.498396091025</v>
      </c>
      <c r="AJ210" s="100">
        <v>45980.606656585478</v>
      </c>
      <c r="AK210" s="100">
        <v>33899.65803129023</v>
      </c>
      <c r="AL210" s="100">
        <v>41816.311648767834</v>
      </c>
      <c r="AM210" s="100">
        <v>63754.094283105107</v>
      </c>
      <c r="AN210" s="100">
        <v>33636.269415479728</v>
      </c>
      <c r="AO210" s="100">
        <v>39966.7356809548</v>
      </c>
      <c r="AP210" s="100">
        <v>36511.451220470793</v>
      </c>
      <c r="AR210" s="238">
        <f t="shared" si="65"/>
        <v>0</v>
      </c>
      <c r="AS210" s="238">
        <f t="shared" si="66"/>
        <v>0</v>
      </c>
      <c r="AT210" s="238">
        <f t="shared" si="67"/>
        <v>0</v>
      </c>
      <c r="AU210" s="238">
        <f t="shared" si="68"/>
        <v>0</v>
      </c>
      <c r="AV210" s="238">
        <f t="shared" si="69"/>
        <v>0</v>
      </c>
      <c r="AW210" s="238">
        <f t="shared" si="70"/>
        <v>0</v>
      </c>
      <c r="AX210" s="238">
        <f t="shared" si="71"/>
        <v>0</v>
      </c>
      <c r="AY210" s="238">
        <f t="shared" si="72"/>
        <v>0</v>
      </c>
      <c r="AZ210" s="238">
        <f t="shared" si="73"/>
        <v>0</v>
      </c>
      <c r="BA210" s="238">
        <f t="shared" si="74"/>
        <v>0</v>
      </c>
      <c r="BB210" s="238">
        <f t="shared" si="75"/>
        <v>0</v>
      </c>
      <c r="BC210" s="238">
        <f t="shared" si="76"/>
        <v>0</v>
      </c>
      <c r="BD210" s="238">
        <f t="shared" si="77"/>
        <v>0</v>
      </c>
      <c r="BE210" s="238">
        <f t="shared" si="78"/>
        <v>0</v>
      </c>
      <c r="BF210" s="238">
        <f t="shared" si="79"/>
        <v>0</v>
      </c>
      <c r="BG210" s="238">
        <f t="shared" si="80"/>
        <v>0</v>
      </c>
      <c r="BH210" s="238">
        <f t="shared" si="81"/>
        <v>0</v>
      </c>
      <c r="BI210" s="238">
        <f t="shared" si="82"/>
        <v>0</v>
      </c>
      <c r="BJ210" s="238">
        <f t="shared" si="83"/>
        <v>0</v>
      </c>
      <c r="BK210" s="238">
        <f t="shared" si="84"/>
        <v>0</v>
      </c>
    </row>
    <row r="211" spans="1:63" ht="14.4" x14ac:dyDescent="0.3">
      <c r="A211">
        <v>2007</v>
      </c>
      <c r="B211" s="204">
        <v>49570.934517351125</v>
      </c>
      <c r="C211" s="204">
        <v>40973.074663875348</v>
      </c>
      <c r="D211" s="204">
        <v>40357.216959786441</v>
      </c>
      <c r="E211" s="204">
        <v>35392.418214869736</v>
      </c>
      <c r="F211" s="204">
        <v>27405.532704246267</v>
      </c>
      <c r="G211" s="204">
        <v>56606.306115584099</v>
      </c>
      <c r="H211" s="204">
        <v>41534.338488230198</v>
      </c>
      <c r="I211" s="204">
        <v>39107.725468305332</v>
      </c>
      <c r="J211" s="204">
        <v>25930.230105813273</v>
      </c>
      <c r="K211" s="204">
        <v>43773.586256885043</v>
      </c>
      <c r="L211" s="204">
        <v>39377.698541962316</v>
      </c>
      <c r="M211" s="204">
        <v>35882.040411381684</v>
      </c>
      <c r="N211" s="204">
        <v>38035.59713335758</v>
      </c>
      <c r="O211" s="204">
        <v>47250.272378937567</v>
      </c>
      <c r="P211" s="204">
        <v>34260.991287153105</v>
      </c>
      <c r="Q211" s="204">
        <v>43360.279140617269</v>
      </c>
      <c r="R211" s="204">
        <v>64771.804630570521</v>
      </c>
      <c r="S211" s="204">
        <v>34181.882182096262</v>
      </c>
      <c r="T211" s="204">
        <v>41002.71222800653</v>
      </c>
      <c r="U211" s="204">
        <v>37588.37808103321</v>
      </c>
      <c r="W211" s="100">
        <v>49570.934517351125</v>
      </c>
      <c r="X211" s="100">
        <v>40973.074663875348</v>
      </c>
      <c r="Y211" s="100">
        <v>40357.216959786441</v>
      </c>
      <c r="Z211" s="100">
        <v>35392.418214869736</v>
      </c>
      <c r="AA211" s="100">
        <v>27405.532704246267</v>
      </c>
      <c r="AB211" s="100">
        <v>56606.306115584099</v>
      </c>
      <c r="AC211" s="100">
        <v>41534.338488230198</v>
      </c>
      <c r="AD211" s="100">
        <v>39107.725468305332</v>
      </c>
      <c r="AE211" s="100">
        <v>25930.230105813273</v>
      </c>
      <c r="AF211" s="100">
        <v>43773.586256885043</v>
      </c>
      <c r="AG211" s="100">
        <v>39377.698541962316</v>
      </c>
      <c r="AH211" s="100">
        <v>35882.040411381684</v>
      </c>
      <c r="AI211" s="100">
        <v>38035.59713335758</v>
      </c>
      <c r="AJ211" s="100">
        <v>47250.272378937567</v>
      </c>
      <c r="AK211" s="100">
        <v>34260.991287153105</v>
      </c>
      <c r="AL211" s="100">
        <v>43360.279140617269</v>
      </c>
      <c r="AM211" s="100">
        <v>64771.804630570521</v>
      </c>
      <c r="AN211" s="100">
        <v>34181.882182096262</v>
      </c>
      <c r="AO211" s="100">
        <v>41002.71222800653</v>
      </c>
      <c r="AP211" s="100">
        <v>37588.37808103321</v>
      </c>
      <c r="AR211" s="238">
        <f t="shared" si="65"/>
        <v>0</v>
      </c>
      <c r="AS211" s="238">
        <f t="shared" si="66"/>
        <v>0</v>
      </c>
      <c r="AT211" s="238">
        <f t="shared" si="67"/>
        <v>0</v>
      </c>
      <c r="AU211" s="238">
        <f t="shared" si="68"/>
        <v>0</v>
      </c>
      <c r="AV211" s="238">
        <f t="shared" si="69"/>
        <v>0</v>
      </c>
      <c r="AW211" s="238">
        <f t="shared" si="70"/>
        <v>0</v>
      </c>
      <c r="AX211" s="238">
        <f t="shared" si="71"/>
        <v>0</v>
      </c>
      <c r="AY211" s="238">
        <f t="shared" si="72"/>
        <v>0</v>
      </c>
      <c r="AZ211" s="238">
        <f t="shared" si="73"/>
        <v>0</v>
      </c>
      <c r="BA211" s="238">
        <f t="shared" si="74"/>
        <v>0</v>
      </c>
      <c r="BB211" s="238">
        <f t="shared" si="75"/>
        <v>0</v>
      </c>
      <c r="BC211" s="238">
        <f t="shared" si="76"/>
        <v>0</v>
      </c>
      <c r="BD211" s="238">
        <f t="shared" si="77"/>
        <v>0</v>
      </c>
      <c r="BE211" s="238">
        <f t="shared" si="78"/>
        <v>0</v>
      </c>
      <c r="BF211" s="238">
        <f t="shared" si="79"/>
        <v>0</v>
      </c>
      <c r="BG211" s="238">
        <f t="shared" si="80"/>
        <v>0</v>
      </c>
      <c r="BH211" s="238">
        <f t="shared" si="81"/>
        <v>0</v>
      </c>
      <c r="BI211" s="238">
        <f t="shared" si="82"/>
        <v>0</v>
      </c>
      <c r="BJ211" s="238">
        <f t="shared" si="83"/>
        <v>0</v>
      </c>
      <c r="BK211" s="238">
        <f t="shared" si="84"/>
        <v>0</v>
      </c>
    </row>
    <row r="212" spans="1:63" ht="14.4" x14ac:dyDescent="0.3">
      <c r="A212">
        <v>2008</v>
      </c>
      <c r="B212" s="204">
        <v>48951.054230880836</v>
      </c>
      <c r="C212" s="204">
        <v>40773.160637627218</v>
      </c>
      <c r="D212" s="204">
        <v>40643.886908741784</v>
      </c>
      <c r="E212" s="204">
        <v>35039.938233808607</v>
      </c>
      <c r="F212" s="204">
        <v>27834.352957459094</v>
      </c>
      <c r="G212" s="204">
        <v>54585.711201475722</v>
      </c>
      <c r="H212" s="204">
        <v>41935.01365785268</v>
      </c>
      <c r="I212" s="204">
        <v>39177.22959073713</v>
      </c>
      <c r="J212" s="204">
        <v>26459.533958425789</v>
      </c>
      <c r="K212" s="204">
        <v>43176.834770576934</v>
      </c>
      <c r="L212" s="204">
        <v>39309.878406320786</v>
      </c>
      <c r="M212" s="204">
        <v>35656.365616603034</v>
      </c>
      <c r="N212" s="204">
        <v>38514.550004275079</v>
      </c>
      <c r="O212" s="204">
        <v>45104.94232580511</v>
      </c>
      <c r="P212" s="204">
        <v>33612.124060592847</v>
      </c>
      <c r="Q212" s="204">
        <v>43970.74237715685</v>
      </c>
      <c r="R212" s="204">
        <v>63991.971381445721</v>
      </c>
      <c r="S212" s="204">
        <v>33941.190747868124</v>
      </c>
      <c r="T212" s="204">
        <v>40420.343188056875</v>
      </c>
      <c r="U212" s="204">
        <v>36974.77987596226</v>
      </c>
      <c r="W212" s="100">
        <v>48951.054230880836</v>
      </c>
      <c r="X212" s="100">
        <v>40773.160637627218</v>
      </c>
      <c r="Y212" s="100">
        <v>40643.886908741784</v>
      </c>
      <c r="Z212" s="100">
        <v>35039.938233808607</v>
      </c>
      <c r="AA212" s="100">
        <v>27834.352957459094</v>
      </c>
      <c r="AB212" s="100">
        <v>54585.711201475722</v>
      </c>
      <c r="AC212" s="100">
        <v>41935.01365785268</v>
      </c>
      <c r="AD212" s="100">
        <v>39177.22959073713</v>
      </c>
      <c r="AE212" s="100">
        <v>26459.533958425789</v>
      </c>
      <c r="AF212" s="100">
        <v>43176.834770576934</v>
      </c>
      <c r="AG212" s="100">
        <v>39309.878406320786</v>
      </c>
      <c r="AH212" s="100">
        <v>35656.365616603034</v>
      </c>
      <c r="AI212" s="100">
        <v>38514.550004275079</v>
      </c>
      <c r="AJ212" s="100">
        <v>45104.94232580511</v>
      </c>
      <c r="AK212" s="100">
        <v>33612.124060592847</v>
      </c>
      <c r="AL212" s="100">
        <v>43970.74237715685</v>
      </c>
      <c r="AM212" s="100">
        <v>63991.971381445721</v>
      </c>
      <c r="AN212" s="100">
        <v>33941.190747868124</v>
      </c>
      <c r="AO212" s="100">
        <v>40420.343188056875</v>
      </c>
      <c r="AP212" s="100">
        <v>36974.77987596226</v>
      </c>
      <c r="AR212" s="238">
        <f t="shared" si="65"/>
        <v>0</v>
      </c>
      <c r="AS212" s="238">
        <f t="shared" si="66"/>
        <v>0</v>
      </c>
      <c r="AT212" s="238">
        <f t="shared" si="67"/>
        <v>0</v>
      </c>
      <c r="AU212" s="238">
        <f t="shared" si="68"/>
        <v>0</v>
      </c>
      <c r="AV212" s="238">
        <f t="shared" si="69"/>
        <v>0</v>
      </c>
      <c r="AW212" s="238">
        <f t="shared" si="70"/>
        <v>0</v>
      </c>
      <c r="AX212" s="238">
        <f t="shared" si="71"/>
        <v>0</v>
      </c>
      <c r="AY212" s="238">
        <f t="shared" si="72"/>
        <v>0</v>
      </c>
      <c r="AZ212" s="238">
        <f t="shared" si="73"/>
        <v>0</v>
      </c>
      <c r="BA212" s="238">
        <f t="shared" si="74"/>
        <v>0</v>
      </c>
      <c r="BB212" s="238">
        <f t="shared" si="75"/>
        <v>0</v>
      </c>
      <c r="BC212" s="238">
        <f t="shared" si="76"/>
        <v>0</v>
      </c>
      <c r="BD212" s="238">
        <f t="shared" si="77"/>
        <v>0</v>
      </c>
      <c r="BE212" s="238">
        <f t="shared" si="78"/>
        <v>0</v>
      </c>
      <c r="BF212" s="238">
        <f t="shared" si="79"/>
        <v>0</v>
      </c>
      <c r="BG212" s="238">
        <f t="shared" si="80"/>
        <v>0</v>
      </c>
      <c r="BH212" s="238">
        <f t="shared" si="81"/>
        <v>0</v>
      </c>
      <c r="BI212" s="238">
        <f t="shared" si="82"/>
        <v>0</v>
      </c>
      <c r="BJ212" s="238">
        <f t="shared" si="83"/>
        <v>0</v>
      </c>
      <c r="BK212" s="238">
        <f t="shared" si="84"/>
        <v>0</v>
      </c>
    </row>
    <row r="213" spans="1:63" ht="14.4" x14ac:dyDescent="0.3">
      <c r="A213">
        <v>2009</v>
      </c>
      <c r="B213" s="204">
        <v>47040.821375222855</v>
      </c>
      <c r="C213" s="204">
        <v>39161.253592540386</v>
      </c>
      <c r="D213" s="204">
        <v>40446.704649214451</v>
      </c>
      <c r="E213" s="204">
        <v>33143.845960729108</v>
      </c>
      <c r="F213" s="204">
        <v>27790.803964591323</v>
      </c>
      <c r="G213" s="204">
        <v>52444.863529404771</v>
      </c>
      <c r="H213" s="204">
        <v>40209.459687645547</v>
      </c>
      <c r="I213" s="204">
        <v>37774.843680457467</v>
      </c>
      <c r="J213" s="204">
        <v>25068.661912758085</v>
      </c>
      <c r="K213" s="204">
        <v>40441.363666349018</v>
      </c>
      <c r="L213" s="204">
        <v>35781.75295462989</v>
      </c>
      <c r="M213" s="204">
        <v>34350.589254239094</v>
      </c>
      <c r="N213" s="204">
        <v>36649.241792740708</v>
      </c>
      <c r="O213" s="204">
        <v>41660.978970981843</v>
      </c>
      <c r="P213" s="204">
        <v>31543.317153137807</v>
      </c>
      <c r="Q213" s="204">
        <v>42142.831951157699</v>
      </c>
      <c r="R213" s="204">
        <v>62136.549657424701</v>
      </c>
      <c r="S213" s="204">
        <v>32432.459320876933</v>
      </c>
      <c r="T213" s="204">
        <v>38056.752701980869</v>
      </c>
      <c r="U213" s="204">
        <v>35278.856241045942</v>
      </c>
      <c r="W213" s="100">
        <v>47040.821375222855</v>
      </c>
      <c r="X213" s="100">
        <v>39161.253592540386</v>
      </c>
      <c r="Y213" s="100">
        <v>40446.704649214451</v>
      </c>
      <c r="Z213" s="100">
        <v>33143.845960729108</v>
      </c>
      <c r="AA213" s="100">
        <v>27790.803964591323</v>
      </c>
      <c r="AB213" s="100">
        <v>52444.863529404771</v>
      </c>
      <c r="AC213" s="100">
        <v>40209.459687645547</v>
      </c>
      <c r="AD213" s="100">
        <v>37774.843680457467</v>
      </c>
      <c r="AE213" s="100">
        <v>25068.661912758085</v>
      </c>
      <c r="AF213" s="100">
        <v>40441.363666349018</v>
      </c>
      <c r="AG213" s="100">
        <v>35781.75295462989</v>
      </c>
      <c r="AH213" s="100">
        <v>34350.589254239094</v>
      </c>
      <c r="AI213" s="100">
        <v>36649.241792740708</v>
      </c>
      <c r="AJ213" s="100">
        <v>41660.978970981843</v>
      </c>
      <c r="AK213" s="100">
        <v>31543.317153137807</v>
      </c>
      <c r="AL213" s="100">
        <v>42142.831951157699</v>
      </c>
      <c r="AM213" s="100">
        <v>62136.549657424701</v>
      </c>
      <c r="AN213" s="100">
        <v>32432.459320876933</v>
      </c>
      <c r="AO213" s="100">
        <v>38056.752701980869</v>
      </c>
      <c r="AP213" s="100">
        <v>35278.856241045942</v>
      </c>
      <c r="AR213" s="238">
        <f t="shared" si="65"/>
        <v>0</v>
      </c>
      <c r="AS213" s="238">
        <f t="shared" si="66"/>
        <v>0</v>
      </c>
      <c r="AT213" s="238">
        <f t="shared" si="67"/>
        <v>0</v>
      </c>
      <c r="AU213" s="238">
        <f t="shared" si="68"/>
        <v>0</v>
      </c>
      <c r="AV213" s="238">
        <f t="shared" si="69"/>
        <v>0</v>
      </c>
      <c r="AW213" s="238">
        <f t="shared" si="70"/>
        <v>0</v>
      </c>
      <c r="AX213" s="238">
        <f t="shared" si="71"/>
        <v>0</v>
      </c>
      <c r="AY213" s="238">
        <f t="shared" si="72"/>
        <v>0</v>
      </c>
      <c r="AZ213" s="238">
        <f t="shared" si="73"/>
        <v>0</v>
      </c>
      <c r="BA213" s="238">
        <f t="shared" si="74"/>
        <v>0</v>
      </c>
      <c r="BB213" s="238">
        <f t="shared" si="75"/>
        <v>0</v>
      </c>
      <c r="BC213" s="238">
        <f t="shared" si="76"/>
        <v>0</v>
      </c>
      <c r="BD213" s="238">
        <f t="shared" si="77"/>
        <v>0</v>
      </c>
      <c r="BE213" s="238">
        <f t="shared" si="78"/>
        <v>0</v>
      </c>
      <c r="BF213" s="238">
        <f t="shared" si="79"/>
        <v>0</v>
      </c>
      <c r="BG213" s="238">
        <f t="shared" si="80"/>
        <v>0</v>
      </c>
      <c r="BH213" s="238">
        <f t="shared" si="81"/>
        <v>0</v>
      </c>
      <c r="BI213" s="238">
        <f t="shared" si="82"/>
        <v>0</v>
      </c>
      <c r="BJ213" s="238">
        <f t="shared" si="83"/>
        <v>0</v>
      </c>
      <c r="BK213" s="238">
        <f t="shared" si="84"/>
        <v>0</v>
      </c>
    </row>
    <row r="214" spans="1:63" ht="14.4" x14ac:dyDescent="0.3">
      <c r="A214">
        <v>2010</v>
      </c>
      <c r="B214" s="204">
        <v>47771.779845961188</v>
      </c>
      <c r="C214" s="204">
        <v>39950.649589181281</v>
      </c>
      <c r="D214" s="204">
        <v>40909.622331576989</v>
      </c>
      <c r="E214" s="204">
        <v>34519.145307705687</v>
      </c>
      <c r="F214" s="204">
        <v>29410.713902104795</v>
      </c>
      <c r="G214" s="204">
        <v>59131.076910014381</v>
      </c>
      <c r="H214" s="204">
        <v>41018.960077844189</v>
      </c>
      <c r="I214" s="204">
        <v>38269.237015412669</v>
      </c>
      <c r="J214" s="204">
        <v>25692.222430090296</v>
      </c>
      <c r="K214" s="204">
        <v>40781.803259379521</v>
      </c>
      <c r="L214" s="204">
        <v>36802.414724664544</v>
      </c>
      <c r="M214" s="204">
        <v>34734.190838227318</v>
      </c>
      <c r="N214" s="204">
        <v>38056.578806882862</v>
      </c>
      <c r="O214" s="204">
        <v>41371.310833842239</v>
      </c>
      <c r="P214" s="204">
        <v>32049.842973306095</v>
      </c>
      <c r="Q214" s="204">
        <v>42610.315843331322</v>
      </c>
      <c r="R214" s="204">
        <v>61782.495994346616</v>
      </c>
      <c r="S214" s="204">
        <v>32309.081111208219</v>
      </c>
      <c r="T214" s="204">
        <v>40071.171547543483</v>
      </c>
      <c r="U214" s="204">
        <v>35688.962522891001</v>
      </c>
      <c r="W214" s="100">
        <v>47771.779845961188</v>
      </c>
      <c r="X214" s="100">
        <v>39950.649589181281</v>
      </c>
      <c r="Y214" s="100">
        <v>40909.622331576989</v>
      </c>
      <c r="Z214" s="100">
        <v>34519.145307705687</v>
      </c>
      <c r="AA214" s="100">
        <v>29410.713902104795</v>
      </c>
      <c r="AB214" s="100">
        <v>59131.076910014381</v>
      </c>
      <c r="AC214" s="100">
        <v>41018.960077844189</v>
      </c>
      <c r="AD214" s="100">
        <v>38269.237015412669</v>
      </c>
      <c r="AE214" s="100">
        <v>25692.222430090296</v>
      </c>
      <c r="AF214" s="100">
        <v>40781.803259379521</v>
      </c>
      <c r="AG214" s="100">
        <v>36802.414724664544</v>
      </c>
      <c r="AH214" s="100">
        <v>34734.190838227318</v>
      </c>
      <c r="AI214" s="100">
        <v>38056.578806882862</v>
      </c>
      <c r="AJ214" s="100">
        <v>41371.310833842239</v>
      </c>
      <c r="AK214" s="100">
        <v>32049.842973306095</v>
      </c>
      <c r="AL214" s="100">
        <v>42610.315843331322</v>
      </c>
      <c r="AM214" s="100">
        <v>61782.495994346616</v>
      </c>
      <c r="AN214" s="100">
        <v>32309.081111208219</v>
      </c>
      <c r="AO214" s="100">
        <v>40071.171547543483</v>
      </c>
      <c r="AP214" s="100">
        <v>35688.962522891001</v>
      </c>
      <c r="AR214" s="238">
        <f t="shared" si="65"/>
        <v>0</v>
      </c>
      <c r="AS214" s="238">
        <f t="shared" si="66"/>
        <v>0</v>
      </c>
      <c r="AT214" s="238">
        <f t="shared" si="67"/>
        <v>0</v>
      </c>
      <c r="AU214" s="238">
        <f t="shared" si="68"/>
        <v>0</v>
      </c>
      <c r="AV214" s="238">
        <f t="shared" si="69"/>
        <v>0</v>
      </c>
      <c r="AW214" s="238">
        <f t="shared" si="70"/>
        <v>0</v>
      </c>
      <c r="AX214" s="238">
        <f t="shared" si="71"/>
        <v>0</v>
      </c>
      <c r="AY214" s="238">
        <f t="shared" si="72"/>
        <v>0</v>
      </c>
      <c r="AZ214" s="238">
        <f t="shared" si="73"/>
        <v>0</v>
      </c>
      <c r="BA214" s="238">
        <f t="shared" si="74"/>
        <v>0</v>
      </c>
      <c r="BB214" s="238">
        <f t="shared" si="75"/>
        <v>0</v>
      </c>
      <c r="BC214" s="238">
        <f t="shared" si="76"/>
        <v>0</v>
      </c>
      <c r="BD214" s="238">
        <f t="shared" si="77"/>
        <v>0</v>
      </c>
      <c r="BE214" s="238">
        <f t="shared" si="78"/>
        <v>0</v>
      </c>
      <c r="BF214" s="238">
        <f t="shared" si="79"/>
        <v>0</v>
      </c>
      <c r="BG214" s="238">
        <f t="shared" si="80"/>
        <v>0</v>
      </c>
      <c r="BH214" s="238">
        <f t="shared" si="81"/>
        <v>0</v>
      </c>
      <c r="BI214" s="238">
        <f t="shared" si="82"/>
        <v>0</v>
      </c>
      <c r="BJ214" s="238">
        <f t="shared" si="83"/>
        <v>0</v>
      </c>
      <c r="BK214" s="238">
        <f t="shared" si="84"/>
        <v>0</v>
      </c>
    </row>
    <row r="215" spans="1:63" ht="14.4" x14ac:dyDescent="0.3">
      <c r="A215">
        <v>2011</v>
      </c>
      <c r="B215" s="205">
        <v>48282.021092452043</v>
      </c>
      <c r="C215" s="205">
        <v>40488.619816080994</v>
      </c>
      <c r="D215" s="205">
        <v>41339.924953082635</v>
      </c>
      <c r="E215" s="205">
        <v>34293.758463502716</v>
      </c>
      <c r="F215" s="205">
        <v>30253.540029718042</v>
      </c>
      <c r="G215" s="205">
        <v>60741.832548098093</v>
      </c>
      <c r="H215" s="205">
        <v>42066.125860364344</v>
      </c>
      <c r="I215" s="205">
        <v>38767.222937816943</v>
      </c>
      <c r="J215" s="205">
        <v>26168.596490430871</v>
      </c>
      <c r="K215" s="205">
        <v>40930.392964630817</v>
      </c>
      <c r="L215" s="205">
        <v>37636.338871701628</v>
      </c>
      <c r="M215" s="205">
        <v>35133.485550326812</v>
      </c>
      <c r="N215" s="205">
        <v>39185.572777952148</v>
      </c>
      <c r="O215" s="205">
        <v>41536.696869306274</v>
      </c>
      <c r="P215" s="205">
        <v>32100.112515541477</v>
      </c>
      <c r="Q215" s="205">
        <v>42823.955234559005</v>
      </c>
      <c r="R215" s="205">
        <v>61868.695204595671</v>
      </c>
      <c r="S215" s="205">
        <v>32500.941331018068</v>
      </c>
      <c r="T215" s="205">
        <v>41316.315867868092</v>
      </c>
      <c r="U215" s="205">
        <v>35688.314518303181</v>
      </c>
      <c r="W215" s="109">
        <v>48282.021092452043</v>
      </c>
      <c r="X215" s="109">
        <v>40488.619816080994</v>
      </c>
      <c r="Y215" s="109">
        <v>41339.924953082635</v>
      </c>
      <c r="Z215" s="109">
        <v>34293.758463502716</v>
      </c>
      <c r="AA215" s="109">
        <v>30253.540029718042</v>
      </c>
      <c r="AB215" s="109">
        <v>60741.832548098093</v>
      </c>
      <c r="AC215" s="109">
        <v>42066.125860364344</v>
      </c>
      <c r="AD215" s="109">
        <v>38767.222937816943</v>
      </c>
      <c r="AE215" s="109">
        <v>26168.596490430871</v>
      </c>
      <c r="AF215" s="109">
        <v>40930.392964630817</v>
      </c>
      <c r="AG215" s="109">
        <v>37636.338871701628</v>
      </c>
      <c r="AH215" s="109">
        <v>35133.485550326812</v>
      </c>
      <c r="AI215" s="109">
        <v>39185.572777952148</v>
      </c>
      <c r="AJ215" s="109">
        <v>41536.696869306274</v>
      </c>
      <c r="AK215" s="109">
        <v>32100.112515541477</v>
      </c>
      <c r="AL215" s="109">
        <v>42823.955234559005</v>
      </c>
      <c r="AM215" s="109">
        <v>61868.695204595671</v>
      </c>
      <c r="AN215" s="109">
        <v>32500.941331018068</v>
      </c>
      <c r="AO215" s="109">
        <v>41316.315867868092</v>
      </c>
      <c r="AP215" s="109">
        <v>35688.314518303181</v>
      </c>
      <c r="AR215" s="238">
        <f t="shared" si="65"/>
        <v>0</v>
      </c>
      <c r="AS215" s="238">
        <f t="shared" si="66"/>
        <v>0</v>
      </c>
      <c r="AT215" s="238">
        <f t="shared" si="67"/>
        <v>0</v>
      </c>
      <c r="AU215" s="238">
        <f t="shared" si="68"/>
        <v>0</v>
      </c>
      <c r="AV215" s="238">
        <f t="shared" si="69"/>
        <v>0</v>
      </c>
      <c r="AW215" s="238">
        <f t="shared" si="70"/>
        <v>0</v>
      </c>
      <c r="AX215" s="238">
        <f t="shared" si="71"/>
        <v>0</v>
      </c>
      <c r="AY215" s="238">
        <f t="shared" si="72"/>
        <v>0</v>
      </c>
      <c r="AZ215" s="238">
        <f t="shared" si="73"/>
        <v>0</v>
      </c>
      <c r="BA215" s="238">
        <f t="shared" si="74"/>
        <v>0</v>
      </c>
      <c r="BB215" s="238">
        <f t="shared" si="75"/>
        <v>0</v>
      </c>
      <c r="BC215" s="238">
        <f t="shared" si="76"/>
        <v>0</v>
      </c>
      <c r="BD215" s="238">
        <f t="shared" si="77"/>
        <v>0</v>
      </c>
      <c r="BE215" s="238">
        <f t="shared" si="78"/>
        <v>0</v>
      </c>
      <c r="BF215" s="238">
        <f t="shared" si="79"/>
        <v>0</v>
      </c>
      <c r="BG215" s="238">
        <f t="shared" si="80"/>
        <v>0</v>
      </c>
      <c r="BH215" s="238">
        <f t="shared" si="81"/>
        <v>0</v>
      </c>
      <c r="BI215" s="238">
        <f t="shared" si="82"/>
        <v>0</v>
      </c>
      <c r="BJ215" s="238">
        <f t="shared" si="83"/>
        <v>0</v>
      </c>
      <c r="BK215" s="238">
        <f t="shared" si="84"/>
        <v>0</v>
      </c>
    </row>
    <row r="216" spans="1:63" s="10" customFormat="1" x14ac:dyDescent="0.2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s="238">
        <f t="shared" ref="AR216:BA217" si="85">W216-B216</f>
        <v>0</v>
      </c>
      <c r="AS216" s="238">
        <f t="shared" si="85"/>
        <v>0</v>
      </c>
      <c r="AT216" s="238">
        <f t="shared" si="85"/>
        <v>0</v>
      </c>
      <c r="AU216" s="238">
        <f t="shared" si="85"/>
        <v>0</v>
      </c>
      <c r="AV216" s="238">
        <f t="shared" si="85"/>
        <v>0</v>
      </c>
      <c r="AW216" s="238">
        <f t="shared" si="85"/>
        <v>0</v>
      </c>
      <c r="AX216" s="238">
        <f t="shared" si="85"/>
        <v>0</v>
      </c>
      <c r="AY216" s="238">
        <f t="shared" si="85"/>
        <v>0</v>
      </c>
      <c r="AZ216" s="238">
        <f t="shared" si="85"/>
        <v>0</v>
      </c>
      <c r="BA216" s="238">
        <f t="shared" si="85"/>
        <v>0</v>
      </c>
      <c r="BB216" s="238">
        <f t="shared" ref="BB216:BK217" si="86">AG216-L216</f>
        <v>0</v>
      </c>
      <c r="BC216" s="238">
        <f t="shared" si="86"/>
        <v>0</v>
      </c>
      <c r="BD216" s="238">
        <f t="shared" si="86"/>
        <v>0</v>
      </c>
      <c r="BE216" s="238">
        <f t="shared" si="86"/>
        <v>0</v>
      </c>
      <c r="BF216" s="238">
        <f t="shared" si="86"/>
        <v>0</v>
      </c>
      <c r="BG216" s="238">
        <f t="shared" si="86"/>
        <v>0</v>
      </c>
      <c r="BH216" s="238">
        <f t="shared" si="86"/>
        <v>0</v>
      </c>
      <c r="BI216" s="238">
        <f t="shared" si="86"/>
        <v>0</v>
      </c>
      <c r="BJ216" s="238">
        <f t="shared" si="86"/>
        <v>0</v>
      </c>
      <c r="BK216" s="238">
        <f t="shared" si="86"/>
        <v>0</v>
      </c>
    </row>
    <row r="217" spans="1:63" ht="20.100000000000001" customHeight="1" x14ac:dyDescent="0.25">
      <c r="A217" s="12" t="s">
        <v>146</v>
      </c>
      <c r="AR217" s="238">
        <f t="shared" si="85"/>
        <v>0</v>
      </c>
      <c r="AS217" s="238">
        <f t="shared" si="85"/>
        <v>0</v>
      </c>
      <c r="AT217" s="238">
        <f t="shared" si="85"/>
        <v>0</v>
      </c>
      <c r="AU217" s="238">
        <f t="shared" si="85"/>
        <v>0</v>
      </c>
      <c r="AV217" s="238">
        <f t="shared" si="85"/>
        <v>0</v>
      </c>
      <c r="AW217" s="238">
        <f t="shared" si="85"/>
        <v>0</v>
      </c>
      <c r="AX217" s="238">
        <f t="shared" si="85"/>
        <v>0</v>
      </c>
      <c r="AY217" s="238">
        <f t="shared" si="85"/>
        <v>0</v>
      </c>
      <c r="AZ217" s="238">
        <f t="shared" si="85"/>
        <v>0</v>
      </c>
      <c r="BA217" s="238">
        <f t="shared" si="85"/>
        <v>0</v>
      </c>
      <c r="BB217" s="238">
        <f t="shared" si="86"/>
        <v>0</v>
      </c>
      <c r="BC217" s="238">
        <f t="shared" si="86"/>
        <v>0</v>
      </c>
      <c r="BD217" s="238">
        <f t="shared" si="86"/>
        <v>0</v>
      </c>
      <c r="BE217" s="238">
        <f t="shared" si="86"/>
        <v>0</v>
      </c>
      <c r="BF217" s="238">
        <f t="shared" si="86"/>
        <v>0</v>
      </c>
      <c r="BG217" s="238">
        <f t="shared" si="86"/>
        <v>0</v>
      </c>
      <c r="BH217" s="238">
        <f t="shared" si="86"/>
        <v>0</v>
      </c>
      <c r="BI217" s="238">
        <f t="shared" si="86"/>
        <v>0</v>
      </c>
      <c r="BJ217" s="238">
        <f t="shared" si="86"/>
        <v>0</v>
      </c>
      <c r="BK217" s="238">
        <f t="shared" si="86"/>
        <v>0</v>
      </c>
    </row>
    <row r="218" spans="1:63" x14ac:dyDescent="0.25">
      <c r="B218" t="s">
        <v>11</v>
      </c>
      <c r="C218" t="s">
        <v>0</v>
      </c>
      <c r="D218" t="s">
        <v>15</v>
      </c>
      <c r="E218" t="s">
        <v>1</v>
      </c>
      <c r="F218" t="s">
        <v>22</v>
      </c>
      <c r="G218" t="s">
        <v>18</v>
      </c>
      <c r="H218" t="s">
        <v>2</v>
      </c>
      <c r="I218" t="s">
        <v>3</v>
      </c>
      <c r="J218" t="s">
        <v>51</v>
      </c>
      <c r="K218" t="s">
        <v>4</v>
      </c>
      <c r="L218" t="s">
        <v>49</v>
      </c>
      <c r="M218" t="s">
        <v>5</v>
      </c>
      <c r="N218" t="s">
        <v>6</v>
      </c>
      <c r="O218" t="s">
        <v>50</v>
      </c>
      <c r="P218" t="s">
        <v>7</v>
      </c>
      <c r="Q218" t="s">
        <v>12</v>
      </c>
      <c r="R218" t="s">
        <v>8</v>
      </c>
      <c r="S218" t="s">
        <v>17</v>
      </c>
      <c r="T218" t="s">
        <v>9</v>
      </c>
      <c r="U218" t="s">
        <v>13</v>
      </c>
      <c r="AR218" s="238" t="e">
        <f t="shared" ref="AR218:AR270" si="87">W218-B218</f>
        <v>#VALUE!</v>
      </c>
      <c r="AS218" s="238" t="e">
        <f t="shared" ref="AS218:AS270" si="88">X218-C218</f>
        <v>#VALUE!</v>
      </c>
      <c r="AT218" s="238" t="e">
        <f t="shared" ref="AT218:AT270" si="89">Y218-D218</f>
        <v>#VALUE!</v>
      </c>
      <c r="AU218" s="238" t="e">
        <f t="shared" ref="AU218:AU270" si="90">Z218-E218</f>
        <v>#VALUE!</v>
      </c>
      <c r="AV218" s="238" t="e">
        <f t="shared" ref="AV218:AV270" si="91">AA218-F218</f>
        <v>#VALUE!</v>
      </c>
      <c r="AW218" s="238" t="e">
        <f t="shared" ref="AW218:AW270" si="92">AB218-G218</f>
        <v>#VALUE!</v>
      </c>
      <c r="AX218" s="238" t="e">
        <f t="shared" ref="AX218:AX270" si="93">AC218-H218</f>
        <v>#VALUE!</v>
      </c>
      <c r="AY218" s="238" t="e">
        <f t="shared" ref="AY218:AY270" si="94">AD218-I218</f>
        <v>#VALUE!</v>
      </c>
      <c r="AZ218" s="238" t="e">
        <f t="shared" ref="AZ218:AZ270" si="95">AE218-J218</f>
        <v>#VALUE!</v>
      </c>
      <c r="BA218" s="238" t="e">
        <f t="shared" ref="BA218:BA270" si="96">AF218-K218</f>
        <v>#VALUE!</v>
      </c>
      <c r="BB218" s="238" t="e">
        <f t="shared" ref="BB218:BB270" si="97">AG218-L218</f>
        <v>#VALUE!</v>
      </c>
      <c r="BC218" s="238" t="e">
        <f t="shared" ref="BC218:BC270" si="98">AH218-M218</f>
        <v>#VALUE!</v>
      </c>
      <c r="BD218" s="238" t="e">
        <f t="shared" ref="BD218:BD270" si="99">AI218-N218</f>
        <v>#VALUE!</v>
      </c>
      <c r="BE218" s="238" t="e">
        <f t="shared" ref="BE218:BE270" si="100">AJ218-O218</f>
        <v>#VALUE!</v>
      </c>
      <c r="BF218" s="238" t="e">
        <f t="shared" ref="BF218:BF270" si="101">AK218-P218</f>
        <v>#VALUE!</v>
      </c>
      <c r="BG218" s="238" t="e">
        <f t="shared" ref="BG218:BG270" si="102">AL218-Q218</f>
        <v>#VALUE!</v>
      </c>
      <c r="BH218" s="238" t="e">
        <f t="shared" ref="BH218:BH270" si="103">AM218-R218</f>
        <v>#VALUE!</v>
      </c>
      <c r="BI218" s="238" t="e">
        <f t="shared" ref="BI218:BI270" si="104">AN218-S218</f>
        <v>#VALUE!</v>
      </c>
      <c r="BJ218" s="238" t="e">
        <f t="shared" ref="BJ218:BJ270" si="105">AO218-T218</f>
        <v>#VALUE!</v>
      </c>
      <c r="BK218" s="238" t="e">
        <f t="shared" ref="BK218:BK270" si="106">AP218-U218</f>
        <v>#VALUE!</v>
      </c>
    </row>
    <row r="219" spans="1:63" x14ac:dyDescent="0.25">
      <c r="A219">
        <v>1960</v>
      </c>
      <c r="B219" s="199">
        <v>46950.647538125217</v>
      </c>
      <c r="C219" s="199">
        <v>42309.935774361409</v>
      </c>
      <c r="D219" s="199">
        <v>37875.541199332562</v>
      </c>
      <c r="E219" s="199">
        <v>12100.538252455142</v>
      </c>
      <c r="F219" s="199" t="e">
        <f>NA()</f>
        <v>#N/A</v>
      </c>
      <c r="G219" s="199" t="e">
        <f>NA()</f>
        <v>#N/A</v>
      </c>
      <c r="H219" s="199">
        <v>23918.974417194433</v>
      </c>
      <c r="I219" s="199">
        <v>30699.109820168338</v>
      </c>
      <c r="J219" s="199" t="e">
        <f>NA()</f>
        <v>#N/A</v>
      </c>
      <c r="K219" s="199">
        <v>32057.336216792097</v>
      </c>
      <c r="L219" s="199" t="e">
        <f>NA()</f>
        <v>#N/A</v>
      </c>
      <c r="M219" s="199">
        <v>25811.438830653125</v>
      </c>
      <c r="N219" s="199">
        <v>26243.1258236004</v>
      </c>
      <c r="O219" s="199" t="e">
        <f>NA()</f>
        <v>#N/A</v>
      </c>
      <c r="P219" s="199">
        <v>23608.281696787722</v>
      </c>
      <c r="Q219" s="199">
        <v>34524.451127766275</v>
      </c>
      <c r="R219" s="199">
        <v>38807.953979144666</v>
      </c>
      <c r="S219" s="199" t="e">
        <f>NA()</f>
        <v>#N/A</v>
      </c>
      <c r="T219" s="199">
        <v>28540.139144524081</v>
      </c>
      <c r="U219" s="199">
        <v>26063.722734246279</v>
      </c>
      <c r="W219">
        <f>'2 a'!B60</f>
        <v>46950.647538125217</v>
      </c>
      <c r="X219">
        <f>'2 a'!C60</f>
        <v>42309.935774361409</v>
      </c>
      <c r="Y219">
        <f>'2 a'!D60</f>
        <v>37875.541199332562</v>
      </c>
      <c r="Z219">
        <f>'2 a'!E60</f>
        <v>12100.538252455142</v>
      </c>
      <c r="AA219" t="str">
        <f>'2 a'!F60</f>
        <v>NA</v>
      </c>
      <c r="AB219" t="str">
        <f>'2 a'!G60</f>
        <v>NA</v>
      </c>
      <c r="AC219">
        <f>'2 a'!H60</f>
        <v>23918.974417194433</v>
      </c>
      <c r="AD219">
        <f>'2 a'!I60</f>
        <v>30699.109820168338</v>
      </c>
      <c r="AE219" t="str">
        <f>'2 a'!J60</f>
        <v>NA</v>
      </c>
      <c r="AF219">
        <f>'2 a'!K60</f>
        <v>32057.336216792097</v>
      </c>
      <c r="AG219" t="str">
        <f>'2 a'!L60</f>
        <v>NA</v>
      </c>
      <c r="AH219">
        <f>'2 a'!M60</f>
        <v>25811.438830653125</v>
      </c>
      <c r="AI219">
        <f>'2 a'!N60</f>
        <v>26243.1258236004</v>
      </c>
      <c r="AJ219" t="str">
        <f>'2 a'!O60</f>
        <v>NA</v>
      </c>
      <c r="AK219">
        <f>'2 a'!P60</f>
        <v>23608.281696787722</v>
      </c>
      <c r="AL219">
        <f>'2 a'!Q60</f>
        <v>34524.451127766275</v>
      </c>
      <c r="AM219">
        <f>'2 a'!R60</f>
        <v>38807.953979144666</v>
      </c>
      <c r="AN219" t="str">
        <f>'2 a'!S60</f>
        <v>NA</v>
      </c>
      <c r="AO219">
        <f>'2 a'!T60</f>
        <v>28540.139144524081</v>
      </c>
      <c r="AP219">
        <f>'2 a'!U60</f>
        <v>26063.722734246279</v>
      </c>
      <c r="AR219" s="238">
        <f t="shared" si="87"/>
        <v>0</v>
      </c>
      <c r="AS219" s="238">
        <f t="shared" si="88"/>
        <v>0</v>
      </c>
      <c r="AT219" s="238">
        <f t="shared" si="89"/>
        <v>0</v>
      </c>
      <c r="AU219" s="238">
        <f t="shared" si="90"/>
        <v>0</v>
      </c>
      <c r="AV219" s="238" t="e">
        <f t="shared" si="91"/>
        <v>#VALUE!</v>
      </c>
      <c r="AW219" s="238" t="e">
        <f t="shared" si="92"/>
        <v>#VALUE!</v>
      </c>
      <c r="AX219" s="238">
        <f t="shared" si="93"/>
        <v>0</v>
      </c>
      <c r="AY219" s="238">
        <f t="shared" si="94"/>
        <v>0</v>
      </c>
      <c r="AZ219" s="238" t="e">
        <f t="shared" si="95"/>
        <v>#VALUE!</v>
      </c>
      <c r="BA219" s="238">
        <f t="shared" si="96"/>
        <v>0</v>
      </c>
      <c r="BB219" s="238" t="e">
        <f t="shared" si="97"/>
        <v>#VALUE!</v>
      </c>
      <c r="BC219" s="238">
        <f t="shared" si="98"/>
        <v>0</v>
      </c>
      <c r="BD219" s="238">
        <f t="shared" si="99"/>
        <v>0</v>
      </c>
      <c r="BE219" s="238" t="e">
        <f t="shared" si="100"/>
        <v>#VALUE!</v>
      </c>
      <c r="BF219" s="238">
        <f t="shared" si="101"/>
        <v>0</v>
      </c>
      <c r="BG219" s="238">
        <f t="shared" si="102"/>
        <v>0</v>
      </c>
      <c r="BH219" s="238">
        <f t="shared" si="103"/>
        <v>0</v>
      </c>
      <c r="BI219" s="238" t="e">
        <f t="shared" si="104"/>
        <v>#VALUE!</v>
      </c>
      <c r="BJ219" s="238">
        <f t="shared" si="105"/>
        <v>0</v>
      </c>
      <c r="BK219" s="238">
        <f t="shared" si="106"/>
        <v>0</v>
      </c>
    </row>
    <row r="220" spans="1:63" x14ac:dyDescent="0.25">
      <c r="A220">
        <v>1961</v>
      </c>
      <c r="B220" s="199">
        <v>48026.245938512475</v>
      </c>
      <c r="C220" s="199">
        <v>42986.298370936536</v>
      </c>
      <c r="D220" s="199">
        <v>37578.431712109166</v>
      </c>
      <c r="E220" s="199">
        <v>13348.269467784787</v>
      </c>
      <c r="F220" s="199" t="e">
        <f>NA()</f>
        <v>#N/A</v>
      </c>
      <c r="G220" s="199" t="e">
        <f>NA()</f>
        <v>#N/A</v>
      </c>
      <c r="H220" s="199">
        <v>25052.157840176729</v>
      </c>
      <c r="I220" s="199">
        <v>31987.764138131093</v>
      </c>
      <c r="J220" s="199" t="e">
        <f>NA()</f>
        <v>#N/A</v>
      </c>
      <c r="K220" s="199">
        <v>33453.673926466741</v>
      </c>
      <c r="L220" s="199" t="e">
        <f>NA()</f>
        <v>#N/A</v>
      </c>
      <c r="M220" s="199">
        <v>27056.502275693179</v>
      </c>
      <c r="N220" s="199">
        <v>27081.004002901016</v>
      </c>
      <c r="O220" s="199" t="e">
        <f>NA()</f>
        <v>#N/A</v>
      </c>
      <c r="P220" s="199">
        <v>25384.156467535136</v>
      </c>
      <c r="Q220" s="199">
        <v>35014.921282156924</v>
      </c>
      <c r="R220" s="199">
        <v>40630.264883439435</v>
      </c>
      <c r="S220" s="199" t="e">
        <f>NA()</f>
        <v>#N/A</v>
      </c>
      <c r="T220" s="199">
        <v>29919.145303366866</v>
      </c>
      <c r="U220" s="199">
        <v>26476.477102720539</v>
      </c>
      <c r="W220">
        <f>'2 a'!B61</f>
        <v>48026.245938512475</v>
      </c>
      <c r="X220">
        <f>'2 a'!C61</f>
        <v>42986.298370936536</v>
      </c>
      <c r="Y220">
        <f>'2 a'!D61</f>
        <v>37578.431712109166</v>
      </c>
      <c r="Z220">
        <f>'2 a'!E61</f>
        <v>13348.269467784787</v>
      </c>
      <c r="AA220" t="str">
        <f>'2 a'!F61</f>
        <v>NA</v>
      </c>
      <c r="AB220" t="str">
        <f>'2 a'!G61</f>
        <v>NA</v>
      </c>
      <c r="AC220">
        <f>'2 a'!H61</f>
        <v>25052.157840176729</v>
      </c>
      <c r="AD220">
        <f>'2 a'!I61</f>
        <v>31987.764138131093</v>
      </c>
      <c r="AE220" t="str">
        <f>'2 a'!J61</f>
        <v>NA</v>
      </c>
      <c r="AF220">
        <f>'2 a'!K61</f>
        <v>33453.673926466741</v>
      </c>
      <c r="AG220" t="str">
        <f>'2 a'!L61</f>
        <v>NA</v>
      </c>
      <c r="AH220">
        <f>'2 a'!M61</f>
        <v>27056.502275693179</v>
      </c>
      <c r="AI220">
        <f>'2 a'!N61</f>
        <v>27081.004002901016</v>
      </c>
      <c r="AJ220" t="str">
        <f>'2 a'!O61</f>
        <v>NA</v>
      </c>
      <c r="AK220">
        <f>'2 a'!P61</f>
        <v>25384.156467535136</v>
      </c>
      <c r="AL220">
        <f>'2 a'!Q61</f>
        <v>35014.921282156924</v>
      </c>
      <c r="AM220">
        <f>'2 a'!R61</f>
        <v>40630.264883439435</v>
      </c>
      <c r="AN220" t="str">
        <f>'2 a'!S61</f>
        <v>NA</v>
      </c>
      <c r="AO220">
        <f>'2 a'!T61</f>
        <v>29919.145303366866</v>
      </c>
      <c r="AP220">
        <f>'2 a'!U61</f>
        <v>26476.477102720539</v>
      </c>
      <c r="AR220" s="238">
        <f t="shared" si="87"/>
        <v>0</v>
      </c>
      <c r="AS220" s="238">
        <f t="shared" si="88"/>
        <v>0</v>
      </c>
      <c r="AT220" s="238">
        <f t="shared" si="89"/>
        <v>0</v>
      </c>
      <c r="AU220" s="238">
        <f t="shared" si="90"/>
        <v>0</v>
      </c>
      <c r="AV220" s="238" t="e">
        <f t="shared" si="91"/>
        <v>#VALUE!</v>
      </c>
      <c r="AW220" s="238" t="e">
        <f t="shared" si="92"/>
        <v>#VALUE!</v>
      </c>
      <c r="AX220" s="238">
        <f t="shared" si="93"/>
        <v>0</v>
      </c>
      <c r="AY220" s="238">
        <f t="shared" si="94"/>
        <v>0</v>
      </c>
      <c r="AZ220" s="238" t="e">
        <f t="shared" si="95"/>
        <v>#VALUE!</v>
      </c>
      <c r="BA220" s="238">
        <f t="shared" si="96"/>
        <v>0</v>
      </c>
      <c r="BB220" s="238" t="e">
        <f t="shared" si="97"/>
        <v>#VALUE!</v>
      </c>
      <c r="BC220" s="238">
        <f t="shared" si="98"/>
        <v>0</v>
      </c>
      <c r="BD220" s="238">
        <f t="shared" si="99"/>
        <v>0</v>
      </c>
      <c r="BE220" s="238" t="e">
        <f t="shared" si="100"/>
        <v>#VALUE!</v>
      </c>
      <c r="BF220" s="238">
        <f t="shared" si="101"/>
        <v>0</v>
      </c>
      <c r="BG220" s="238">
        <f t="shared" si="102"/>
        <v>0</v>
      </c>
      <c r="BH220" s="238">
        <f t="shared" si="103"/>
        <v>0</v>
      </c>
      <c r="BI220" s="238" t="e">
        <f t="shared" si="104"/>
        <v>#VALUE!</v>
      </c>
      <c r="BJ220" s="238">
        <f t="shared" si="105"/>
        <v>0</v>
      </c>
      <c r="BK220" s="238">
        <f t="shared" si="106"/>
        <v>0</v>
      </c>
    </row>
    <row r="221" spans="1:63" x14ac:dyDescent="0.25">
      <c r="A221">
        <v>1962</v>
      </c>
      <c r="B221" s="199">
        <v>50049.452789118746</v>
      </c>
      <c r="C221" s="199">
        <v>44725.845393242358</v>
      </c>
      <c r="D221" s="199">
        <v>38752.6495535371</v>
      </c>
      <c r="E221" s="199">
        <v>14311.239350448661</v>
      </c>
      <c r="F221" s="199" t="e">
        <f>NA()</f>
        <v>#N/A</v>
      </c>
      <c r="G221" s="199" t="e">
        <f>NA()</f>
        <v>#N/A</v>
      </c>
      <c r="H221" s="199">
        <v>25773.46229696825</v>
      </c>
      <c r="I221" s="199">
        <v>33143.037877195078</v>
      </c>
      <c r="J221" s="199" t="e">
        <f>NA()</f>
        <v>#N/A</v>
      </c>
      <c r="K221" s="199">
        <v>34764.683173841455</v>
      </c>
      <c r="L221" s="199" t="e">
        <f>NA()</f>
        <v>#N/A</v>
      </c>
      <c r="M221" s="199">
        <v>28930.930705796964</v>
      </c>
      <c r="N221" s="199">
        <v>28245.741447004995</v>
      </c>
      <c r="O221" s="199" t="e">
        <f>NA()</f>
        <v>#N/A</v>
      </c>
      <c r="P221" s="199">
        <v>27038.048811493849</v>
      </c>
      <c r="Q221" s="199">
        <v>35803.315243345671</v>
      </c>
      <c r="R221" s="199">
        <v>41495.952709780504</v>
      </c>
      <c r="S221" s="199" t="e">
        <f>NA()</f>
        <v>#N/A</v>
      </c>
      <c r="T221" s="199">
        <v>31024.882673293891</v>
      </c>
      <c r="U221" s="199">
        <v>26715.750935439108</v>
      </c>
      <c r="W221">
        <f>'2 a'!B62</f>
        <v>50049.452789118746</v>
      </c>
      <c r="X221">
        <f>'2 a'!C62</f>
        <v>44725.845393242358</v>
      </c>
      <c r="Y221">
        <f>'2 a'!D62</f>
        <v>38752.6495535371</v>
      </c>
      <c r="Z221">
        <f>'2 a'!E62</f>
        <v>14311.239350448661</v>
      </c>
      <c r="AA221" t="str">
        <f>'2 a'!F62</f>
        <v>NA</v>
      </c>
      <c r="AB221" t="str">
        <f>'2 a'!G62</f>
        <v>NA</v>
      </c>
      <c r="AC221">
        <f>'2 a'!H62</f>
        <v>25773.46229696825</v>
      </c>
      <c r="AD221">
        <f>'2 a'!I62</f>
        <v>33143.037877195078</v>
      </c>
      <c r="AE221" t="str">
        <f>'2 a'!J62</f>
        <v>NA</v>
      </c>
      <c r="AF221">
        <f>'2 a'!K62</f>
        <v>34764.683173841455</v>
      </c>
      <c r="AG221" t="str">
        <f>'2 a'!L62</f>
        <v>NA</v>
      </c>
      <c r="AH221">
        <f>'2 a'!M62</f>
        <v>28930.930705796964</v>
      </c>
      <c r="AI221">
        <f>'2 a'!N62</f>
        <v>28245.741447004995</v>
      </c>
      <c r="AJ221" t="str">
        <f>'2 a'!O62</f>
        <v>NA</v>
      </c>
      <c r="AK221">
        <f>'2 a'!P62</f>
        <v>27038.048811493849</v>
      </c>
      <c r="AL221">
        <f>'2 a'!Q62</f>
        <v>35803.315243345671</v>
      </c>
      <c r="AM221">
        <f>'2 a'!R62</f>
        <v>41495.952709780504</v>
      </c>
      <c r="AN221" t="str">
        <f>'2 a'!S62</f>
        <v>NA</v>
      </c>
      <c r="AO221">
        <f>'2 a'!T62</f>
        <v>31024.882673293891</v>
      </c>
      <c r="AP221">
        <f>'2 a'!U62</f>
        <v>26715.750935439108</v>
      </c>
      <c r="AR221" s="238">
        <f t="shared" si="87"/>
        <v>0</v>
      </c>
      <c r="AS221" s="238">
        <f t="shared" si="88"/>
        <v>0</v>
      </c>
      <c r="AT221" s="238">
        <f t="shared" si="89"/>
        <v>0</v>
      </c>
      <c r="AU221" s="238">
        <f t="shared" si="90"/>
        <v>0</v>
      </c>
      <c r="AV221" s="238" t="e">
        <f t="shared" si="91"/>
        <v>#VALUE!</v>
      </c>
      <c r="AW221" s="238" t="e">
        <f t="shared" si="92"/>
        <v>#VALUE!</v>
      </c>
      <c r="AX221" s="238">
        <f t="shared" si="93"/>
        <v>0</v>
      </c>
      <c r="AY221" s="238">
        <f t="shared" si="94"/>
        <v>0</v>
      </c>
      <c r="AZ221" s="238" t="e">
        <f t="shared" si="95"/>
        <v>#VALUE!</v>
      </c>
      <c r="BA221" s="238">
        <f t="shared" si="96"/>
        <v>0</v>
      </c>
      <c r="BB221" s="238" t="e">
        <f t="shared" si="97"/>
        <v>#VALUE!</v>
      </c>
      <c r="BC221" s="238">
        <f t="shared" si="98"/>
        <v>0</v>
      </c>
      <c r="BD221" s="238">
        <f t="shared" si="99"/>
        <v>0</v>
      </c>
      <c r="BE221" s="238" t="e">
        <f t="shared" si="100"/>
        <v>#VALUE!</v>
      </c>
      <c r="BF221" s="238">
        <f t="shared" si="101"/>
        <v>0</v>
      </c>
      <c r="BG221" s="238">
        <f t="shared" si="102"/>
        <v>0</v>
      </c>
      <c r="BH221" s="238">
        <f t="shared" si="103"/>
        <v>0</v>
      </c>
      <c r="BI221" s="238" t="e">
        <f t="shared" si="104"/>
        <v>#VALUE!</v>
      </c>
      <c r="BJ221" s="238">
        <f t="shared" si="105"/>
        <v>0</v>
      </c>
      <c r="BK221" s="238">
        <f t="shared" si="106"/>
        <v>0</v>
      </c>
    </row>
    <row r="222" spans="1:63" x14ac:dyDescent="0.25">
      <c r="A222">
        <v>1963</v>
      </c>
      <c r="B222" s="199">
        <v>51518.686943802189</v>
      </c>
      <c r="C222" s="199">
        <v>46032.142292529701</v>
      </c>
      <c r="D222" s="199">
        <v>39953.93324639128</v>
      </c>
      <c r="E222" s="199">
        <v>15436.682128311815</v>
      </c>
      <c r="F222" s="199">
        <v>5995.8314669314641</v>
      </c>
      <c r="G222" s="199" t="e">
        <f>NA()</f>
        <v>#N/A</v>
      </c>
      <c r="H222" s="199">
        <v>27009.631220281888</v>
      </c>
      <c r="I222" s="199">
        <v>34343.441356300762</v>
      </c>
      <c r="J222" s="199" t="e">
        <f>NA()</f>
        <v>#N/A</v>
      </c>
      <c r="K222" s="199">
        <v>34500.702077741415</v>
      </c>
      <c r="L222" s="199" t="e">
        <f>NA()</f>
        <v>#N/A</v>
      </c>
      <c r="M222" s="199">
        <v>30486.093602663612</v>
      </c>
      <c r="N222" s="199">
        <v>28971.332493606929</v>
      </c>
      <c r="O222" s="199" t="e">
        <f>NA()</f>
        <v>#N/A</v>
      </c>
      <c r="P222" s="199">
        <v>29036.497526078259</v>
      </c>
      <c r="Q222" s="199">
        <v>36487.422172216924</v>
      </c>
      <c r="R222" s="199">
        <v>42892.003884880665</v>
      </c>
      <c r="S222" s="199" t="e">
        <f>NA()</f>
        <v>#N/A</v>
      </c>
      <c r="T222" s="199">
        <v>32515.479775436146</v>
      </c>
      <c r="U222" s="199">
        <v>27894.102029846668</v>
      </c>
      <c r="W222">
        <f>'2 a'!B63</f>
        <v>51518.686943802189</v>
      </c>
      <c r="X222">
        <f>'2 a'!C63</f>
        <v>46032.142292529701</v>
      </c>
      <c r="Y222">
        <f>'2 a'!D63</f>
        <v>39953.93324639128</v>
      </c>
      <c r="Z222">
        <f>'2 a'!E63</f>
        <v>15436.682128311815</v>
      </c>
      <c r="AA222">
        <f>'2 a'!F63</f>
        <v>5995.8314669314641</v>
      </c>
      <c r="AB222" t="str">
        <f>'2 a'!G63</f>
        <v>NA</v>
      </c>
      <c r="AC222">
        <f>'2 a'!H63</f>
        <v>27009.631220281888</v>
      </c>
      <c r="AD222">
        <f>'2 a'!I63</f>
        <v>34343.441356300762</v>
      </c>
      <c r="AE222" t="str">
        <f>'2 a'!J63</f>
        <v>NA</v>
      </c>
      <c r="AF222">
        <f>'2 a'!K63</f>
        <v>34500.702077741415</v>
      </c>
      <c r="AG222" t="str">
        <f>'2 a'!L63</f>
        <v>NA</v>
      </c>
      <c r="AH222">
        <f>'2 a'!M63</f>
        <v>30486.093602663612</v>
      </c>
      <c r="AI222">
        <f>'2 a'!N63</f>
        <v>28971.332493606929</v>
      </c>
      <c r="AJ222" t="str">
        <f>'2 a'!O63</f>
        <v>NA</v>
      </c>
      <c r="AK222">
        <f>'2 a'!P63</f>
        <v>29036.497526078259</v>
      </c>
      <c r="AL222">
        <f>'2 a'!Q63</f>
        <v>36487.422172216924</v>
      </c>
      <c r="AM222">
        <f>'2 a'!R63</f>
        <v>42892.003884880665</v>
      </c>
      <c r="AN222" t="str">
        <f>'2 a'!S63</f>
        <v>NA</v>
      </c>
      <c r="AO222">
        <f>'2 a'!T63</f>
        <v>32515.479775436146</v>
      </c>
      <c r="AP222">
        <f>'2 a'!U63</f>
        <v>27894.102029846668</v>
      </c>
      <c r="AR222" s="238">
        <f t="shared" si="87"/>
        <v>0</v>
      </c>
      <c r="AS222" s="238">
        <f t="shared" si="88"/>
        <v>0</v>
      </c>
      <c r="AT222" s="238">
        <f t="shared" si="89"/>
        <v>0</v>
      </c>
      <c r="AU222" s="238">
        <f t="shared" si="90"/>
        <v>0</v>
      </c>
      <c r="AV222" s="238">
        <f t="shared" si="91"/>
        <v>0</v>
      </c>
      <c r="AW222" s="238" t="e">
        <f t="shared" si="92"/>
        <v>#VALUE!</v>
      </c>
      <c r="AX222" s="238">
        <f t="shared" si="93"/>
        <v>0</v>
      </c>
      <c r="AY222" s="238">
        <f t="shared" si="94"/>
        <v>0</v>
      </c>
      <c r="AZ222" s="238" t="e">
        <f t="shared" si="95"/>
        <v>#VALUE!</v>
      </c>
      <c r="BA222" s="238">
        <f t="shared" si="96"/>
        <v>0</v>
      </c>
      <c r="BB222" s="238" t="e">
        <f t="shared" si="97"/>
        <v>#VALUE!</v>
      </c>
      <c r="BC222" s="238">
        <f t="shared" si="98"/>
        <v>0</v>
      </c>
      <c r="BD222" s="238">
        <f t="shared" si="99"/>
        <v>0</v>
      </c>
      <c r="BE222" s="238" t="e">
        <f t="shared" si="100"/>
        <v>#VALUE!</v>
      </c>
      <c r="BF222" s="238">
        <f t="shared" si="101"/>
        <v>0</v>
      </c>
      <c r="BG222" s="238">
        <f t="shared" si="102"/>
        <v>0</v>
      </c>
      <c r="BH222" s="238">
        <f t="shared" si="103"/>
        <v>0</v>
      </c>
      <c r="BI222" s="238" t="e">
        <f t="shared" si="104"/>
        <v>#VALUE!</v>
      </c>
      <c r="BJ222" s="238">
        <f t="shared" si="105"/>
        <v>0</v>
      </c>
      <c r="BK222" s="238">
        <f t="shared" si="106"/>
        <v>0</v>
      </c>
    </row>
    <row r="223" spans="1:63" x14ac:dyDescent="0.25">
      <c r="A223">
        <v>1964</v>
      </c>
      <c r="B223" s="199">
        <v>53331.80355718144</v>
      </c>
      <c r="C223" s="199">
        <v>47334.622742102438</v>
      </c>
      <c r="D223" s="199">
        <v>41167.537103443428</v>
      </c>
      <c r="E223" s="199">
        <v>16942.151118538295</v>
      </c>
      <c r="F223" s="199">
        <v>6460.3690045311005</v>
      </c>
      <c r="G223" s="199" t="e">
        <f>NA()</f>
        <v>#N/A</v>
      </c>
      <c r="H223" s="199">
        <v>28688.095880026067</v>
      </c>
      <c r="I223" s="199">
        <v>36215.949099677775</v>
      </c>
      <c r="J223" s="199" t="e">
        <f>NA()</f>
        <v>#N/A</v>
      </c>
      <c r="K223" s="199">
        <v>36826.786898080303</v>
      </c>
      <c r="L223" s="199" t="e">
        <f>NA()</f>
        <v>#N/A</v>
      </c>
      <c r="M223" s="199">
        <v>32094.483002239514</v>
      </c>
      <c r="N223" s="199">
        <v>30874.495682532823</v>
      </c>
      <c r="O223" s="199" t="e">
        <f>NA()</f>
        <v>#N/A</v>
      </c>
      <c r="P223" s="199">
        <v>29952.4911881958</v>
      </c>
      <c r="Q223" s="199">
        <v>38941.838862341836</v>
      </c>
      <c r="R223" s="199">
        <v>44915.20984493602</v>
      </c>
      <c r="S223" s="199" t="e">
        <f>NA()</f>
        <v>#N/A</v>
      </c>
      <c r="T223" s="199">
        <v>34241.606864091147</v>
      </c>
      <c r="U223" s="199">
        <v>29141.078230305196</v>
      </c>
      <c r="W223">
        <f>'2 a'!B64</f>
        <v>53331.80355718144</v>
      </c>
      <c r="X223">
        <f>'2 a'!C64</f>
        <v>47334.622742102438</v>
      </c>
      <c r="Y223">
        <f>'2 a'!D64</f>
        <v>41167.537103443428</v>
      </c>
      <c r="Z223">
        <f>'2 a'!E64</f>
        <v>16942.151118538295</v>
      </c>
      <c r="AA223">
        <f>'2 a'!F64</f>
        <v>6460.3690045311005</v>
      </c>
      <c r="AB223" t="str">
        <f>'2 a'!G64</f>
        <v>NA</v>
      </c>
      <c r="AC223">
        <f>'2 a'!H64</f>
        <v>28688.095880026067</v>
      </c>
      <c r="AD223">
        <f>'2 a'!I64</f>
        <v>36215.949099677775</v>
      </c>
      <c r="AE223" t="str">
        <f>'2 a'!J64</f>
        <v>NA</v>
      </c>
      <c r="AF223">
        <f>'2 a'!K64</f>
        <v>36826.786898080303</v>
      </c>
      <c r="AG223" t="str">
        <f>'2 a'!L64</f>
        <v>NA</v>
      </c>
      <c r="AH223">
        <f>'2 a'!M64</f>
        <v>32094.483002239514</v>
      </c>
      <c r="AI223">
        <f>'2 a'!N64</f>
        <v>30874.495682532823</v>
      </c>
      <c r="AJ223" t="str">
        <f>'2 a'!O64</f>
        <v>NA</v>
      </c>
      <c r="AK223">
        <f>'2 a'!P64</f>
        <v>29952.4911881958</v>
      </c>
      <c r="AL223">
        <f>'2 a'!Q64</f>
        <v>38941.838862341836</v>
      </c>
      <c r="AM223">
        <f>'2 a'!R64</f>
        <v>44915.20984493602</v>
      </c>
      <c r="AN223" t="str">
        <f>'2 a'!S64</f>
        <v>NA</v>
      </c>
      <c r="AO223">
        <f>'2 a'!T64</f>
        <v>34241.606864091147</v>
      </c>
      <c r="AP223">
        <f>'2 a'!U64</f>
        <v>29141.078230305196</v>
      </c>
      <c r="AR223" s="238">
        <f t="shared" si="87"/>
        <v>0</v>
      </c>
      <c r="AS223" s="238">
        <f t="shared" si="88"/>
        <v>0</v>
      </c>
      <c r="AT223" s="238">
        <f t="shared" si="89"/>
        <v>0</v>
      </c>
      <c r="AU223" s="238">
        <f t="shared" si="90"/>
        <v>0</v>
      </c>
      <c r="AV223" s="238">
        <f t="shared" si="91"/>
        <v>0</v>
      </c>
      <c r="AW223" s="238" t="e">
        <f t="shared" si="92"/>
        <v>#VALUE!</v>
      </c>
      <c r="AX223" s="238">
        <f t="shared" si="93"/>
        <v>0</v>
      </c>
      <c r="AY223" s="238">
        <f t="shared" si="94"/>
        <v>0</v>
      </c>
      <c r="AZ223" s="238" t="e">
        <f t="shared" si="95"/>
        <v>#VALUE!</v>
      </c>
      <c r="BA223" s="238">
        <f t="shared" si="96"/>
        <v>0</v>
      </c>
      <c r="BB223" s="238" t="e">
        <f t="shared" si="97"/>
        <v>#VALUE!</v>
      </c>
      <c r="BC223" s="238">
        <f t="shared" si="98"/>
        <v>0</v>
      </c>
      <c r="BD223" s="238">
        <f t="shared" si="99"/>
        <v>0</v>
      </c>
      <c r="BE223" s="238" t="e">
        <f t="shared" si="100"/>
        <v>#VALUE!</v>
      </c>
      <c r="BF223" s="238">
        <f t="shared" si="101"/>
        <v>0</v>
      </c>
      <c r="BG223" s="238">
        <f t="shared" si="102"/>
        <v>0</v>
      </c>
      <c r="BH223" s="238">
        <f t="shared" si="103"/>
        <v>0</v>
      </c>
      <c r="BI223" s="238" t="e">
        <f t="shared" si="104"/>
        <v>#VALUE!</v>
      </c>
      <c r="BJ223" s="238">
        <f t="shared" si="105"/>
        <v>0</v>
      </c>
      <c r="BK223" s="238">
        <f t="shared" si="106"/>
        <v>0</v>
      </c>
    </row>
    <row r="224" spans="1:63" x14ac:dyDescent="0.25">
      <c r="A224">
        <v>1965</v>
      </c>
      <c r="B224" s="199">
        <v>55396.990511792319</v>
      </c>
      <c r="C224" s="199">
        <v>48569.499839770571</v>
      </c>
      <c r="D224" s="199">
        <v>41798.597806799946</v>
      </c>
      <c r="E224" s="199">
        <v>17619.404635478444</v>
      </c>
      <c r="F224" s="199">
        <v>6482.6069138422336</v>
      </c>
      <c r="G224" s="199" t="e">
        <f>NA()</f>
        <v>#N/A</v>
      </c>
      <c r="H224" s="199">
        <v>29707.722621401907</v>
      </c>
      <c r="I224" s="199">
        <v>37361.208338922763</v>
      </c>
      <c r="J224" s="199" t="e">
        <f>NA()</f>
        <v>#N/A</v>
      </c>
      <c r="K224" s="199">
        <v>37900.531525742335</v>
      </c>
      <c r="L224" s="199" t="e">
        <f>NA()</f>
        <v>#N/A</v>
      </c>
      <c r="M224" s="199">
        <v>33541.491397221682</v>
      </c>
      <c r="N224" s="199">
        <v>32344.03472877582</v>
      </c>
      <c r="O224" s="199" t="e">
        <f>NA()</f>
        <v>#N/A</v>
      </c>
      <c r="P224" s="199">
        <v>31704.911175888661</v>
      </c>
      <c r="Q224" s="199">
        <v>40659.639320660404</v>
      </c>
      <c r="R224" s="199">
        <v>46870.487707355504</v>
      </c>
      <c r="S224" s="199" t="e">
        <f>NA()</f>
        <v>#N/A</v>
      </c>
      <c r="T224" s="199">
        <v>35306.331031303038</v>
      </c>
      <c r="U224" s="199">
        <v>29596.693107269559</v>
      </c>
      <c r="W224">
        <f>'2 a'!B65</f>
        <v>55396.990511792319</v>
      </c>
      <c r="X224">
        <f>'2 a'!C65</f>
        <v>48569.499839770571</v>
      </c>
      <c r="Y224">
        <f>'2 a'!D65</f>
        <v>41798.597806799946</v>
      </c>
      <c r="Z224">
        <f>'2 a'!E65</f>
        <v>17619.404635478444</v>
      </c>
      <c r="AA224">
        <f>'2 a'!F65</f>
        <v>6482.6069138422336</v>
      </c>
      <c r="AB224" t="str">
        <f>'2 a'!G65</f>
        <v>NA</v>
      </c>
      <c r="AC224">
        <f>'2 a'!H65</f>
        <v>29707.722621401907</v>
      </c>
      <c r="AD224">
        <f>'2 a'!I65</f>
        <v>37361.208338922763</v>
      </c>
      <c r="AE224" t="str">
        <f>'2 a'!J65</f>
        <v>NA</v>
      </c>
      <c r="AF224">
        <f>'2 a'!K65</f>
        <v>37900.531525742335</v>
      </c>
      <c r="AG224" t="str">
        <f>'2 a'!L65</f>
        <v>NA</v>
      </c>
      <c r="AH224">
        <f>'2 a'!M65</f>
        <v>33541.491397221682</v>
      </c>
      <c r="AI224">
        <f>'2 a'!N65</f>
        <v>32344.03472877582</v>
      </c>
      <c r="AJ224" t="str">
        <f>'2 a'!O65</f>
        <v>NA</v>
      </c>
      <c r="AK224">
        <f>'2 a'!P65</f>
        <v>31704.911175888661</v>
      </c>
      <c r="AL224">
        <f>'2 a'!Q65</f>
        <v>40659.639320660404</v>
      </c>
      <c r="AM224">
        <f>'2 a'!R65</f>
        <v>46870.487707355504</v>
      </c>
      <c r="AN224" t="str">
        <f>'2 a'!S65</f>
        <v>NA</v>
      </c>
      <c r="AO224">
        <f>'2 a'!T65</f>
        <v>35306.331031303038</v>
      </c>
      <c r="AP224">
        <f>'2 a'!U65</f>
        <v>29596.693107269559</v>
      </c>
      <c r="AR224" s="238">
        <f t="shared" si="87"/>
        <v>0</v>
      </c>
      <c r="AS224" s="238">
        <f t="shared" si="88"/>
        <v>0</v>
      </c>
      <c r="AT224" s="238">
        <f t="shared" si="89"/>
        <v>0</v>
      </c>
      <c r="AU224" s="238">
        <f t="shared" si="90"/>
        <v>0</v>
      </c>
      <c r="AV224" s="238">
        <f t="shared" si="91"/>
        <v>0</v>
      </c>
      <c r="AW224" s="238" t="e">
        <f t="shared" si="92"/>
        <v>#VALUE!</v>
      </c>
      <c r="AX224" s="238">
        <f t="shared" si="93"/>
        <v>0</v>
      </c>
      <c r="AY224" s="238">
        <f t="shared" si="94"/>
        <v>0</v>
      </c>
      <c r="AZ224" s="238" t="e">
        <f t="shared" si="95"/>
        <v>#VALUE!</v>
      </c>
      <c r="BA224" s="238">
        <f t="shared" si="96"/>
        <v>0</v>
      </c>
      <c r="BB224" s="238" t="e">
        <f t="shared" si="97"/>
        <v>#VALUE!</v>
      </c>
      <c r="BC224" s="238">
        <f t="shared" si="98"/>
        <v>0</v>
      </c>
      <c r="BD224" s="238">
        <f t="shared" si="99"/>
        <v>0</v>
      </c>
      <c r="BE224" s="238" t="e">
        <f t="shared" si="100"/>
        <v>#VALUE!</v>
      </c>
      <c r="BF224" s="238">
        <f t="shared" si="101"/>
        <v>0</v>
      </c>
      <c r="BG224" s="238">
        <f t="shared" si="102"/>
        <v>0</v>
      </c>
      <c r="BH224" s="238">
        <f t="shared" si="103"/>
        <v>0</v>
      </c>
      <c r="BI224" s="238" t="e">
        <f t="shared" si="104"/>
        <v>#VALUE!</v>
      </c>
      <c r="BJ224" s="238">
        <f t="shared" si="105"/>
        <v>0</v>
      </c>
      <c r="BK224" s="238">
        <f t="shared" si="106"/>
        <v>0</v>
      </c>
    </row>
    <row r="225" spans="1:63" x14ac:dyDescent="0.25">
      <c r="A225">
        <v>1966</v>
      </c>
      <c r="B225" s="199">
        <v>57294.531558151582</v>
      </c>
      <c r="C225" s="199">
        <v>49767.137133306031</v>
      </c>
      <c r="D225" s="199">
        <v>41244.689205467723</v>
      </c>
      <c r="E225" s="199">
        <v>19034.760626303407</v>
      </c>
      <c r="F225" s="199">
        <v>7086.0783509657549</v>
      </c>
      <c r="G225" s="199" t="e">
        <f>NA()</f>
        <v>#N/A</v>
      </c>
      <c r="H225" s="199">
        <v>31646.892867891016</v>
      </c>
      <c r="I225" s="199">
        <v>38405.491950460841</v>
      </c>
      <c r="J225" s="199" t="e">
        <f>NA()</f>
        <v>#N/A</v>
      </c>
      <c r="K225" s="199">
        <v>38142.616794394744</v>
      </c>
      <c r="L225" s="199" t="e">
        <f>NA()</f>
        <v>#N/A</v>
      </c>
      <c r="M225" s="199">
        <v>35022.779381951426</v>
      </c>
      <c r="N225" s="199">
        <v>33348.665397098819</v>
      </c>
      <c r="O225" s="199" t="e">
        <f>NA()</f>
        <v>#N/A</v>
      </c>
      <c r="P225" s="199">
        <v>34159.973994925167</v>
      </c>
      <c r="Q225" s="199">
        <v>41475.664032580629</v>
      </c>
      <c r="R225" s="199">
        <v>48448.638717646201</v>
      </c>
      <c r="S225" s="199" t="e">
        <f>NA()</f>
        <v>#N/A</v>
      </c>
      <c r="T225" s="199">
        <v>35993.846462845453</v>
      </c>
      <c r="U225" s="199">
        <v>30196.865971566738</v>
      </c>
      <c r="W225">
        <f>'2 a'!B66</f>
        <v>57294.531558151582</v>
      </c>
      <c r="X225">
        <f>'2 a'!C66</f>
        <v>49767.137133306031</v>
      </c>
      <c r="Y225">
        <f>'2 a'!D66</f>
        <v>41244.689205467723</v>
      </c>
      <c r="Z225">
        <f>'2 a'!E66</f>
        <v>19034.760626303407</v>
      </c>
      <c r="AA225">
        <f>'2 a'!F66</f>
        <v>7086.0783509657549</v>
      </c>
      <c r="AB225" t="str">
        <f>'2 a'!G66</f>
        <v>NA</v>
      </c>
      <c r="AC225">
        <f>'2 a'!H66</f>
        <v>31646.892867891016</v>
      </c>
      <c r="AD225">
        <f>'2 a'!I66</f>
        <v>38405.491950460841</v>
      </c>
      <c r="AE225" t="str">
        <f>'2 a'!J66</f>
        <v>NA</v>
      </c>
      <c r="AF225">
        <f>'2 a'!K66</f>
        <v>38142.616794394744</v>
      </c>
      <c r="AG225" t="str">
        <f>'2 a'!L66</f>
        <v>NA</v>
      </c>
      <c r="AH225">
        <f>'2 a'!M66</f>
        <v>35022.779381951426</v>
      </c>
      <c r="AI225">
        <f>'2 a'!N66</f>
        <v>33348.665397098819</v>
      </c>
      <c r="AJ225" t="str">
        <f>'2 a'!O66</f>
        <v>NA</v>
      </c>
      <c r="AK225">
        <f>'2 a'!P66</f>
        <v>34159.973994925167</v>
      </c>
      <c r="AL225">
        <f>'2 a'!Q66</f>
        <v>41475.664032580629</v>
      </c>
      <c r="AM225">
        <f>'2 a'!R66</f>
        <v>48448.638717646201</v>
      </c>
      <c r="AN225" t="str">
        <f>'2 a'!S66</f>
        <v>NA</v>
      </c>
      <c r="AO225">
        <f>'2 a'!T66</f>
        <v>35993.846462845453</v>
      </c>
      <c r="AP225">
        <f>'2 a'!U66</f>
        <v>30196.865971566738</v>
      </c>
      <c r="AR225" s="238">
        <f t="shared" si="87"/>
        <v>0</v>
      </c>
      <c r="AS225" s="238">
        <f t="shared" si="88"/>
        <v>0</v>
      </c>
      <c r="AT225" s="238">
        <f t="shared" si="89"/>
        <v>0</v>
      </c>
      <c r="AU225" s="238">
        <f t="shared" si="90"/>
        <v>0</v>
      </c>
      <c r="AV225" s="238">
        <f t="shared" si="91"/>
        <v>0</v>
      </c>
      <c r="AW225" s="238" t="e">
        <f t="shared" si="92"/>
        <v>#VALUE!</v>
      </c>
      <c r="AX225" s="238">
        <f t="shared" si="93"/>
        <v>0</v>
      </c>
      <c r="AY225" s="238">
        <f t="shared" si="94"/>
        <v>0</v>
      </c>
      <c r="AZ225" s="238" t="e">
        <f t="shared" si="95"/>
        <v>#VALUE!</v>
      </c>
      <c r="BA225" s="238">
        <f t="shared" si="96"/>
        <v>0</v>
      </c>
      <c r="BB225" s="238" t="e">
        <f t="shared" si="97"/>
        <v>#VALUE!</v>
      </c>
      <c r="BC225" s="238">
        <f t="shared" si="98"/>
        <v>0</v>
      </c>
      <c r="BD225" s="238">
        <f t="shared" si="99"/>
        <v>0</v>
      </c>
      <c r="BE225" s="238" t="e">
        <f t="shared" si="100"/>
        <v>#VALUE!</v>
      </c>
      <c r="BF225" s="238">
        <f t="shared" si="101"/>
        <v>0</v>
      </c>
      <c r="BG225" s="238">
        <f t="shared" si="102"/>
        <v>0</v>
      </c>
      <c r="BH225" s="238">
        <f t="shared" si="103"/>
        <v>0</v>
      </c>
      <c r="BI225" s="238" t="e">
        <f t="shared" si="104"/>
        <v>#VALUE!</v>
      </c>
      <c r="BJ225" s="238">
        <f t="shared" si="105"/>
        <v>0</v>
      </c>
      <c r="BK225" s="238">
        <f t="shared" si="106"/>
        <v>0</v>
      </c>
    </row>
    <row r="226" spans="1:63" x14ac:dyDescent="0.25">
      <c r="A226">
        <v>1967</v>
      </c>
      <c r="B226" s="199">
        <v>57382.993639118911</v>
      </c>
      <c r="C226" s="199">
        <v>49663.834749558679</v>
      </c>
      <c r="D226" s="199">
        <v>43014.128125324343</v>
      </c>
      <c r="E226" s="199">
        <v>20744.875759393606</v>
      </c>
      <c r="F226" s="199">
        <v>7243.9579036878067</v>
      </c>
      <c r="G226" s="199" t="e">
        <f>NA()</f>
        <v>#N/A</v>
      </c>
      <c r="H226" s="199">
        <v>33138.932145659222</v>
      </c>
      <c r="I226" s="199">
        <v>40069.375567954754</v>
      </c>
      <c r="J226" s="199" t="e">
        <f>NA()</f>
        <v>#N/A</v>
      </c>
      <c r="K226" s="199">
        <v>40293.329978633017</v>
      </c>
      <c r="L226" s="199" t="e">
        <f>NA()</f>
        <v>#N/A</v>
      </c>
      <c r="M226" s="199">
        <v>36640.189538203398</v>
      </c>
      <c r="N226" s="199">
        <v>34365.720577563734</v>
      </c>
      <c r="O226" s="199" t="e">
        <f>NA()</f>
        <v>#N/A</v>
      </c>
      <c r="P226" s="199">
        <v>36162.100897961864</v>
      </c>
      <c r="Q226" s="199">
        <v>43809.057564615687</v>
      </c>
      <c r="R226" s="199">
        <v>51175.604965407016</v>
      </c>
      <c r="S226" s="199" t="e">
        <f>NA()</f>
        <v>#N/A</v>
      </c>
      <c r="T226" s="199">
        <v>37606.508884767587</v>
      </c>
      <c r="U226" s="199">
        <v>31411.879003293347</v>
      </c>
      <c r="W226">
        <f>'2 a'!B67</f>
        <v>57382.993639118911</v>
      </c>
      <c r="X226">
        <f>'2 a'!C67</f>
        <v>49663.834749558679</v>
      </c>
      <c r="Y226">
        <f>'2 a'!D67</f>
        <v>43014.128125324343</v>
      </c>
      <c r="Z226">
        <f>'2 a'!E67</f>
        <v>20744.875759393606</v>
      </c>
      <c r="AA226">
        <f>'2 a'!F67</f>
        <v>7243.9579036878067</v>
      </c>
      <c r="AB226" t="str">
        <f>'2 a'!G67</f>
        <v>NA</v>
      </c>
      <c r="AC226">
        <f>'2 a'!H67</f>
        <v>33138.932145659222</v>
      </c>
      <c r="AD226">
        <f>'2 a'!I67</f>
        <v>40069.375567954754</v>
      </c>
      <c r="AE226" t="str">
        <f>'2 a'!J67</f>
        <v>NA</v>
      </c>
      <c r="AF226">
        <f>'2 a'!K67</f>
        <v>40293.329978633017</v>
      </c>
      <c r="AG226" t="str">
        <f>'2 a'!L67</f>
        <v>NA</v>
      </c>
      <c r="AH226">
        <f>'2 a'!M67</f>
        <v>36640.189538203398</v>
      </c>
      <c r="AI226">
        <f>'2 a'!N67</f>
        <v>34365.720577563734</v>
      </c>
      <c r="AJ226" t="str">
        <f>'2 a'!O67</f>
        <v>NA</v>
      </c>
      <c r="AK226">
        <f>'2 a'!P67</f>
        <v>36162.100897961864</v>
      </c>
      <c r="AL226">
        <f>'2 a'!Q67</f>
        <v>43809.057564615687</v>
      </c>
      <c r="AM226">
        <f>'2 a'!R67</f>
        <v>51175.604965407016</v>
      </c>
      <c r="AN226" t="str">
        <f>'2 a'!S67</f>
        <v>NA</v>
      </c>
      <c r="AO226">
        <f>'2 a'!T67</f>
        <v>37606.508884767587</v>
      </c>
      <c r="AP226">
        <f>'2 a'!U67</f>
        <v>31411.879003293347</v>
      </c>
      <c r="AR226" s="238">
        <f t="shared" si="87"/>
        <v>0</v>
      </c>
      <c r="AS226" s="238">
        <f t="shared" si="88"/>
        <v>0</v>
      </c>
      <c r="AT226" s="238">
        <f t="shared" si="89"/>
        <v>0</v>
      </c>
      <c r="AU226" s="238">
        <f t="shared" si="90"/>
        <v>0</v>
      </c>
      <c r="AV226" s="238">
        <f t="shared" si="91"/>
        <v>0</v>
      </c>
      <c r="AW226" s="238" t="e">
        <f t="shared" si="92"/>
        <v>#VALUE!</v>
      </c>
      <c r="AX226" s="238">
        <f t="shared" si="93"/>
        <v>0</v>
      </c>
      <c r="AY226" s="238">
        <f t="shared" si="94"/>
        <v>0</v>
      </c>
      <c r="AZ226" s="238" t="e">
        <f t="shared" si="95"/>
        <v>#VALUE!</v>
      </c>
      <c r="BA226" s="238">
        <f t="shared" si="96"/>
        <v>0</v>
      </c>
      <c r="BB226" s="238" t="e">
        <f t="shared" si="97"/>
        <v>#VALUE!</v>
      </c>
      <c r="BC226" s="238">
        <f t="shared" si="98"/>
        <v>0</v>
      </c>
      <c r="BD226" s="238">
        <f t="shared" si="99"/>
        <v>0</v>
      </c>
      <c r="BE226" s="238" t="e">
        <f t="shared" si="100"/>
        <v>#VALUE!</v>
      </c>
      <c r="BF226" s="238">
        <f t="shared" si="101"/>
        <v>0</v>
      </c>
      <c r="BG226" s="238">
        <f t="shared" si="102"/>
        <v>0</v>
      </c>
      <c r="BH226" s="238">
        <f t="shared" si="103"/>
        <v>0</v>
      </c>
      <c r="BI226" s="238" t="e">
        <f t="shared" si="104"/>
        <v>#VALUE!</v>
      </c>
      <c r="BJ226" s="238">
        <f t="shared" si="105"/>
        <v>0</v>
      </c>
      <c r="BK226" s="238">
        <f t="shared" si="106"/>
        <v>0</v>
      </c>
    </row>
    <row r="227" spans="1:63" x14ac:dyDescent="0.25">
      <c r="A227">
        <v>1968</v>
      </c>
      <c r="B227" s="199">
        <v>58922.206914186827</v>
      </c>
      <c r="C227" s="199">
        <v>51048.341899024577</v>
      </c>
      <c r="D227" s="199">
        <v>44271.282536960331</v>
      </c>
      <c r="E227" s="199">
        <v>22834.789368285208</v>
      </c>
      <c r="F227" s="199">
        <v>7676.0730833567586</v>
      </c>
      <c r="G227" s="199" t="e">
        <f>NA()</f>
        <v>#N/A</v>
      </c>
      <c r="H227" s="199">
        <v>35081.526009788751</v>
      </c>
      <c r="I227" s="199">
        <v>41799.124566798622</v>
      </c>
      <c r="J227" s="199" t="e">
        <f>NA()</f>
        <v>#N/A</v>
      </c>
      <c r="K227" s="199">
        <v>42256.106903988359</v>
      </c>
      <c r="L227" s="199" t="e">
        <f>NA()</f>
        <v>#N/A</v>
      </c>
      <c r="M227" s="199">
        <v>38378.22231579505</v>
      </c>
      <c r="N227" s="199">
        <v>36208.861503102613</v>
      </c>
      <c r="O227" s="199" t="e">
        <f>NA()</f>
        <v>#N/A</v>
      </c>
      <c r="P227" s="199">
        <v>38548.47148792792</v>
      </c>
      <c r="Q227" s="199">
        <v>46314.196709352771</v>
      </c>
      <c r="R227" s="199">
        <v>52281.617040153207</v>
      </c>
      <c r="S227" s="199" t="e">
        <f>NA()</f>
        <v>#N/A</v>
      </c>
      <c r="T227" s="199">
        <v>38566.070924946689</v>
      </c>
      <c r="U227" s="199">
        <v>32993.633481196826</v>
      </c>
      <c r="W227">
        <f>'2 a'!B68</f>
        <v>58922.206914186827</v>
      </c>
      <c r="X227">
        <f>'2 a'!C68</f>
        <v>51048.341899024577</v>
      </c>
      <c r="Y227">
        <f>'2 a'!D68</f>
        <v>44271.282536960331</v>
      </c>
      <c r="Z227">
        <f>'2 a'!E68</f>
        <v>22834.789368285208</v>
      </c>
      <c r="AA227">
        <f>'2 a'!F68</f>
        <v>7676.0730833567586</v>
      </c>
      <c r="AB227" t="str">
        <f>'2 a'!G68</f>
        <v>NA</v>
      </c>
      <c r="AC227">
        <f>'2 a'!H68</f>
        <v>35081.526009788751</v>
      </c>
      <c r="AD227">
        <f>'2 a'!I68</f>
        <v>41799.124566798622</v>
      </c>
      <c r="AE227" t="str">
        <f>'2 a'!J68</f>
        <v>NA</v>
      </c>
      <c r="AF227">
        <f>'2 a'!K68</f>
        <v>42256.106903988359</v>
      </c>
      <c r="AG227" t="str">
        <f>'2 a'!L68</f>
        <v>NA</v>
      </c>
      <c r="AH227">
        <f>'2 a'!M68</f>
        <v>38378.22231579505</v>
      </c>
      <c r="AI227">
        <f>'2 a'!N68</f>
        <v>36208.861503102613</v>
      </c>
      <c r="AJ227" t="str">
        <f>'2 a'!O68</f>
        <v>NA</v>
      </c>
      <c r="AK227">
        <f>'2 a'!P68</f>
        <v>38548.47148792792</v>
      </c>
      <c r="AL227">
        <f>'2 a'!Q68</f>
        <v>46314.196709352771</v>
      </c>
      <c r="AM227">
        <f>'2 a'!R68</f>
        <v>52281.617040153207</v>
      </c>
      <c r="AN227" t="str">
        <f>'2 a'!S68</f>
        <v>NA</v>
      </c>
      <c r="AO227">
        <f>'2 a'!T68</f>
        <v>38566.070924946689</v>
      </c>
      <c r="AP227">
        <f>'2 a'!U68</f>
        <v>32993.633481196826</v>
      </c>
      <c r="AR227" s="238">
        <f t="shared" si="87"/>
        <v>0</v>
      </c>
      <c r="AS227" s="238">
        <f t="shared" si="88"/>
        <v>0</v>
      </c>
      <c r="AT227" s="238">
        <f t="shared" si="89"/>
        <v>0</v>
      </c>
      <c r="AU227" s="238">
        <f t="shared" si="90"/>
        <v>0</v>
      </c>
      <c r="AV227" s="238">
        <f t="shared" si="91"/>
        <v>0</v>
      </c>
      <c r="AW227" s="238" t="e">
        <f t="shared" si="92"/>
        <v>#VALUE!</v>
      </c>
      <c r="AX227" s="238">
        <f t="shared" si="93"/>
        <v>0</v>
      </c>
      <c r="AY227" s="238">
        <f t="shared" si="94"/>
        <v>0</v>
      </c>
      <c r="AZ227" s="238" t="e">
        <f t="shared" si="95"/>
        <v>#VALUE!</v>
      </c>
      <c r="BA227" s="238">
        <f t="shared" si="96"/>
        <v>0</v>
      </c>
      <c r="BB227" s="238" t="e">
        <f t="shared" si="97"/>
        <v>#VALUE!</v>
      </c>
      <c r="BC227" s="238">
        <f t="shared" si="98"/>
        <v>0</v>
      </c>
      <c r="BD227" s="238">
        <f t="shared" si="99"/>
        <v>0</v>
      </c>
      <c r="BE227" s="238" t="e">
        <f t="shared" si="100"/>
        <v>#VALUE!</v>
      </c>
      <c r="BF227" s="238">
        <f t="shared" si="101"/>
        <v>0</v>
      </c>
      <c r="BG227" s="238">
        <f t="shared" si="102"/>
        <v>0</v>
      </c>
      <c r="BH227" s="238">
        <f t="shared" si="103"/>
        <v>0</v>
      </c>
      <c r="BI227" s="238" t="e">
        <f t="shared" si="104"/>
        <v>#VALUE!</v>
      </c>
      <c r="BJ227" s="238">
        <f t="shared" si="105"/>
        <v>0</v>
      </c>
      <c r="BK227" s="238">
        <f t="shared" si="106"/>
        <v>0</v>
      </c>
    </row>
    <row r="228" spans="1:63" x14ac:dyDescent="0.25">
      <c r="A228">
        <v>1969</v>
      </c>
      <c r="B228" s="199">
        <v>59294.471881289879</v>
      </c>
      <c r="C228" s="199">
        <v>51982.232121086017</v>
      </c>
      <c r="D228" s="199">
        <v>46210.105353955762</v>
      </c>
      <c r="E228" s="199">
        <v>25371.520923809167</v>
      </c>
      <c r="F228" s="199">
        <v>8528.113569471745</v>
      </c>
      <c r="G228" s="199" t="e">
        <f>NA()</f>
        <v>#N/A</v>
      </c>
      <c r="H228" s="199">
        <v>37352.298918381588</v>
      </c>
      <c r="I228" s="199">
        <v>43826.669458403827</v>
      </c>
      <c r="J228" s="199" t="e">
        <f>NA()</f>
        <v>#N/A</v>
      </c>
      <c r="K228" s="199">
        <v>44140.231367107248</v>
      </c>
      <c r="L228" s="199" t="e">
        <f>NA()</f>
        <v>#N/A</v>
      </c>
      <c r="M228" s="199">
        <v>40489.444279602598</v>
      </c>
      <c r="N228" s="199">
        <v>38313.842656316097</v>
      </c>
      <c r="O228" s="199" t="e">
        <f>NA()</f>
        <v>#N/A</v>
      </c>
      <c r="P228" s="199">
        <v>41194.785872907742</v>
      </c>
      <c r="Q228" s="199">
        <v>48653.557621355889</v>
      </c>
      <c r="R228" s="199">
        <v>54160.037750847689</v>
      </c>
      <c r="S228" s="199" t="e">
        <f>NA()</f>
        <v>#N/A</v>
      </c>
      <c r="T228" s="199">
        <v>39749.604446989775</v>
      </c>
      <c r="U228" s="199">
        <v>33771.180682187805</v>
      </c>
      <c r="W228">
        <f>'2 a'!B69</f>
        <v>59294.471881289879</v>
      </c>
      <c r="X228">
        <f>'2 a'!C69</f>
        <v>51982.232121086017</v>
      </c>
      <c r="Y228">
        <f>'2 a'!D69</f>
        <v>46210.105353955762</v>
      </c>
      <c r="Z228">
        <f>'2 a'!E69</f>
        <v>25371.520923809167</v>
      </c>
      <c r="AA228">
        <f>'2 a'!F69</f>
        <v>8528.113569471745</v>
      </c>
      <c r="AB228" t="str">
        <f>'2 a'!G69</f>
        <v>NA</v>
      </c>
      <c r="AC228">
        <f>'2 a'!H69</f>
        <v>37352.298918381588</v>
      </c>
      <c r="AD228">
        <f>'2 a'!I69</f>
        <v>43826.669458403827</v>
      </c>
      <c r="AE228" t="str">
        <f>'2 a'!J69</f>
        <v>NA</v>
      </c>
      <c r="AF228">
        <f>'2 a'!K69</f>
        <v>44140.231367107248</v>
      </c>
      <c r="AG228" t="str">
        <f>'2 a'!L69</f>
        <v>NA</v>
      </c>
      <c r="AH228">
        <f>'2 a'!M69</f>
        <v>40489.444279602598</v>
      </c>
      <c r="AI228">
        <f>'2 a'!N69</f>
        <v>38313.842656316097</v>
      </c>
      <c r="AJ228" t="str">
        <f>'2 a'!O69</f>
        <v>NA</v>
      </c>
      <c r="AK228">
        <f>'2 a'!P69</f>
        <v>41194.785872907742</v>
      </c>
      <c r="AL228">
        <f>'2 a'!Q69</f>
        <v>48653.557621355889</v>
      </c>
      <c r="AM228">
        <f>'2 a'!R69</f>
        <v>54160.037750847689</v>
      </c>
      <c r="AN228" t="str">
        <f>'2 a'!S69</f>
        <v>NA</v>
      </c>
      <c r="AO228">
        <f>'2 a'!T69</f>
        <v>39749.604446989775</v>
      </c>
      <c r="AP228">
        <f>'2 a'!U69</f>
        <v>33771.180682187805</v>
      </c>
      <c r="AR228" s="238">
        <f t="shared" si="87"/>
        <v>0</v>
      </c>
      <c r="AS228" s="238">
        <f t="shared" si="88"/>
        <v>0</v>
      </c>
      <c r="AT228" s="238">
        <f t="shared" si="89"/>
        <v>0</v>
      </c>
      <c r="AU228" s="238">
        <f t="shared" si="90"/>
        <v>0</v>
      </c>
      <c r="AV228" s="238">
        <f t="shared" si="91"/>
        <v>0</v>
      </c>
      <c r="AW228" s="238" t="e">
        <f t="shared" si="92"/>
        <v>#VALUE!</v>
      </c>
      <c r="AX228" s="238">
        <f t="shared" si="93"/>
        <v>0</v>
      </c>
      <c r="AY228" s="238">
        <f t="shared" si="94"/>
        <v>0</v>
      </c>
      <c r="AZ228" s="238" t="e">
        <f t="shared" si="95"/>
        <v>#VALUE!</v>
      </c>
      <c r="BA228" s="238">
        <f t="shared" si="96"/>
        <v>0</v>
      </c>
      <c r="BB228" s="238" t="e">
        <f t="shared" si="97"/>
        <v>#VALUE!</v>
      </c>
      <c r="BC228" s="238">
        <f t="shared" si="98"/>
        <v>0</v>
      </c>
      <c r="BD228" s="238">
        <f t="shared" si="99"/>
        <v>0</v>
      </c>
      <c r="BE228" s="238" t="e">
        <f t="shared" si="100"/>
        <v>#VALUE!</v>
      </c>
      <c r="BF228" s="238">
        <f t="shared" si="101"/>
        <v>0</v>
      </c>
      <c r="BG228" s="238">
        <f t="shared" si="102"/>
        <v>0</v>
      </c>
      <c r="BH228" s="238">
        <f t="shared" si="103"/>
        <v>0</v>
      </c>
      <c r="BI228" s="238" t="e">
        <f t="shared" si="104"/>
        <v>#VALUE!</v>
      </c>
      <c r="BJ228" s="238">
        <f t="shared" si="105"/>
        <v>0</v>
      </c>
      <c r="BK228" s="238">
        <f t="shared" si="106"/>
        <v>0</v>
      </c>
    </row>
    <row r="229" spans="1:63" x14ac:dyDescent="0.25">
      <c r="A229">
        <v>1970</v>
      </c>
      <c r="B229" s="199">
        <v>59074.908137786369</v>
      </c>
      <c r="C229" s="199">
        <v>52924.197336216843</v>
      </c>
      <c r="D229" s="199">
        <v>47317.07807701148</v>
      </c>
      <c r="E229" s="199">
        <v>27683.697926520566</v>
      </c>
      <c r="F229" s="199">
        <v>8955.0865747176849</v>
      </c>
      <c r="G229" s="199" t="e">
        <f>NA()</f>
        <v>#N/A</v>
      </c>
      <c r="H229" s="199">
        <v>39932.372307227575</v>
      </c>
      <c r="I229" s="199">
        <v>46577.122802177182</v>
      </c>
      <c r="J229" s="199" t="e">
        <f>NA()</f>
        <v>#N/A</v>
      </c>
      <c r="K229" s="199">
        <v>44211.368432961171</v>
      </c>
      <c r="L229" s="199" t="e">
        <f>NA()</f>
        <v>#N/A</v>
      </c>
      <c r="M229" s="199">
        <v>42425.802430385775</v>
      </c>
      <c r="N229" s="199">
        <v>39740.571714121063</v>
      </c>
      <c r="O229" s="199">
        <v>34499.873057670731</v>
      </c>
      <c r="P229" s="199">
        <v>43181.846676585446</v>
      </c>
      <c r="Q229" s="199">
        <v>50861.822840276378</v>
      </c>
      <c r="R229" s="199">
        <v>54363.274324513972</v>
      </c>
      <c r="S229" s="199" t="e">
        <f>NA()</f>
        <v>#N/A</v>
      </c>
      <c r="T229" s="199">
        <v>41510.45549846517</v>
      </c>
      <c r="U229" s="199">
        <v>34725.983302526365</v>
      </c>
      <c r="W229">
        <f>'2 a'!B70</f>
        <v>59074.908137786369</v>
      </c>
      <c r="X229">
        <f>'2 a'!C70</f>
        <v>52924.197336216843</v>
      </c>
      <c r="Y229">
        <f>'2 a'!D70</f>
        <v>47317.07807701148</v>
      </c>
      <c r="Z229">
        <f>'2 a'!E70</f>
        <v>27683.697926520566</v>
      </c>
      <c r="AA229">
        <f>'2 a'!F70</f>
        <v>8955.0865747176849</v>
      </c>
      <c r="AB229" t="str">
        <f>'2 a'!G70</f>
        <v>NA</v>
      </c>
      <c r="AC229">
        <f>'2 a'!H70</f>
        <v>39932.372307227575</v>
      </c>
      <c r="AD229">
        <f>'2 a'!I70</f>
        <v>46577.122802177182</v>
      </c>
      <c r="AE229" t="str">
        <f>'2 a'!J70</f>
        <v>NA</v>
      </c>
      <c r="AF229">
        <f>'2 a'!K70</f>
        <v>44211.368432961171</v>
      </c>
      <c r="AG229" t="str">
        <f>'2 a'!L70</f>
        <v>NA</v>
      </c>
      <c r="AH229">
        <f>'2 a'!M70</f>
        <v>42425.802430385775</v>
      </c>
      <c r="AI229">
        <f>'2 a'!N70</f>
        <v>39740.571714121063</v>
      </c>
      <c r="AJ229">
        <f>'2 a'!O70</f>
        <v>34499.873057670731</v>
      </c>
      <c r="AK229">
        <f>'2 a'!P70</f>
        <v>43181.846676585446</v>
      </c>
      <c r="AL229">
        <f>'2 a'!Q70</f>
        <v>50861.822840276378</v>
      </c>
      <c r="AM229">
        <f>'2 a'!R70</f>
        <v>54363.274324513972</v>
      </c>
      <c r="AN229" t="str">
        <f>'2 a'!S70</f>
        <v>NA</v>
      </c>
      <c r="AO229">
        <f>'2 a'!T70</f>
        <v>41510.45549846517</v>
      </c>
      <c r="AP229">
        <f>'2 a'!U70</f>
        <v>34725.983302526365</v>
      </c>
      <c r="AR229" s="238">
        <f t="shared" si="87"/>
        <v>0</v>
      </c>
      <c r="AS229" s="238">
        <f t="shared" si="88"/>
        <v>0</v>
      </c>
      <c r="AT229" s="238">
        <f t="shared" si="89"/>
        <v>0</v>
      </c>
      <c r="AU229" s="238">
        <f t="shared" si="90"/>
        <v>0</v>
      </c>
      <c r="AV229" s="238">
        <f t="shared" si="91"/>
        <v>0</v>
      </c>
      <c r="AW229" s="238" t="e">
        <f t="shared" si="92"/>
        <v>#VALUE!</v>
      </c>
      <c r="AX229" s="238">
        <f t="shared" si="93"/>
        <v>0</v>
      </c>
      <c r="AY229" s="238">
        <f t="shared" si="94"/>
        <v>0</v>
      </c>
      <c r="AZ229" s="238" t="e">
        <f t="shared" si="95"/>
        <v>#VALUE!</v>
      </c>
      <c r="BA229" s="238">
        <f t="shared" si="96"/>
        <v>0</v>
      </c>
      <c r="BB229" s="238" t="e">
        <f t="shared" si="97"/>
        <v>#VALUE!</v>
      </c>
      <c r="BC229" s="238">
        <f t="shared" si="98"/>
        <v>0</v>
      </c>
      <c r="BD229" s="238">
        <f t="shared" si="99"/>
        <v>0</v>
      </c>
      <c r="BE229" s="238">
        <f t="shared" si="100"/>
        <v>0</v>
      </c>
      <c r="BF229" s="238">
        <f t="shared" si="101"/>
        <v>0</v>
      </c>
      <c r="BG229" s="238">
        <f t="shared" si="102"/>
        <v>0</v>
      </c>
      <c r="BH229" s="238">
        <f t="shared" si="103"/>
        <v>0</v>
      </c>
      <c r="BI229" s="238" t="e">
        <f t="shared" si="104"/>
        <v>#VALUE!</v>
      </c>
      <c r="BJ229" s="238">
        <f t="shared" si="105"/>
        <v>0</v>
      </c>
      <c r="BK229" s="238">
        <f t="shared" si="106"/>
        <v>0</v>
      </c>
    </row>
    <row r="230" spans="1:63" x14ac:dyDescent="0.25">
      <c r="A230">
        <v>1971</v>
      </c>
      <c r="B230" s="199">
        <v>60822.265302664833</v>
      </c>
      <c r="C230" s="199">
        <v>53779.336530861532</v>
      </c>
      <c r="D230" s="199">
        <v>48000.568986808568</v>
      </c>
      <c r="E230" s="199">
        <v>28696.343500294723</v>
      </c>
      <c r="F230" s="199">
        <v>9562.9544139627978</v>
      </c>
      <c r="G230" s="199" t="e">
        <f>NA()</f>
        <v>#N/A</v>
      </c>
      <c r="H230" s="199">
        <v>41518.033792096983</v>
      </c>
      <c r="I230" s="199">
        <v>47949.928644350715</v>
      </c>
      <c r="J230" s="199" t="e">
        <f>NA()</f>
        <v>#N/A</v>
      </c>
      <c r="K230" s="199">
        <v>45605.694028378159</v>
      </c>
      <c r="L230" s="199" t="e">
        <f>NA()</f>
        <v>#N/A</v>
      </c>
      <c r="M230" s="199">
        <v>44478.244669938715</v>
      </c>
      <c r="N230" s="199">
        <v>40799.854402762634</v>
      </c>
      <c r="O230" s="199">
        <v>35672.515625936125</v>
      </c>
      <c r="P230" s="199">
        <v>43953.046416138721</v>
      </c>
      <c r="Q230" s="199">
        <v>52516.904358508007</v>
      </c>
      <c r="R230" s="199">
        <v>56941.4013341682</v>
      </c>
      <c r="S230" s="199">
        <v>36965.586923308954</v>
      </c>
      <c r="T230" s="199">
        <v>41984.146273510007</v>
      </c>
      <c r="U230" s="199">
        <v>35560.935275994038</v>
      </c>
      <c r="W230">
        <f>'2 a'!B71</f>
        <v>60822.265302664833</v>
      </c>
      <c r="X230">
        <f>'2 a'!C71</f>
        <v>53779.336530861532</v>
      </c>
      <c r="Y230">
        <f>'2 a'!D71</f>
        <v>48000.568986808568</v>
      </c>
      <c r="Z230">
        <f>'2 a'!E71</f>
        <v>28696.343500294723</v>
      </c>
      <c r="AA230">
        <f>'2 a'!F71</f>
        <v>9562.9544139627978</v>
      </c>
      <c r="AB230" t="str">
        <f>'2 a'!G71</f>
        <v>NA</v>
      </c>
      <c r="AC230">
        <f>'2 a'!H71</f>
        <v>41518.033792096983</v>
      </c>
      <c r="AD230">
        <f>'2 a'!I71</f>
        <v>47949.928644350715</v>
      </c>
      <c r="AE230" t="str">
        <f>'2 a'!J71</f>
        <v>NA</v>
      </c>
      <c r="AF230">
        <f>'2 a'!K71</f>
        <v>45605.694028378159</v>
      </c>
      <c r="AG230" t="str">
        <f>'2 a'!L71</f>
        <v>NA</v>
      </c>
      <c r="AH230">
        <f>'2 a'!M71</f>
        <v>44478.244669938715</v>
      </c>
      <c r="AI230">
        <f>'2 a'!N71</f>
        <v>40799.854402762634</v>
      </c>
      <c r="AJ230">
        <f>'2 a'!O71</f>
        <v>35672.515625936125</v>
      </c>
      <c r="AK230">
        <f>'2 a'!P71</f>
        <v>43953.046416138721</v>
      </c>
      <c r="AL230">
        <f>'2 a'!Q71</f>
        <v>52516.904358508007</v>
      </c>
      <c r="AM230">
        <f>'2 a'!R71</f>
        <v>56941.4013341682</v>
      </c>
      <c r="AN230">
        <f>'2 a'!S71</f>
        <v>36965.586923308954</v>
      </c>
      <c r="AO230">
        <f>'2 a'!T71</f>
        <v>41984.146273510007</v>
      </c>
      <c r="AP230">
        <f>'2 a'!U71</f>
        <v>35560.935275994038</v>
      </c>
      <c r="AR230" s="238">
        <f t="shared" si="87"/>
        <v>0</v>
      </c>
      <c r="AS230" s="238">
        <f t="shared" si="88"/>
        <v>0</v>
      </c>
      <c r="AT230" s="238">
        <f t="shared" si="89"/>
        <v>0</v>
      </c>
      <c r="AU230" s="238">
        <f t="shared" si="90"/>
        <v>0</v>
      </c>
      <c r="AV230" s="238">
        <f t="shared" si="91"/>
        <v>0</v>
      </c>
      <c r="AW230" s="238" t="e">
        <f t="shared" si="92"/>
        <v>#VALUE!</v>
      </c>
      <c r="AX230" s="238">
        <f t="shared" si="93"/>
        <v>0</v>
      </c>
      <c r="AY230" s="238">
        <f t="shared" si="94"/>
        <v>0</v>
      </c>
      <c r="AZ230" s="238" t="e">
        <f t="shared" si="95"/>
        <v>#VALUE!</v>
      </c>
      <c r="BA230" s="238">
        <f t="shared" si="96"/>
        <v>0</v>
      </c>
      <c r="BB230" s="238" t="e">
        <f t="shared" si="97"/>
        <v>#VALUE!</v>
      </c>
      <c r="BC230" s="238">
        <f t="shared" si="98"/>
        <v>0</v>
      </c>
      <c r="BD230" s="238">
        <f t="shared" si="99"/>
        <v>0</v>
      </c>
      <c r="BE230" s="238">
        <f t="shared" si="100"/>
        <v>0</v>
      </c>
      <c r="BF230" s="238">
        <f t="shared" si="101"/>
        <v>0</v>
      </c>
      <c r="BG230" s="238">
        <f t="shared" si="102"/>
        <v>0</v>
      </c>
      <c r="BH230" s="238">
        <f t="shared" si="103"/>
        <v>0</v>
      </c>
      <c r="BI230" s="238">
        <f t="shared" si="104"/>
        <v>0</v>
      </c>
      <c r="BJ230" s="238">
        <f t="shared" si="105"/>
        <v>0</v>
      </c>
      <c r="BK230" s="238">
        <f t="shared" si="106"/>
        <v>0</v>
      </c>
    </row>
    <row r="231" spans="1:63" x14ac:dyDescent="0.25">
      <c r="A231">
        <v>1972</v>
      </c>
      <c r="B231" s="199">
        <v>62222.593966570479</v>
      </c>
      <c r="C231" s="199">
        <v>55048.090890332678</v>
      </c>
      <c r="D231" s="199">
        <v>48322.410906755846</v>
      </c>
      <c r="E231" s="199">
        <v>30949.815144599692</v>
      </c>
      <c r="F231" s="199">
        <v>9760.666132258064</v>
      </c>
      <c r="G231" s="199" t="e">
        <f>NA()</f>
        <v>#N/A</v>
      </c>
      <c r="H231" s="199">
        <v>43772.270427725089</v>
      </c>
      <c r="I231" s="199">
        <v>50589.778799827312</v>
      </c>
      <c r="J231" s="199" t="e">
        <f>NA()</f>
        <v>#N/A</v>
      </c>
      <c r="K231" s="199">
        <v>46574.926546695388</v>
      </c>
      <c r="L231" s="199" t="e">
        <f>NA()</f>
        <v>#N/A</v>
      </c>
      <c r="M231" s="199">
        <v>46208.220462345147</v>
      </c>
      <c r="N231" s="199">
        <v>42321.468786775593</v>
      </c>
      <c r="O231" s="199">
        <v>38613.081201584784</v>
      </c>
      <c r="P231" s="199">
        <v>45693.154860641225</v>
      </c>
      <c r="Q231" s="199">
        <v>54684.351000868432</v>
      </c>
      <c r="R231" s="199">
        <v>59258.37734683555</v>
      </c>
      <c r="S231" s="199">
        <v>39490.993148311019</v>
      </c>
      <c r="T231" s="199">
        <v>42804.736445878021</v>
      </c>
      <c r="U231" s="199">
        <v>36826.242176935921</v>
      </c>
      <c r="W231">
        <f>'2 a'!B72</f>
        <v>62222.593966570479</v>
      </c>
      <c r="X231">
        <f>'2 a'!C72</f>
        <v>55048.090890332678</v>
      </c>
      <c r="Y231">
        <f>'2 a'!D72</f>
        <v>48322.410906755846</v>
      </c>
      <c r="Z231">
        <f>'2 a'!E72</f>
        <v>30949.815144599692</v>
      </c>
      <c r="AA231">
        <f>'2 a'!F72</f>
        <v>9760.666132258064</v>
      </c>
      <c r="AB231" t="str">
        <f>'2 a'!G72</f>
        <v>NA</v>
      </c>
      <c r="AC231">
        <f>'2 a'!H72</f>
        <v>43772.270427725089</v>
      </c>
      <c r="AD231">
        <f>'2 a'!I72</f>
        <v>50589.778799827312</v>
      </c>
      <c r="AE231" t="str">
        <f>'2 a'!J72</f>
        <v>NA</v>
      </c>
      <c r="AF231">
        <f>'2 a'!K72</f>
        <v>46574.926546695388</v>
      </c>
      <c r="AG231" t="str">
        <f>'2 a'!L72</f>
        <v>NA</v>
      </c>
      <c r="AH231">
        <f>'2 a'!M72</f>
        <v>46208.220462345147</v>
      </c>
      <c r="AI231">
        <f>'2 a'!N72</f>
        <v>42321.468786775593</v>
      </c>
      <c r="AJ231">
        <f>'2 a'!O72</f>
        <v>38613.081201584784</v>
      </c>
      <c r="AK231">
        <f>'2 a'!P72</f>
        <v>45693.154860641225</v>
      </c>
      <c r="AL231">
        <f>'2 a'!Q72</f>
        <v>54684.351000868432</v>
      </c>
      <c r="AM231">
        <f>'2 a'!R72</f>
        <v>59258.37734683555</v>
      </c>
      <c r="AN231">
        <f>'2 a'!S72</f>
        <v>39490.993148311019</v>
      </c>
      <c r="AO231">
        <f>'2 a'!T72</f>
        <v>42804.736445878021</v>
      </c>
      <c r="AP231">
        <f>'2 a'!U72</f>
        <v>36826.242176935921</v>
      </c>
      <c r="AR231" s="238">
        <f t="shared" si="87"/>
        <v>0</v>
      </c>
      <c r="AS231" s="238">
        <f t="shared" si="88"/>
        <v>0</v>
      </c>
      <c r="AT231" s="238">
        <f t="shared" si="89"/>
        <v>0</v>
      </c>
      <c r="AU231" s="238">
        <f t="shared" si="90"/>
        <v>0</v>
      </c>
      <c r="AV231" s="238">
        <f t="shared" si="91"/>
        <v>0</v>
      </c>
      <c r="AW231" s="238" t="e">
        <f t="shared" si="92"/>
        <v>#VALUE!</v>
      </c>
      <c r="AX231" s="238">
        <f t="shared" si="93"/>
        <v>0</v>
      </c>
      <c r="AY231" s="238">
        <f t="shared" si="94"/>
        <v>0</v>
      </c>
      <c r="AZ231" s="238" t="e">
        <f t="shared" si="95"/>
        <v>#VALUE!</v>
      </c>
      <c r="BA231" s="238">
        <f t="shared" si="96"/>
        <v>0</v>
      </c>
      <c r="BB231" s="238" t="e">
        <f t="shared" si="97"/>
        <v>#VALUE!</v>
      </c>
      <c r="BC231" s="238">
        <f t="shared" si="98"/>
        <v>0</v>
      </c>
      <c r="BD231" s="238">
        <f t="shared" si="99"/>
        <v>0</v>
      </c>
      <c r="BE231" s="238">
        <f t="shared" si="100"/>
        <v>0</v>
      </c>
      <c r="BF231" s="238">
        <f t="shared" si="101"/>
        <v>0</v>
      </c>
      <c r="BG231" s="238">
        <f t="shared" si="102"/>
        <v>0</v>
      </c>
      <c r="BH231" s="238">
        <f t="shared" si="103"/>
        <v>0</v>
      </c>
      <c r="BI231" s="238">
        <f t="shared" si="104"/>
        <v>0</v>
      </c>
      <c r="BJ231" s="238">
        <f t="shared" si="105"/>
        <v>0</v>
      </c>
      <c r="BK231" s="238">
        <f t="shared" si="106"/>
        <v>0</v>
      </c>
    </row>
    <row r="232" spans="1:63" x14ac:dyDescent="0.25">
      <c r="A232">
        <v>1973</v>
      </c>
      <c r="B232" s="199">
        <v>63726.868787104191</v>
      </c>
      <c r="C232" s="199">
        <v>56029.575275355142</v>
      </c>
      <c r="D232" s="199">
        <v>49131.884596423908</v>
      </c>
      <c r="E232" s="199">
        <v>32697.129374817956</v>
      </c>
      <c r="F232" s="199">
        <v>10627.543032598353</v>
      </c>
      <c r="G232" s="199" t="e">
        <f>NA()</f>
        <v>#N/A</v>
      </c>
      <c r="H232" s="199">
        <v>45278.834672172728</v>
      </c>
      <c r="I232" s="199">
        <v>53108.344163315458</v>
      </c>
      <c r="J232" s="199" t="e">
        <f>NA()</f>
        <v>#N/A</v>
      </c>
      <c r="K232" s="199">
        <v>47729.545977100242</v>
      </c>
      <c r="L232" s="199" t="e">
        <f>NA()</f>
        <v>#N/A</v>
      </c>
      <c r="M232" s="199">
        <v>48582.835275962541</v>
      </c>
      <c r="N232" s="199">
        <v>43814.794385396497</v>
      </c>
      <c r="O232" s="199">
        <v>40219.515363786406</v>
      </c>
      <c r="P232" s="199">
        <v>48265.715929756858</v>
      </c>
      <c r="Q232" s="199">
        <v>57271.497687822855</v>
      </c>
      <c r="R232" s="199">
        <v>61472.327127407931</v>
      </c>
      <c r="S232" s="199">
        <v>41505.63331035374</v>
      </c>
      <c r="T232" s="199">
        <v>44336.858836445164</v>
      </c>
      <c r="U232" s="199">
        <v>38956.815937026142</v>
      </c>
      <c r="W232">
        <f>'2 a'!B73</f>
        <v>63726.868787104191</v>
      </c>
      <c r="X232">
        <f>'2 a'!C73</f>
        <v>56029.575275355142</v>
      </c>
      <c r="Y232">
        <f>'2 a'!D73</f>
        <v>49131.884596423908</v>
      </c>
      <c r="Z232">
        <f>'2 a'!E73</f>
        <v>32697.129374817956</v>
      </c>
      <c r="AA232">
        <f>'2 a'!F73</f>
        <v>10627.543032598353</v>
      </c>
      <c r="AB232" t="str">
        <f>'2 a'!G73</f>
        <v>NA</v>
      </c>
      <c r="AC232">
        <f>'2 a'!H73</f>
        <v>45278.834672172728</v>
      </c>
      <c r="AD232">
        <f>'2 a'!I73</f>
        <v>53108.344163315458</v>
      </c>
      <c r="AE232" t="str">
        <f>'2 a'!J73</f>
        <v>NA</v>
      </c>
      <c r="AF232">
        <f>'2 a'!K73</f>
        <v>47729.545977100242</v>
      </c>
      <c r="AG232" t="str">
        <f>'2 a'!L73</f>
        <v>NA</v>
      </c>
      <c r="AH232">
        <f>'2 a'!M73</f>
        <v>48582.835275962541</v>
      </c>
      <c r="AI232">
        <f>'2 a'!N73</f>
        <v>43814.794385396497</v>
      </c>
      <c r="AJ232">
        <f>'2 a'!O73</f>
        <v>40219.515363786406</v>
      </c>
      <c r="AK232">
        <f>'2 a'!P73</f>
        <v>48265.715929756858</v>
      </c>
      <c r="AL232">
        <f>'2 a'!Q73</f>
        <v>57271.497687822855</v>
      </c>
      <c r="AM232">
        <f>'2 a'!R73</f>
        <v>61472.327127407931</v>
      </c>
      <c r="AN232">
        <f>'2 a'!S73</f>
        <v>41505.63331035374</v>
      </c>
      <c r="AO232">
        <f>'2 a'!T73</f>
        <v>44336.858836445164</v>
      </c>
      <c r="AP232">
        <f>'2 a'!U73</f>
        <v>38956.815937026142</v>
      </c>
      <c r="AR232" s="238">
        <f t="shared" si="87"/>
        <v>0</v>
      </c>
      <c r="AS232" s="238">
        <f t="shared" si="88"/>
        <v>0</v>
      </c>
      <c r="AT232" s="238">
        <f t="shared" si="89"/>
        <v>0</v>
      </c>
      <c r="AU232" s="238">
        <f t="shared" si="90"/>
        <v>0</v>
      </c>
      <c r="AV232" s="238">
        <f t="shared" si="91"/>
        <v>0</v>
      </c>
      <c r="AW232" s="238" t="e">
        <f t="shared" si="92"/>
        <v>#VALUE!</v>
      </c>
      <c r="AX232" s="238">
        <f t="shared" si="93"/>
        <v>0</v>
      </c>
      <c r="AY232" s="238">
        <f t="shared" si="94"/>
        <v>0</v>
      </c>
      <c r="AZ232" s="238" t="e">
        <f t="shared" si="95"/>
        <v>#VALUE!</v>
      </c>
      <c r="BA232" s="238">
        <f t="shared" si="96"/>
        <v>0</v>
      </c>
      <c r="BB232" s="238" t="e">
        <f t="shared" si="97"/>
        <v>#VALUE!</v>
      </c>
      <c r="BC232" s="238">
        <f t="shared" si="98"/>
        <v>0</v>
      </c>
      <c r="BD232" s="238">
        <f t="shared" si="99"/>
        <v>0</v>
      </c>
      <c r="BE232" s="238">
        <f t="shared" si="100"/>
        <v>0</v>
      </c>
      <c r="BF232" s="238">
        <f t="shared" si="101"/>
        <v>0</v>
      </c>
      <c r="BG232" s="238">
        <f t="shared" si="102"/>
        <v>0</v>
      </c>
      <c r="BH232" s="238">
        <f t="shared" si="103"/>
        <v>0</v>
      </c>
      <c r="BI232" s="238">
        <f t="shared" si="104"/>
        <v>0</v>
      </c>
      <c r="BJ232" s="238">
        <f t="shared" si="105"/>
        <v>0</v>
      </c>
      <c r="BK232" s="238">
        <f t="shared" si="106"/>
        <v>0</v>
      </c>
    </row>
    <row r="233" spans="1:63" x14ac:dyDescent="0.25">
      <c r="A233">
        <v>1974</v>
      </c>
      <c r="B233" s="199">
        <v>62212.808250149741</v>
      </c>
      <c r="C233" s="199">
        <v>55720.392583474895</v>
      </c>
      <c r="D233" s="199">
        <v>49385.832473990326</v>
      </c>
      <c r="E233" s="199">
        <v>32432.924181951119</v>
      </c>
      <c r="F233" s="199">
        <v>11137.062989011536</v>
      </c>
      <c r="G233" s="199" t="e">
        <f>NA()</f>
        <v>#N/A</v>
      </c>
      <c r="H233" s="199">
        <v>46460.305404420054</v>
      </c>
      <c r="I233" s="199">
        <v>54466.319111243451</v>
      </c>
      <c r="J233" s="199" t="e">
        <f>NA()</f>
        <v>#N/A</v>
      </c>
      <c r="K233" s="199">
        <v>47728.789743602814</v>
      </c>
      <c r="L233" s="199" t="e">
        <f>NA()</f>
        <v>#N/A</v>
      </c>
      <c r="M233" s="199">
        <v>50399.378444131609</v>
      </c>
      <c r="N233" s="199">
        <v>44626.727855647907</v>
      </c>
      <c r="O233" s="199">
        <v>40695.031824444566</v>
      </c>
      <c r="P233" s="199">
        <v>50141.467565509804</v>
      </c>
      <c r="Q233" s="199">
        <v>58844.772040171483</v>
      </c>
      <c r="R233" s="199">
        <v>62988.449966651693</v>
      </c>
      <c r="S233" s="199">
        <v>43677.865788279989</v>
      </c>
      <c r="T233" s="199">
        <v>44864.899344816884</v>
      </c>
      <c r="U233" s="199">
        <v>38421.6122978774</v>
      </c>
      <c r="W233">
        <f>'2 a'!B74</f>
        <v>62212.808250149741</v>
      </c>
      <c r="X233">
        <f>'2 a'!C74</f>
        <v>55720.392583474895</v>
      </c>
      <c r="Y233">
        <f>'2 a'!D74</f>
        <v>49385.832473990326</v>
      </c>
      <c r="Z233">
        <f>'2 a'!E74</f>
        <v>32432.924181951119</v>
      </c>
      <c r="AA233">
        <f>'2 a'!F74</f>
        <v>11137.062989011536</v>
      </c>
      <c r="AB233" t="str">
        <f>'2 a'!G74</f>
        <v>NA</v>
      </c>
      <c r="AC233">
        <f>'2 a'!H74</f>
        <v>46460.305404420054</v>
      </c>
      <c r="AD233">
        <f>'2 a'!I74</f>
        <v>54466.319111243451</v>
      </c>
      <c r="AE233" t="str">
        <f>'2 a'!J74</f>
        <v>NA</v>
      </c>
      <c r="AF233">
        <f>'2 a'!K74</f>
        <v>47728.789743602814</v>
      </c>
      <c r="AG233" t="str">
        <f>'2 a'!L74</f>
        <v>NA</v>
      </c>
      <c r="AH233">
        <f>'2 a'!M74</f>
        <v>50399.378444131609</v>
      </c>
      <c r="AI233">
        <f>'2 a'!N74</f>
        <v>44626.727855647907</v>
      </c>
      <c r="AJ233">
        <f>'2 a'!O74</f>
        <v>40695.031824444566</v>
      </c>
      <c r="AK233">
        <f>'2 a'!P74</f>
        <v>50141.467565509804</v>
      </c>
      <c r="AL233">
        <f>'2 a'!Q74</f>
        <v>58844.772040171483</v>
      </c>
      <c r="AM233">
        <f>'2 a'!R74</f>
        <v>62988.449966651693</v>
      </c>
      <c r="AN233">
        <f>'2 a'!S74</f>
        <v>43677.865788279989</v>
      </c>
      <c r="AO233">
        <f>'2 a'!T74</f>
        <v>44864.899344816884</v>
      </c>
      <c r="AP233">
        <f>'2 a'!U74</f>
        <v>38421.6122978774</v>
      </c>
      <c r="AR233" s="238">
        <f t="shared" si="87"/>
        <v>0</v>
      </c>
      <c r="AS233" s="238">
        <f t="shared" si="88"/>
        <v>0</v>
      </c>
      <c r="AT233" s="238">
        <f t="shared" si="89"/>
        <v>0</v>
      </c>
      <c r="AU233" s="238">
        <f t="shared" si="90"/>
        <v>0</v>
      </c>
      <c r="AV233" s="238">
        <f t="shared" si="91"/>
        <v>0</v>
      </c>
      <c r="AW233" s="238" t="e">
        <f t="shared" si="92"/>
        <v>#VALUE!</v>
      </c>
      <c r="AX233" s="238">
        <f t="shared" si="93"/>
        <v>0</v>
      </c>
      <c r="AY233" s="238">
        <f t="shared" si="94"/>
        <v>0</v>
      </c>
      <c r="AZ233" s="238" t="e">
        <f t="shared" si="95"/>
        <v>#VALUE!</v>
      </c>
      <c r="BA233" s="238">
        <f t="shared" si="96"/>
        <v>0</v>
      </c>
      <c r="BB233" s="238" t="e">
        <f t="shared" si="97"/>
        <v>#VALUE!</v>
      </c>
      <c r="BC233" s="238">
        <f t="shared" si="98"/>
        <v>0</v>
      </c>
      <c r="BD233" s="238">
        <f t="shared" si="99"/>
        <v>0</v>
      </c>
      <c r="BE233" s="238">
        <f t="shared" si="100"/>
        <v>0</v>
      </c>
      <c r="BF233" s="238">
        <f t="shared" si="101"/>
        <v>0</v>
      </c>
      <c r="BG233" s="238">
        <f t="shared" si="102"/>
        <v>0</v>
      </c>
      <c r="BH233" s="238">
        <f t="shared" si="103"/>
        <v>0</v>
      </c>
      <c r="BI233" s="238">
        <f t="shared" si="104"/>
        <v>0</v>
      </c>
      <c r="BJ233" s="238">
        <f t="shared" si="105"/>
        <v>0</v>
      </c>
      <c r="BK233" s="238">
        <f t="shared" si="106"/>
        <v>0</v>
      </c>
    </row>
    <row r="234" spans="1:63" x14ac:dyDescent="0.25">
      <c r="A234">
        <v>1975</v>
      </c>
      <c r="B234" s="199">
        <v>62784.800770060698</v>
      </c>
      <c r="C234" s="199">
        <v>55708.150394340206</v>
      </c>
      <c r="D234" s="199">
        <v>50563.51142628197</v>
      </c>
      <c r="E234" s="199">
        <v>33518.033006852776</v>
      </c>
      <c r="F234" s="199">
        <v>11678.168725504351</v>
      </c>
      <c r="G234" s="199" t="e">
        <f>NA()</f>
        <v>#N/A</v>
      </c>
      <c r="H234" s="199">
        <v>46636.323550703892</v>
      </c>
      <c r="I234" s="199">
        <v>54443.373568806906</v>
      </c>
      <c r="J234" s="199" t="e">
        <f>NA()</f>
        <v>#N/A</v>
      </c>
      <c r="K234" s="199">
        <v>47774.523906123519</v>
      </c>
      <c r="L234" s="199">
        <v>36951.518027055819</v>
      </c>
      <c r="M234" s="199">
        <v>50235.643850836037</v>
      </c>
      <c r="N234" s="199">
        <v>45379.301004317334</v>
      </c>
      <c r="O234" s="199">
        <v>41576.042381410502</v>
      </c>
      <c r="P234" s="199">
        <v>49055.824951128823</v>
      </c>
      <c r="Q234" s="199">
        <v>58886.977389223357</v>
      </c>
      <c r="R234" s="199">
        <v>65070.946355629523</v>
      </c>
      <c r="S234" s="199">
        <v>44802.35247124944</v>
      </c>
      <c r="T234" s="199">
        <v>45120.251152224002</v>
      </c>
      <c r="U234" s="199">
        <v>38372.46268839237</v>
      </c>
      <c r="W234">
        <f>'2 a'!B75</f>
        <v>62784.800770060698</v>
      </c>
      <c r="X234">
        <f>'2 a'!C75</f>
        <v>55708.150394340206</v>
      </c>
      <c r="Y234">
        <f>'2 a'!D75</f>
        <v>50563.51142628197</v>
      </c>
      <c r="Z234">
        <f>'2 a'!E75</f>
        <v>33518.033006852776</v>
      </c>
      <c r="AA234">
        <f>'2 a'!F75</f>
        <v>11678.168725504351</v>
      </c>
      <c r="AB234" t="str">
        <f>'2 a'!G75</f>
        <v>NA</v>
      </c>
      <c r="AC234">
        <f>'2 a'!H75</f>
        <v>46636.323550703892</v>
      </c>
      <c r="AD234">
        <f>'2 a'!I75</f>
        <v>54443.373568806906</v>
      </c>
      <c r="AE234" t="str">
        <f>'2 a'!J75</f>
        <v>NA</v>
      </c>
      <c r="AF234">
        <f>'2 a'!K75</f>
        <v>47774.523906123519</v>
      </c>
      <c r="AG234">
        <f>'2 a'!L75</f>
        <v>36951.518027055819</v>
      </c>
      <c r="AH234">
        <f>'2 a'!M75</f>
        <v>50235.643850836037</v>
      </c>
      <c r="AI234">
        <f>'2 a'!N75</f>
        <v>45379.301004317334</v>
      </c>
      <c r="AJ234">
        <f>'2 a'!O75</f>
        <v>41576.042381410502</v>
      </c>
      <c r="AK234">
        <f>'2 a'!P75</f>
        <v>49055.824951128823</v>
      </c>
      <c r="AL234">
        <f>'2 a'!Q75</f>
        <v>58886.977389223357</v>
      </c>
      <c r="AM234">
        <f>'2 a'!R75</f>
        <v>65070.946355629523</v>
      </c>
      <c r="AN234">
        <f>'2 a'!S75</f>
        <v>44802.35247124944</v>
      </c>
      <c r="AO234">
        <f>'2 a'!T75</f>
        <v>45120.251152224002</v>
      </c>
      <c r="AP234">
        <f>'2 a'!U75</f>
        <v>38372.46268839237</v>
      </c>
      <c r="AR234" s="238">
        <f t="shared" si="87"/>
        <v>0</v>
      </c>
      <c r="AS234" s="238">
        <f t="shared" si="88"/>
        <v>0</v>
      </c>
      <c r="AT234" s="238">
        <f t="shared" si="89"/>
        <v>0</v>
      </c>
      <c r="AU234" s="238">
        <f t="shared" si="90"/>
        <v>0</v>
      </c>
      <c r="AV234" s="238">
        <f t="shared" si="91"/>
        <v>0</v>
      </c>
      <c r="AW234" s="238" t="e">
        <f t="shared" si="92"/>
        <v>#VALUE!</v>
      </c>
      <c r="AX234" s="238">
        <f t="shared" si="93"/>
        <v>0</v>
      </c>
      <c r="AY234" s="238">
        <f t="shared" si="94"/>
        <v>0</v>
      </c>
      <c r="AZ234" s="238" t="e">
        <f t="shared" si="95"/>
        <v>#VALUE!</v>
      </c>
      <c r="BA234" s="238">
        <f t="shared" si="96"/>
        <v>0</v>
      </c>
      <c r="BB234" s="238">
        <f t="shared" si="97"/>
        <v>0</v>
      </c>
      <c r="BC234" s="238">
        <f t="shared" si="98"/>
        <v>0</v>
      </c>
      <c r="BD234" s="238">
        <f t="shared" si="99"/>
        <v>0</v>
      </c>
      <c r="BE234" s="238">
        <f t="shared" si="100"/>
        <v>0</v>
      </c>
      <c r="BF234" s="238">
        <f t="shared" si="101"/>
        <v>0</v>
      </c>
      <c r="BG234" s="238">
        <f t="shared" si="102"/>
        <v>0</v>
      </c>
      <c r="BH234" s="238">
        <f t="shared" si="103"/>
        <v>0</v>
      </c>
      <c r="BI234" s="238">
        <f t="shared" si="104"/>
        <v>0</v>
      </c>
      <c r="BJ234" s="238">
        <f t="shared" si="105"/>
        <v>0</v>
      </c>
      <c r="BK234" s="238">
        <f t="shared" si="106"/>
        <v>0</v>
      </c>
    </row>
    <row r="235" spans="1:63" x14ac:dyDescent="0.25">
      <c r="A235">
        <v>1976</v>
      </c>
      <c r="B235" s="199">
        <v>64063.634606879568</v>
      </c>
      <c r="C235" s="199">
        <v>57455.135972298005</v>
      </c>
      <c r="D235" s="199">
        <v>51951.649778796891</v>
      </c>
      <c r="E235" s="199">
        <v>34567.534923369763</v>
      </c>
      <c r="F235" s="199">
        <v>12479.881748323021</v>
      </c>
      <c r="G235" s="199">
        <v>30235.450197204827</v>
      </c>
      <c r="H235" s="199">
        <v>48607.539170248507</v>
      </c>
      <c r="I235" s="199">
        <v>57786.089789752936</v>
      </c>
      <c r="J235" s="199" t="e">
        <f>NA()</f>
        <v>#N/A</v>
      </c>
      <c r="K235" s="199">
        <v>49839.454501466709</v>
      </c>
      <c r="L235" s="199">
        <v>37420.154825628968</v>
      </c>
      <c r="M235" s="199">
        <v>52014.262060205088</v>
      </c>
      <c r="N235" s="199">
        <v>47823.837791837635</v>
      </c>
      <c r="O235" s="199">
        <v>43325.059226824596</v>
      </c>
      <c r="P235" s="199">
        <v>52024.820334472191</v>
      </c>
      <c r="Q235" s="199">
        <v>61035.314205201867</v>
      </c>
      <c r="R235" s="199">
        <v>66609.967440877692</v>
      </c>
      <c r="S235" s="199">
        <v>46794.845365403387</v>
      </c>
      <c r="T235" s="199">
        <v>45441.01922401577</v>
      </c>
      <c r="U235" s="199">
        <v>39591.498720847907</v>
      </c>
      <c r="W235">
        <f>'2 a'!B76</f>
        <v>64063.634606879568</v>
      </c>
      <c r="X235">
        <f>'2 a'!C76</f>
        <v>57455.135972298005</v>
      </c>
      <c r="Y235">
        <f>'2 a'!D76</f>
        <v>51951.649778796891</v>
      </c>
      <c r="Z235">
        <f>'2 a'!E76</f>
        <v>34567.534923369763</v>
      </c>
      <c r="AA235">
        <f>'2 a'!F76</f>
        <v>12479.881748323021</v>
      </c>
      <c r="AB235">
        <f>'2 a'!G76</f>
        <v>30235.450197204827</v>
      </c>
      <c r="AC235">
        <f>'2 a'!H76</f>
        <v>48607.539170248507</v>
      </c>
      <c r="AD235">
        <f>'2 a'!I76</f>
        <v>57786.089789752936</v>
      </c>
      <c r="AE235" t="str">
        <f>'2 a'!J76</f>
        <v>NA</v>
      </c>
      <c r="AF235">
        <f>'2 a'!K76</f>
        <v>49839.454501466709</v>
      </c>
      <c r="AG235">
        <f>'2 a'!L76</f>
        <v>37420.154825628968</v>
      </c>
      <c r="AH235">
        <f>'2 a'!M76</f>
        <v>52014.262060205088</v>
      </c>
      <c r="AI235">
        <f>'2 a'!N76</f>
        <v>47823.837791837635</v>
      </c>
      <c r="AJ235">
        <f>'2 a'!O76</f>
        <v>43325.059226824596</v>
      </c>
      <c r="AK235">
        <f>'2 a'!P76</f>
        <v>52024.820334472191</v>
      </c>
      <c r="AL235">
        <f>'2 a'!Q76</f>
        <v>61035.314205201867</v>
      </c>
      <c r="AM235">
        <f>'2 a'!R76</f>
        <v>66609.967440877692</v>
      </c>
      <c r="AN235">
        <f>'2 a'!S76</f>
        <v>46794.845365403387</v>
      </c>
      <c r="AO235">
        <f>'2 a'!T76</f>
        <v>45441.01922401577</v>
      </c>
      <c r="AP235">
        <f>'2 a'!U76</f>
        <v>39591.498720847907</v>
      </c>
      <c r="AR235" s="238">
        <f t="shared" si="87"/>
        <v>0</v>
      </c>
      <c r="AS235" s="238">
        <f t="shared" si="88"/>
        <v>0</v>
      </c>
      <c r="AT235" s="238">
        <f t="shared" si="89"/>
        <v>0</v>
      </c>
      <c r="AU235" s="238">
        <f t="shared" si="90"/>
        <v>0</v>
      </c>
      <c r="AV235" s="238">
        <f t="shared" si="91"/>
        <v>0</v>
      </c>
      <c r="AW235" s="238">
        <f t="shared" si="92"/>
        <v>0</v>
      </c>
      <c r="AX235" s="238">
        <f t="shared" si="93"/>
        <v>0</v>
      </c>
      <c r="AY235" s="238">
        <f t="shared" si="94"/>
        <v>0</v>
      </c>
      <c r="AZ235" s="238" t="e">
        <f t="shared" si="95"/>
        <v>#VALUE!</v>
      </c>
      <c r="BA235" s="238">
        <f t="shared" si="96"/>
        <v>0</v>
      </c>
      <c r="BB235" s="238">
        <f t="shared" si="97"/>
        <v>0</v>
      </c>
      <c r="BC235" s="238">
        <f t="shared" si="98"/>
        <v>0</v>
      </c>
      <c r="BD235" s="238">
        <f t="shared" si="99"/>
        <v>0</v>
      </c>
      <c r="BE235" s="238">
        <f t="shared" si="100"/>
        <v>0</v>
      </c>
      <c r="BF235" s="238">
        <f t="shared" si="101"/>
        <v>0</v>
      </c>
      <c r="BG235" s="238">
        <f t="shared" si="102"/>
        <v>0</v>
      </c>
      <c r="BH235" s="238">
        <f t="shared" si="103"/>
        <v>0</v>
      </c>
      <c r="BI235" s="238">
        <f t="shared" si="104"/>
        <v>0</v>
      </c>
      <c r="BJ235" s="238">
        <f t="shared" si="105"/>
        <v>0</v>
      </c>
      <c r="BK235" s="238">
        <f t="shared" si="106"/>
        <v>0</v>
      </c>
    </row>
    <row r="236" spans="1:63" x14ac:dyDescent="0.25">
      <c r="A236">
        <v>1977</v>
      </c>
      <c r="B236" s="199">
        <v>64693.378797593359</v>
      </c>
      <c r="C236" s="199">
        <v>58432.904500864774</v>
      </c>
      <c r="D236" s="199">
        <v>52009.370932421763</v>
      </c>
      <c r="E236" s="199">
        <v>35657.386571360599</v>
      </c>
      <c r="F236" s="199">
        <v>13519.040738075781</v>
      </c>
      <c r="G236" s="199">
        <v>31194.114638040912</v>
      </c>
      <c r="H236" s="199">
        <v>50428.480665586314</v>
      </c>
      <c r="I236" s="199">
        <v>58294.742551835465</v>
      </c>
      <c r="J236" s="199" t="e">
        <f>NA()</f>
        <v>#N/A</v>
      </c>
      <c r="K236" s="199">
        <v>50953.117366836123</v>
      </c>
      <c r="L236" s="199">
        <v>38203.538357461919</v>
      </c>
      <c r="M236" s="199">
        <v>53406.852942608355</v>
      </c>
      <c r="N236" s="199">
        <v>49313.297759724941</v>
      </c>
      <c r="O236" s="199">
        <v>44628.704562351522</v>
      </c>
      <c r="P236" s="199">
        <v>53193.514282630334</v>
      </c>
      <c r="Q236" s="199">
        <v>62511.436163143364</v>
      </c>
      <c r="R236" s="199">
        <v>67495.515247523304</v>
      </c>
      <c r="S236" s="199">
        <v>48436.204491068413</v>
      </c>
      <c r="T236" s="199">
        <v>44625.404796408642</v>
      </c>
      <c r="U236" s="199">
        <v>40510.169120980689</v>
      </c>
      <c r="W236">
        <f>'2 a'!B77</f>
        <v>64693.378797593359</v>
      </c>
      <c r="X236">
        <f>'2 a'!C77</f>
        <v>58432.904500864774</v>
      </c>
      <c r="Y236">
        <f>'2 a'!D77</f>
        <v>52009.370932421763</v>
      </c>
      <c r="Z236">
        <f>'2 a'!E77</f>
        <v>35657.386571360599</v>
      </c>
      <c r="AA236">
        <f>'2 a'!F77</f>
        <v>13519.040738075781</v>
      </c>
      <c r="AB236">
        <f>'2 a'!G77</f>
        <v>31194.114638040912</v>
      </c>
      <c r="AC236">
        <f>'2 a'!H77</f>
        <v>50428.480665586314</v>
      </c>
      <c r="AD236">
        <f>'2 a'!I77</f>
        <v>58294.742551835465</v>
      </c>
      <c r="AE236" t="str">
        <f>'2 a'!J77</f>
        <v>NA</v>
      </c>
      <c r="AF236">
        <f>'2 a'!K77</f>
        <v>50953.117366836123</v>
      </c>
      <c r="AG236">
        <f>'2 a'!L77</f>
        <v>38203.538357461919</v>
      </c>
      <c r="AH236">
        <f>'2 a'!M77</f>
        <v>53406.852942608355</v>
      </c>
      <c r="AI236">
        <f>'2 a'!N77</f>
        <v>49313.297759724941</v>
      </c>
      <c r="AJ236">
        <f>'2 a'!O77</f>
        <v>44628.704562351522</v>
      </c>
      <c r="AK236">
        <f>'2 a'!P77</f>
        <v>53193.514282630334</v>
      </c>
      <c r="AL236">
        <f>'2 a'!Q77</f>
        <v>62511.436163143364</v>
      </c>
      <c r="AM236">
        <f>'2 a'!R77</f>
        <v>67495.515247523304</v>
      </c>
      <c r="AN236">
        <f>'2 a'!S77</f>
        <v>48436.204491068413</v>
      </c>
      <c r="AO236">
        <f>'2 a'!T77</f>
        <v>44625.404796408642</v>
      </c>
      <c r="AP236">
        <f>'2 a'!U77</f>
        <v>40510.169120980689</v>
      </c>
      <c r="AR236" s="238">
        <f t="shared" si="87"/>
        <v>0</v>
      </c>
      <c r="AS236" s="238">
        <f t="shared" si="88"/>
        <v>0</v>
      </c>
      <c r="AT236" s="238">
        <f t="shared" si="89"/>
        <v>0</v>
      </c>
      <c r="AU236" s="238">
        <f t="shared" si="90"/>
        <v>0</v>
      </c>
      <c r="AV236" s="238">
        <f t="shared" si="91"/>
        <v>0</v>
      </c>
      <c r="AW236" s="238">
        <f t="shared" si="92"/>
        <v>0</v>
      </c>
      <c r="AX236" s="238">
        <f t="shared" si="93"/>
        <v>0</v>
      </c>
      <c r="AY236" s="238">
        <f t="shared" si="94"/>
        <v>0</v>
      </c>
      <c r="AZ236" s="238" t="e">
        <f t="shared" si="95"/>
        <v>#VALUE!</v>
      </c>
      <c r="BA236" s="238">
        <f t="shared" si="96"/>
        <v>0</v>
      </c>
      <c r="BB236" s="238">
        <f t="shared" si="97"/>
        <v>0</v>
      </c>
      <c r="BC236" s="238">
        <f t="shared" si="98"/>
        <v>0</v>
      </c>
      <c r="BD236" s="238">
        <f t="shared" si="99"/>
        <v>0</v>
      </c>
      <c r="BE236" s="238">
        <f t="shared" si="100"/>
        <v>0</v>
      </c>
      <c r="BF236" s="238">
        <f t="shared" si="101"/>
        <v>0</v>
      </c>
      <c r="BG236" s="238">
        <f t="shared" si="102"/>
        <v>0</v>
      </c>
      <c r="BH236" s="238">
        <f t="shared" si="103"/>
        <v>0</v>
      </c>
      <c r="BI236" s="238">
        <f t="shared" si="104"/>
        <v>0</v>
      </c>
      <c r="BJ236" s="238">
        <f t="shared" si="105"/>
        <v>0</v>
      </c>
      <c r="BK236" s="238">
        <f t="shared" si="106"/>
        <v>0</v>
      </c>
    </row>
    <row r="237" spans="1:63" x14ac:dyDescent="0.25">
      <c r="A237">
        <v>1978</v>
      </c>
      <c r="B237" s="199">
        <v>65508.255829922833</v>
      </c>
      <c r="C237" s="199">
        <v>58948.176117308882</v>
      </c>
      <c r="D237" s="199">
        <v>53108.202865697596</v>
      </c>
      <c r="E237" s="199">
        <v>37174.669887175216</v>
      </c>
      <c r="F237" s="199">
        <v>14244.106270185486</v>
      </c>
      <c r="G237" s="199">
        <v>31941.798030888331</v>
      </c>
      <c r="H237" s="199">
        <v>50104.7392927037</v>
      </c>
      <c r="I237" s="199">
        <v>59841.663620612686</v>
      </c>
      <c r="J237" s="199" t="e">
        <f>NA()</f>
        <v>#N/A</v>
      </c>
      <c r="K237" s="199">
        <v>51739.507172726531</v>
      </c>
      <c r="L237" s="199">
        <v>39689.543851798277</v>
      </c>
      <c r="M237" s="199">
        <v>55182.123446012869</v>
      </c>
      <c r="N237" s="199">
        <v>50299.610244092284</v>
      </c>
      <c r="O237" s="199">
        <v>47307.902672473196</v>
      </c>
      <c r="P237" s="199">
        <v>54735.466158095544</v>
      </c>
      <c r="Q237" s="199">
        <v>63362.334697289771</v>
      </c>
      <c r="R237" s="199">
        <v>68904.419905135408</v>
      </c>
      <c r="S237" s="199">
        <v>50391.701692656323</v>
      </c>
      <c r="T237" s="199">
        <v>45237.619895990625</v>
      </c>
      <c r="U237" s="199">
        <v>41619.230319262533</v>
      </c>
      <c r="W237">
        <f>'2 a'!B78</f>
        <v>65508.255829922833</v>
      </c>
      <c r="X237">
        <f>'2 a'!C78</f>
        <v>58948.176117308882</v>
      </c>
      <c r="Y237">
        <f>'2 a'!D78</f>
        <v>53108.202865697596</v>
      </c>
      <c r="Z237">
        <f>'2 a'!E78</f>
        <v>37174.669887175216</v>
      </c>
      <c r="AA237">
        <f>'2 a'!F78</f>
        <v>14244.106270185486</v>
      </c>
      <c r="AB237">
        <f>'2 a'!G78</f>
        <v>31941.798030888331</v>
      </c>
      <c r="AC237">
        <f>'2 a'!H78</f>
        <v>50104.7392927037</v>
      </c>
      <c r="AD237">
        <f>'2 a'!I78</f>
        <v>59841.663620612686</v>
      </c>
      <c r="AE237" t="str">
        <f>'2 a'!J78</f>
        <v>NA</v>
      </c>
      <c r="AF237">
        <f>'2 a'!K78</f>
        <v>51739.507172726531</v>
      </c>
      <c r="AG237">
        <f>'2 a'!L78</f>
        <v>39689.543851798277</v>
      </c>
      <c r="AH237">
        <f>'2 a'!M78</f>
        <v>55182.123446012869</v>
      </c>
      <c r="AI237">
        <f>'2 a'!N78</f>
        <v>50299.610244092284</v>
      </c>
      <c r="AJ237">
        <f>'2 a'!O78</f>
        <v>47307.902672473196</v>
      </c>
      <c r="AK237">
        <f>'2 a'!P78</f>
        <v>54735.466158095544</v>
      </c>
      <c r="AL237">
        <f>'2 a'!Q78</f>
        <v>63362.334697289771</v>
      </c>
      <c r="AM237">
        <f>'2 a'!R78</f>
        <v>68904.419905135408</v>
      </c>
      <c r="AN237">
        <f>'2 a'!S78</f>
        <v>50391.701692656323</v>
      </c>
      <c r="AO237">
        <f>'2 a'!T78</f>
        <v>45237.619895990625</v>
      </c>
      <c r="AP237">
        <f>'2 a'!U78</f>
        <v>41619.230319262533</v>
      </c>
      <c r="AR237" s="238">
        <f t="shared" si="87"/>
        <v>0</v>
      </c>
      <c r="AS237" s="238">
        <f t="shared" si="88"/>
        <v>0</v>
      </c>
      <c r="AT237" s="238">
        <f t="shared" si="89"/>
        <v>0</v>
      </c>
      <c r="AU237" s="238">
        <f t="shared" si="90"/>
        <v>0</v>
      </c>
      <c r="AV237" s="238">
        <f t="shared" si="91"/>
        <v>0</v>
      </c>
      <c r="AW237" s="238">
        <f t="shared" si="92"/>
        <v>0</v>
      </c>
      <c r="AX237" s="238">
        <f t="shared" si="93"/>
        <v>0</v>
      </c>
      <c r="AY237" s="238">
        <f t="shared" si="94"/>
        <v>0</v>
      </c>
      <c r="AZ237" s="238" t="e">
        <f t="shared" si="95"/>
        <v>#VALUE!</v>
      </c>
      <c r="BA237" s="238">
        <f t="shared" si="96"/>
        <v>0</v>
      </c>
      <c r="BB237" s="238">
        <f t="shared" si="97"/>
        <v>0</v>
      </c>
      <c r="BC237" s="238">
        <f t="shared" si="98"/>
        <v>0</v>
      </c>
      <c r="BD237" s="238">
        <f t="shared" si="99"/>
        <v>0</v>
      </c>
      <c r="BE237" s="238">
        <f t="shared" si="100"/>
        <v>0</v>
      </c>
      <c r="BF237" s="238">
        <f t="shared" si="101"/>
        <v>0</v>
      </c>
      <c r="BG237" s="238">
        <f t="shared" si="102"/>
        <v>0</v>
      </c>
      <c r="BH237" s="238">
        <f t="shared" si="103"/>
        <v>0</v>
      </c>
      <c r="BI237" s="238">
        <f t="shared" si="104"/>
        <v>0</v>
      </c>
      <c r="BJ237" s="238">
        <f t="shared" si="105"/>
        <v>0</v>
      </c>
      <c r="BK237" s="238">
        <f t="shared" si="106"/>
        <v>0</v>
      </c>
    </row>
    <row r="238" spans="1:63" x14ac:dyDescent="0.25">
      <c r="A238">
        <v>1979</v>
      </c>
      <c r="B238" s="199">
        <v>65716.694582084543</v>
      </c>
      <c r="C238" s="199">
        <v>58642.840283310565</v>
      </c>
      <c r="D238" s="199">
        <v>54218.272457040672</v>
      </c>
      <c r="E238" s="199">
        <v>38814.168233264565</v>
      </c>
      <c r="F238" s="199">
        <v>15223.491673126082</v>
      </c>
      <c r="G238" s="199">
        <v>32791.568086772946</v>
      </c>
      <c r="H238" s="199">
        <v>52613.710499391185</v>
      </c>
      <c r="I238" s="199">
        <v>60564.59428483231</v>
      </c>
      <c r="J238" s="199" t="e">
        <f>NA()</f>
        <v>#N/A</v>
      </c>
      <c r="K238" s="199">
        <v>53274.053129976186</v>
      </c>
      <c r="L238" s="199">
        <v>41605.863229953204</v>
      </c>
      <c r="M238" s="199">
        <v>56735.209564797602</v>
      </c>
      <c r="N238" s="199">
        <v>51394.573571279958</v>
      </c>
      <c r="O238" s="199">
        <v>46901.67024202818</v>
      </c>
      <c r="P238" s="199">
        <v>57359.41446739329</v>
      </c>
      <c r="Q238" s="199">
        <v>63294.966995017072</v>
      </c>
      <c r="R238" s="199">
        <v>70917.777327959164</v>
      </c>
      <c r="S238" s="199">
        <v>51579.116118494399</v>
      </c>
      <c r="T238" s="199">
        <v>46300.521469174375</v>
      </c>
      <c r="U238" s="199">
        <v>42368.089940405429</v>
      </c>
      <c r="W238">
        <f>'2 a'!B79</f>
        <v>65716.694582084543</v>
      </c>
      <c r="X238">
        <f>'2 a'!C79</f>
        <v>58642.840283310565</v>
      </c>
      <c r="Y238">
        <f>'2 a'!D79</f>
        <v>54218.272457040672</v>
      </c>
      <c r="Z238">
        <f>'2 a'!E79</f>
        <v>38814.168233264565</v>
      </c>
      <c r="AA238">
        <f>'2 a'!F79</f>
        <v>15223.491673126082</v>
      </c>
      <c r="AB238">
        <f>'2 a'!G79</f>
        <v>32791.568086772946</v>
      </c>
      <c r="AC238">
        <f>'2 a'!H79</f>
        <v>52613.710499391185</v>
      </c>
      <c r="AD238">
        <f>'2 a'!I79</f>
        <v>60564.59428483231</v>
      </c>
      <c r="AE238" t="str">
        <f>'2 a'!J79</f>
        <v>NA</v>
      </c>
      <c r="AF238">
        <f>'2 a'!K79</f>
        <v>53274.053129976186</v>
      </c>
      <c r="AG238">
        <f>'2 a'!L79</f>
        <v>41605.863229953204</v>
      </c>
      <c r="AH238">
        <f>'2 a'!M79</f>
        <v>56735.209564797602</v>
      </c>
      <c r="AI238">
        <f>'2 a'!N79</f>
        <v>51394.573571279958</v>
      </c>
      <c r="AJ238">
        <f>'2 a'!O79</f>
        <v>46901.67024202818</v>
      </c>
      <c r="AK238">
        <f>'2 a'!P79</f>
        <v>57359.41446739329</v>
      </c>
      <c r="AL238">
        <f>'2 a'!Q79</f>
        <v>63294.966995017072</v>
      </c>
      <c r="AM238">
        <f>'2 a'!R79</f>
        <v>70917.777327959164</v>
      </c>
      <c r="AN238">
        <f>'2 a'!S79</f>
        <v>51579.116118494399</v>
      </c>
      <c r="AO238">
        <f>'2 a'!T79</f>
        <v>46300.521469174375</v>
      </c>
      <c r="AP238">
        <f>'2 a'!U79</f>
        <v>42368.089940405429</v>
      </c>
      <c r="AR238" s="238">
        <f t="shared" si="87"/>
        <v>0</v>
      </c>
      <c r="AS238" s="238">
        <f t="shared" si="88"/>
        <v>0</v>
      </c>
      <c r="AT238" s="238">
        <f t="shared" si="89"/>
        <v>0</v>
      </c>
      <c r="AU238" s="238">
        <f t="shared" si="90"/>
        <v>0</v>
      </c>
      <c r="AV238" s="238">
        <f t="shared" si="91"/>
        <v>0</v>
      </c>
      <c r="AW238" s="238">
        <f t="shared" si="92"/>
        <v>0</v>
      </c>
      <c r="AX238" s="238">
        <f t="shared" si="93"/>
        <v>0</v>
      </c>
      <c r="AY238" s="238">
        <f t="shared" si="94"/>
        <v>0</v>
      </c>
      <c r="AZ238" s="238" t="e">
        <f t="shared" si="95"/>
        <v>#VALUE!</v>
      </c>
      <c r="BA238" s="238">
        <f t="shared" si="96"/>
        <v>0</v>
      </c>
      <c r="BB238" s="238">
        <f t="shared" si="97"/>
        <v>0</v>
      </c>
      <c r="BC238" s="238">
        <f t="shared" si="98"/>
        <v>0</v>
      </c>
      <c r="BD238" s="238">
        <f t="shared" si="99"/>
        <v>0</v>
      </c>
      <c r="BE238" s="238">
        <f t="shared" si="100"/>
        <v>0</v>
      </c>
      <c r="BF238" s="238">
        <f t="shared" si="101"/>
        <v>0</v>
      </c>
      <c r="BG238" s="238">
        <f t="shared" si="102"/>
        <v>0</v>
      </c>
      <c r="BH238" s="238">
        <f t="shared" si="103"/>
        <v>0</v>
      </c>
      <c r="BI238" s="238">
        <f t="shared" si="104"/>
        <v>0</v>
      </c>
      <c r="BJ238" s="238">
        <f t="shared" si="105"/>
        <v>0</v>
      </c>
      <c r="BK238" s="238">
        <f t="shared" si="106"/>
        <v>0</v>
      </c>
    </row>
    <row r="239" spans="1:63" x14ac:dyDescent="0.25">
      <c r="A239">
        <v>1980</v>
      </c>
      <c r="B239" s="199">
        <v>65217.221212702403</v>
      </c>
      <c r="C239" s="199">
        <v>58207.237314516817</v>
      </c>
      <c r="D239" s="199">
        <v>54320.234815118747</v>
      </c>
      <c r="E239" s="199">
        <v>39636.329754017694</v>
      </c>
      <c r="F239" s="199">
        <v>14847.231056565814</v>
      </c>
      <c r="G239" s="199">
        <v>34206.74715159776</v>
      </c>
      <c r="H239" s="199">
        <v>53068.2008206592</v>
      </c>
      <c r="I239" s="199">
        <v>63261.092670093996</v>
      </c>
      <c r="J239" s="199" t="e">
        <f>NA()</f>
        <v>#N/A</v>
      </c>
      <c r="K239" s="199">
        <v>53484.956212229081</v>
      </c>
      <c r="L239" s="199">
        <v>42607.597087592694</v>
      </c>
      <c r="M239" s="199">
        <v>57425.645416029918</v>
      </c>
      <c r="N239" s="199">
        <v>51259.494898451689</v>
      </c>
      <c r="O239" s="199">
        <v>48707.777370984273</v>
      </c>
      <c r="P239" s="199">
        <v>58481.347683549335</v>
      </c>
      <c r="Q239" s="199">
        <v>62965.591285630515</v>
      </c>
      <c r="R239" s="199">
        <v>72357.892612824202</v>
      </c>
      <c r="S239" s="199">
        <v>53512.313729932903</v>
      </c>
      <c r="T239" s="199">
        <v>46570.464948317764</v>
      </c>
      <c r="U239" s="199">
        <v>41699.966327748443</v>
      </c>
      <c r="W239">
        <f>'2 a'!B80</f>
        <v>65217.221212702403</v>
      </c>
      <c r="X239">
        <f>'2 a'!C80</f>
        <v>58207.237314516817</v>
      </c>
      <c r="Y239">
        <f>'2 a'!D80</f>
        <v>54320.234815118747</v>
      </c>
      <c r="Z239">
        <f>'2 a'!E80</f>
        <v>39636.329754017694</v>
      </c>
      <c r="AA239">
        <f>'2 a'!F80</f>
        <v>14847.231056565814</v>
      </c>
      <c r="AB239">
        <f>'2 a'!G80</f>
        <v>34206.74715159776</v>
      </c>
      <c r="AC239">
        <f>'2 a'!H80</f>
        <v>53068.2008206592</v>
      </c>
      <c r="AD239">
        <f>'2 a'!I80</f>
        <v>63261.092670093996</v>
      </c>
      <c r="AE239" t="str">
        <f>'2 a'!J80</f>
        <v>NA</v>
      </c>
      <c r="AF239">
        <f>'2 a'!K80</f>
        <v>53484.956212229081</v>
      </c>
      <c r="AG239">
        <f>'2 a'!L80</f>
        <v>42607.597087592694</v>
      </c>
      <c r="AH239">
        <f>'2 a'!M80</f>
        <v>57425.645416029918</v>
      </c>
      <c r="AI239">
        <f>'2 a'!N80</f>
        <v>51259.494898451689</v>
      </c>
      <c r="AJ239">
        <f>'2 a'!O80</f>
        <v>48707.777370984273</v>
      </c>
      <c r="AK239">
        <f>'2 a'!P80</f>
        <v>58481.347683549335</v>
      </c>
      <c r="AL239">
        <f>'2 a'!Q80</f>
        <v>62965.591285630515</v>
      </c>
      <c r="AM239">
        <f>'2 a'!R80</f>
        <v>72357.892612824202</v>
      </c>
      <c r="AN239">
        <f>'2 a'!S80</f>
        <v>53512.313729932903</v>
      </c>
      <c r="AO239">
        <f>'2 a'!T80</f>
        <v>46570.464948317764</v>
      </c>
      <c r="AP239">
        <f>'2 a'!U80</f>
        <v>41699.966327748443</v>
      </c>
      <c r="AR239" s="238">
        <f t="shared" si="87"/>
        <v>0</v>
      </c>
      <c r="AS239" s="238">
        <f t="shared" si="88"/>
        <v>0</v>
      </c>
      <c r="AT239" s="238">
        <f t="shared" si="89"/>
        <v>0</v>
      </c>
      <c r="AU239" s="238">
        <f t="shared" si="90"/>
        <v>0</v>
      </c>
      <c r="AV239" s="238">
        <f t="shared" si="91"/>
        <v>0</v>
      </c>
      <c r="AW239" s="238">
        <f t="shared" si="92"/>
        <v>0</v>
      </c>
      <c r="AX239" s="238">
        <f t="shared" si="93"/>
        <v>0</v>
      </c>
      <c r="AY239" s="238">
        <f t="shared" si="94"/>
        <v>0</v>
      </c>
      <c r="AZ239" s="238" t="e">
        <f t="shared" si="95"/>
        <v>#VALUE!</v>
      </c>
      <c r="BA239" s="238">
        <f t="shared" si="96"/>
        <v>0</v>
      </c>
      <c r="BB239" s="238">
        <f t="shared" si="97"/>
        <v>0</v>
      </c>
      <c r="BC239" s="238">
        <f t="shared" si="98"/>
        <v>0</v>
      </c>
      <c r="BD239" s="238">
        <f t="shared" si="99"/>
        <v>0</v>
      </c>
      <c r="BE239" s="238">
        <f t="shared" si="100"/>
        <v>0</v>
      </c>
      <c r="BF239" s="238">
        <f t="shared" si="101"/>
        <v>0</v>
      </c>
      <c r="BG239" s="238">
        <f t="shared" si="102"/>
        <v>0</v>
      </c>
      <c r="BH239" s="238">
        <f t="shared" si="103"/>
        <v>0</v>
      </c>
      <c r="BI239" s="238">
        <f t="shared" si="104"/>
        <v>0</v>
      </c>
      <c r="BJ239" s="238">
        <f t="shared" si="105"/>
        <v>0</v>
      </c>
      <c r="BK239" s="238">
        <f t="shared" si="106"/>
        <v>0</v>
      </c>
    </row>
    <row r="240" spans="1:63" x14ac:dyDescent="0.25">
      <c r="A240">
        <v>1981</v>
      </c>
      <c r="B240" s="199">
        <v>66133.24391667603</v>
      </c>
      <c r="C240" s="199">
        <v>58541.373531134435</v>
      </c>
      <c r="D240" s="199">
        <v>55429.637643521353</v>
      </c>
      <c r="E240" s="199">
        <v>40979.610543905728</v>
      </c>
      <c r="F240" s="199">
        <v>15559.885292508388</v>
      </c>
      <c r="G240" s="199">
        <v>36663.704192196994</v>
      </c>
      <c r="H240" s="199">
        <v>53201.9488123724</v>
      </c>
      <c r="I240" s="199">
        <v>64267.890771904764</v>
      </c>
      <c r="J240" s="199" t="e">
        <f>NA()</f>
        <v>#N/A</v>
      </c>
      <c r="K240" s="199">
        <v>53893.367056335868</v>
      </c>
      <c r="L240" s="199">
        <v>42620.150560348942</v>
      </c>
      <c r="M240" s="199">
        <v>58086.634798421532</v>
      </c>
      <c r="N240" s="199">
        <v>51468.838122971378</v>
      </c>
      <c r="O240" s="199">
        <v>50079.10991409768</v>
      </c>
      <c r="P240" s="199">
        <v>59022.838380281115</v>
      </c>
      <c r="Q240" s="199">
        <v>62752.627739780466</v>
      </c>
      <c r="R240" s="199">
        <v>72548.849406001464</v>
      </c>
      <c r="S240" s="199">
        <v>54753.484187895243</v>
      </c>
      <c r="T240" s="199">
        <v>46401.753044290999</v>
      </c>
      <c r="U240" s="199">
        <v>42281.009561121347</v>
      </c>
      <c r="W240">
        <f>'2 a'!B81</f>
        <v>66133.24391667603</v>
      </c>
      <c r="X240">
        <f>'2 a'!C81</f>
        <v>58541.373531134435</v>
      </c>
      <c r="Y240">
        <f>'2 a'!D81</f>
        <v>55429.637643521353</v>
      </c>
      <c r="Z240">
        <f>'2 a'!E81</f>
        <v>40979.610543905728</v>
      </c>
      <c r="AA240">
        <f>'2 a'!F81</f>
        <v>15559.885292508388</v>
      </c>
      <c r="AB240">
        <f>'2 a'!G81</f>
        <v>36663.704192196994</v>
      </c>
      <c r="AC240">
        <f>'2 a'!H81</f>
        <v>53201.9488123724</v>
      </c>
      <c r="AD240">
        <f>'2 a'!I81</f>
        <v>64267.890771904764</v>
      </c>
      <c r="AE240" t="str">
        <f>'2 a'!J81</f>
        <v>NA</v>
      </c>
      <c r="AF240">
        <f>'2 a'!K81</f>
        <v>53893.367056335868</v>
      </c>
      <c r="AG240">
        <f>'2 a'!L81</f>
        <v>42620.150560348942</v>
      </c>
      <c r="AH240">
        <f>'2 a'!M81</f>
        <v>58086.634798421532</v>
      </c>
      <c r="AI240">
        <f>'2 a'!N81</f>
        <v>51468.838122971378</v>
      </c>
      <c r="AJ240">
        <f>'2 a'!O81</f>
        <v>50079.10991409768</v>
      </c>
      <c r="AK240">
        <f>'2 a'!P81</f>
        <v>59022.838380281115</v>
      </c>
      <c r="AL240">
        <f>'2 a'!Q81</f>
        <v>62752.627739780466</v>
      </c>
      <c r="AM240">
        <f>'2 a'!R81</f>
        <v>72548.849406001464</v>
      </c>
      <c r="AN240">
        <f>'2 a'!S81</f>
        <v>54753.484187895243</v>
      </c>
      <c r="AO240">
        <f>'2 a'!T81</f>
        <v>46401.753044290999</v>
      </c>
      <c r="AP240">
        <f>'2 a'!U81</f>
        <v>42281.009561121347</v>
      </c>
      <c r="AR240" s="238">
        <f t="shared" si="87"/>
        <v>0</v>
      </c>
      <c r="AS240" s="238">
        <f t="shared" si="88"/>
        <v>0</v>
      </c>
      <c r="AT240" s="238">
        <f t="shared" si="89"/>
        <v>0</v>
      </c>
      <c r="AU240" s="238">
        <f t="shared" si="90"/>
        <v>0</v>
      </c>
      <c r="AV240" s="238">
        <f t="shared" si="91"/>
        <v>0</v>
      </c>
      <c r="AW240" s="238">
        <f t="shared" si="92"/>
        <v>0</v>
      </c>
      <c r="AX240" s="238">
        <f t="shared" si="93"/>
        <v>0</v>
      </c>
      <c r="AY240" s="238">
        <f t="shared" si="94"/>
        <v>0</v>
      </c>
      <c r="AZ240" s="238" t="e">
        <f t="shared" si="95"/>
        <v>#VALUE!</v>
      </c>
      <c r="BA240" s="238">
        <f t="shared" si="96"/>
        <v>0</v>
      </c>
      <c r="BB240" s="238">
        <f t="shared" si="97"/>
        <v>0</v>
      </c>
      <c r="BC240" s="238">
        <f t="shared" si="98"/>
        <v>0</v>
      </c>
      <c r="BD240" s="238">
        <f t="shared" si="99"/>
        <v>0</v>
      </c>
      <c r="BE240" s="238">
        <f t="shared" si="100"/>
        <v>0</v>
      </c>
      <c r="BF240" s="238">
        <f t="shared" si="101"/>
        <v>0</v>
      </c>
      <c r="BG240" s="238">
        <f t="shared" si="102"/>
        <v>0</v>
      </c>
      <c r="BH240" s="238">
        <f t="shared" si="103"/>
        <v>0</v>
      </c>
      <c r="BI240" s="238">
        <f t="shared" si="104"/>
        <v>0</v>
      </c>
      <c r="BJ240" s="238">
        <f t="shared" si="105"/>
        <v>0</v>
      </c>
      <c r="BK240" s="238">
        <f t="shared" si="106"/>
        <v>0</v>
      </c>
    </row>
    <row r="241" spans="1:63" x14ac:dyDescent="0.25">
      <c r="A241">
        <v>1982</v>
      </c>
      <c r="B241" s="199">
        <v>65380.401886479493</v>
      </c>
      <c r="C241" s="199">
        <v>58727.488988083373</v>
      </c>
      <c r="D241" s="199">
        <v>55483.903472569415</v>
      </c>
      <c r="E241" s="199">
        <v>42019.966047386726</v>
      </c>
      <c r="F241" s="199">
        <v>16432.828414928706</v>
      </c>
      <c r="G241" s="199">
        <v>38337.169798593619</v>
      </c>
      <c r="H241" s="199">
        <v>54988.340708726813</v>
      </c>
      <c r="I241" s="199">
        <v>65498.844355562767</v>
      </c>
      <c r="J241" s="199" t="e">
        <f>NA()</f>
        <v>#N/A</v>
      </c>
      <c r="K241" s="199">
        <v>55717.353490722693</v>
      </c>
      <c r="L241" s="199">
        <v>43431.307022033587</v>
      </c>
      <c r="M241" s="199">
        <v>59379.219673632106</v>
      </c>
      <c r="N241" s="199">
        <v>51664.587050186943</v>
      </c>
      <c r="O241" s="199">
        <v>51030.557403225692</v>
      </c>
      <c r="P241" s="199">
        <v>59145.918551771378</v>
      </c>
      <c r="Q241" s="199">
        <v>62915.965377089065</v>
      </c>
      <c r="R241" s="199">
        <v>72615.995294522174</v>
      </c>
      <c r="S241" s="199">
        <v>55915.721255826647</v>
      </c>
      <c r="T241" s="199">
        <v>47044.130067600054</v>
      </c>
      <c r="U241" s="199">
        <v>44095.417713325405</v>
      </c>
      <c r="W241">
        <f>'2 a'!B82</f>
        <v>65380.401886479493</v>
      </c>
      <c r="X241">
        <f>'2 a'!C82</f>
        <v>58727.488988083373</v>
      </c>
      <c r="Y241">
        <f>'2 a'!D82</f>
        <v>55483.903472569415</v>
      </c>
      <c r="Z241">
        <f>'2 a'!E82</f>
        <v>42019.966047386726</v>
      </c>
      <c r="AA241">
        <f>'2 a'!F82</f>
        <v>16432.828414928706</v>
      </c>
      <c r="AB241">
        <f>'2 a'!G82</f>
        <v>38337.169798593619</v>
      </c>
      <c r="AC241">
        <f>'2 a'!H82</f>
        <v>54988.340708726813</v>
      </c>
      <c r="AD241">
        <f>'2 a'!I82</f>
        <v>65498.844355562767</v>
      </c>
      <c r="AE241" t="str">
        <f>'2 a'!J82</f>
        <v>NA</v>
      </c>
      <c r="AF241">
        <f>'2 a'!K82</f>
        <v>55717.353490722693</v>
      </c>
      <c r="AG241">
        <f>'2 a'!L82</f>
        <v>43431.307022033587</v>
      </c>
      <c r="AH241">
        <f>'2 a'!M82</f>
        <v>59379.219673632106</v>
      </c>
      <c r="AI241">
        <f>'2 a'!N82</f>
        <v>51664.587050186943</v>
      </c>
      <c r="AJ241">
        <f>'2 a'!O82</f>
        <v>51030.557403225692</v>
      </c>
      <c r="AK241">
        <f>'2 a'!P82</f>
        <v>59145.918551771378</v>
      </c>
      <c r="AL241">
        <f>'2 a'!Q82</f>
        <v>62915.965377089065</v>
      </c>
      <c r="AM241">
        <f>'2 a'!R82</f>
        <v>72615.995294522174</v>
      </c>
      <c r="AN241">
        <f>'2 a'!S82</f>
        <v>55915.721255826647</v>
      </c>
      <c r="AO241">
        <f>'2 a'!T82</f>
        <v>47044.130067600054</v>
      </c>
      <c r="AP241">
        <f>'2 a'!U82</f>
        <v>44095.417713325405</v>
      </c>
      <c r="AR241" s="238">
        <f t="shared" si="87"/>
        <v>0</v>
      </c>
      <c r="AS241" s="238">
        <f t="shared" si="88"/>
        <v>0</v>
      </c>
      <c r="AT241" s="238">
        <f t="shared" si="89"/>
        <v>0</v>
      </c>
      <c r="AU241" s="238">
        <f t="shared" si="90"/>
        <v>0</v>
      </c>
      <c r="AV241" s="238">
        <f t="shared" si="91"/>
        <v>0</v>
      </c>
      <c r="AW241" s="238">
        <f t="shared" si="92"/>
        <v>0</v>
      </c>
      <c r="AX241" s="238">
        <f t="shared" si="93"/>
        <v>0</v>
      </c>
      <c r="AY241" s="238">
        <f t="shared" si="94"/>
        <v>0</v>
      </c>
      <c r="AZ241" s="238" t="e">
        <f t="shared" si="95"/>
        <v>#VALUE!</v>
      </c>
      <c r="BA241" s="238">
        <f t="shared" si="96"/>
        <v>0</v>
      </c>
      <c r="BB241" s="238">
        <f t="shared" si="97"/>
        <v>0</v>
      </c>
      <c r="BC241" s="238">
        <f t="shared" si="98"/>
        <v>0</v>
      </c>
      <c r="BD241" s="238">
        <f t="shared" si="99"/>
        <v>0</v>
      </c>
      <c r="BE241" s="238">
        <f t="shared" si="100"/>
        <v>0</v>
      </c>
      <c r="BF241" s="238">
        <f t="shared" si="101"/>
        <v>0</v>
      </c>
      <c r="BG241" s="238">
        <f t="shared" si="102"/>
        <v>0</v>
      </c>
      <c r="BH241" s="238">
        <f t="shared" si="103"/>
        <v>0</v>
      </c>
      <c r="BI241" s="238">
        <f t="shared" si="104"/>
        <v>0</v>
      </c>
      <c r="BJ241" s="238">
        <f t="shared" si="105"/>
        <v>0</v>
      </c>
      <c r="BK241" s="238">
        <f t="shared" si="106"/>
        <v>0</v>
      </c>
    </row>
    <row r="242" spans="1:63" x14ac:dyDescent="0.25">
      <c r="A242">
        <v>1983</v>
      </c>
      <c r="B242" s="199">
        <v>67453.287689002638</v>
      </c>
      <c r="C242" s="199">
        <v>59892.59245707286</v>
      </c>
      <c r="D242" s="199">
        <v>56282.074221984636</v>
      </c>
      <c r="E242" s="199">
        <v>42660.358028367184</v>
      </c>
      <c r="F242" s="199">
        <v>18274.547497436037</v>
      </c>
      <c r="G242" s="199">
        <v>40659.289438685824</v>
      </c>
      <c r="H242" s="199">
        <v>56991.097390103139</v>
      </c>
      <c r="I242" s="199">
        <v>66576.954400894276</v>
      </c>
      <c r="J242" s="199" t="e">
        <f>NA()</f>
        <v>#N/A</v>
      </c>
      <c r="K242" s="199">
        <v>57189.083502533627</v>
      </c>
      <c r="L242" s="199">
        <v>44578.1084650185</v>
      </c>
      <c r="M242" s="199">
        <v>60175.126327703969</v>
      </c>
      <c r="N242" s="199">
        <v>52959.101911067533</v>
      </c>
      <c r="O242" s="199">
        <v>51107.811740886777</v>
      </c>
      <c r="P242" s="199">
        <v>59645.135552394546</v>
      </c>
      <c r="Q242" s="199">
        <v>64792.39514215714</v>
      </c>
      <c r="R242" s="199">
        <v>75577.790881377703</v>
      </c>
      <c r="S242" s="199">
        <v>57104.27606757317</v>
      </c>
      <c r="T242" s="199">
        <v>47786.002725370541</v>
      </c>
      <c r="U242" s="199">
        <v>46124.505347398735</v>
      </c>
      <c r="W242">
        <f>'2 a'!B83</f>
        <v>67453.287689002638</v>
      </c>
      <c r="X242">
        <f>'2 a'!C83</f>
        <v>59892.59245707286</v>
      </c>
      <c r="Y242">
        <f>'2 a'!D83</f>
        <v>56282.074221984636</v>
      </c>
      <c r="Z242">
        <f>'2 a'!E83</f>
        <v>42660.358028367184</v>
      </c>
      <c r="AA242">
        <f>'2 a'!F83</f>
        <v>18274.547497436037</v>
      </c>
      <c r="AB242">
        <f>'2 a'!G83</f>
        <v>40659.289438685824</v>
      </c>
      <c r="AC242">
        <f>'2 a'!H83</f>
        <v>56991.097390103139</v>
      </c>
      <c r="AD242">
        <f>'2 a'!I83</f>
        <v>66576.954400894276</v>
      </c>
      <c r="AE242" t="str">
        <f>'2 a'!J83</f>
        <v>NA</v>
      </c>
      <c r="AF242">
        <f>'2 a'!K83</f>
        <v>57189.083502533627</v>
      </c>
      <c r="AG242">
        <f>'2 a'!L83</f>
        <v>44578.1084650185</v>
      </c>
      <c r="AH242">
        <f>'2 a'!M83</f>
        <v>60175.126327703969</v>
      </c>
      <c r="AI242">
        <f>'2 a'!N83</f>
        <v>52959.101911067533</v>
      </c>
      <c r="AJ242">
        <f>'2 a'!O83</f>
        <v>51107.811740886777</v>
      </c>
      <c r="AK242">
        <f>'2 a'!P83</f>
        <v>59645.135552394546</v>
      </c>
      <c r="AL242">
        <f>'2 a'!Q83</f>
        <v>64792.39514215714</v>
      </c>
      <c r="AM242">
        <f>'2 a'!R83</f>
        <v>75577.790881377703</v>
      </c>
      <c r="AN242">
        <f>'2 a'!S83</f>
        <v>57104.27606757317</v>
      </c>
      <c r="AO242">
        <f>'2 a'!T83</f>
        <v>47786.002725370541</v>
      </c>
      <c r="AP242">
        <f>'2 a'!U83</f>
        <v>46124.505347398735</v>
      </c>
      <c r="AR242" s="238">
        <f t="shared" si="87"/>
        <v>0</v>
      </c>
      <c r="AS242" s="238">
        <f t="shared" si="88"/>
        <v>0</v>
      </c>
      <c r="AT242" s="238">
        <f t="shared" si="89"/>
        <v>0</v>
      </c>
      <c r="AU242" s="238">
        <f t="shared" si="90"/>
        <v>0</v>
      </c>
      <c r="AV242" s="238">
        <f t="shared" si="91"/>
        <v>0</v>
      </c>
      <c r="AW242" s="238">
        <f t="shared" si="92"/>
        <v>0</v>
      </c>
      <c r="AX242" s="238">
        <f t="shared" si="93"/>
        <v>0</v>
      </c>
      <c r="AY242" s="238">
        <f t="shared" si="94"/>
        <v>0</v>
      </c>
      <c r="AZ242" s="238" t="e">
        <f t="shared" si="95"/>
        <v>#VALUE!</v>
      </c>
      <c r="BA242" s="238">
        <f t="shared" si="96"/>
        <v>0</v>
      </c>
      <c r="BB242" s="238">
        <f t="shared" si="97"/>
        <v>0</v>
      </c>
      <c r="BC242" s="238">
        <f t="shared" si="98"/>
        <v>0</v>
      </c>
      <c r="BD242" s="238">
        <f t="shared" si="99"/>
        <v>0</v>
      </c>
      <c r="BE242" s="238">
        <f t="shared" si="100"/>
        <v>0</v>
      </c>
      <c r="BF242" s="238">
        <f t="shared" si="101"/>
        <v>0</v>
      </c>
      <c r="BG242" s="238">
        <f t="shared" si="102"/>
        <v>0</v>
      </c>
      <c r="BH242" s="238">
        <f t="shared" si="103"/>
        <v>0</v>
      </c>
      <c r="BI242" s="238">
        <f t="shared" si="104"/>
        <v>0</v>
      </c>
      <c r="BJ242" s="238">
        <f t="shared" si="105"/>
        <v>0</v>
      </c>
      <c r="BK242" s="238">
        <f t="shared" si="106"/>
        <v>0</v>
      </c>
    </row>
    <row r="243" spans="1:63" x14ac:dyDescent="0.25">
      <c r="A243">
        <v>1984</v>
      </c>
      <c r="B243" s="199">
        <v>69474.869969432169</v>
      </c>
      <c r="C243" s="199">
        <v>61822.233761033676</v>
      </c>
      <c r="D243" s="199">
        <v>57999.116582567942</v>
      </c>
      <c r="E243" s="199">
        <v>44413.429937669142</v>
      </c>
      <c r="F243" s="199">
        <v>20182.004604560163</v>
      </c>
      <c r="G243" s="199">
        <v>43976.314262564912</v>
      </c>
      <c r="H243" s="199">
        <v>57076.542286473436</v>
      </c>
      <c r="I243" s="199">
        <v>68237.904563335251</v>
      </c>
      <c r="J243" s="199" t="e">
        <f>NA()</f>
        <v>#N/A</v>
      </c>
      <c r="K243" s="199">
        <v>58700.196793593852</v>
      </c>
      <c r="L243" s="199">
        <v>45684.124595382353</v>
      </c>
      <c r="M243" s="199">
        <v>61432.922976793903</v>
      </c>
      <c r="N243" s="199">
        <v>53988.091676302014</v>
      </c>
      <c r="O243" s="199">
        <v>53733.106700896002</v>
      </c>
      <c r="P243" s="199">
        <v>61572.641247356842</v>
      </c>
      <c r="Q243" s="199">
        <v>66233.926339741913</v>
      </c>
      <c r="R243" s="199">
        <v>79438.995679182641</v>
      </c>
      <c r="S243" s="199">
        <v>59452.641034781693</v>
      </c>
      <c r="T243" s="199">
        <v>49415.895702235233</v>
      </c>
      <c r="U243" s="199">
        <v>46484.928801049587</v>
      </c>
      <c r="W243">
        <f>'2 a'!B84</f>
        <v>69474.869969432169</v>
      </c>
      <c r="X243">
        <f>'2 a'!C84</f>
        <v>61822.233761033676</v>
      </c>
      <c r="Y243">
        <f>'2 a'!D84</f>
        <v>57999.116582567942</v>
      </c>
      <c r="Z243">
        <f>'2 a'!E84</f>
        <v>44413.429937669142</v>
      </c>
      <c r="AA243">
        <f>'2 a'!F84</f>
        <v>20182.004604560163</v>
      </c>
      <c r="AB243">
        <f>'2 a'!G84</f>
        <v>43976.314262564912</v>
      </c>
      <c r="AC243">
        <f>'2 a'!H84</f>
        <v>57076.542286473436</v>
      </c>
      <c r="AD243">
        <f>'2 a'!I84</f>
        <v>68237.904563335251</v>
      </c>
      <c r="AE243" t="str">
        <f>'2 a'!J84</f>
        <v>NA</v>
      </c>
      <c r="AF243">
        <f>'2 a'!K84</f>
        <v>58700.196793593852</v>
      </c>
      <c r="AG243">
        <f>'2 a'!L84</f>
        <v>45684.124595382353</v>
      </c>
      <c r="AH243">
        <f>'2 a'!M84</f>
        <v>61432.922976793903</v>
      </c>
      <c r="AI243">
        <f>'2 a'!N84</f>
        <v>53988.091676302014</v>
      </c>
      <c r="AJ243">
        <f>'2 a'!O84</f>
        <v>53733.106700896002</v>
      </c>
      <c r="AK243">
        <f>'2 a'!P84</f>
        <v>61572.641247356842</v>
      </c>
      <c r="AL243">
        <f>'2 a'!Q84</f>
        <v>66233.926339741913</v>
      </c>
      <c r="AM243">
        <f>'2 a'!R84</f>
        <v>79438.995679182641</v>
      </c>
      <c r="AN243">
        <f>'2 a'!S84</f>
        <v>59452.641034781693</v>
      </c>
      <c r="AO243">
        <f>'2 a'!T84</f>
        <v>49415.895702235233</v>
      </c>
      <c r="AP243">
        <f>'2 a'!U84</f>
        <v>46484.928801049587</v>
      </c>
      <c r="AR243" s="238">
        <f t="shared" si="87"/>
        <v>0</v>
      </c>
      <c r="AS243" s="238">
        <f t="shared" si="88"/>
        <v>0</v>
      </c>
      <c r="AT243" s="238">
        <f t="shared" si="89"/>
        <v>0</v>
      </c>
      <c r="AU243" s="238">
        <f t="shared" si="90"/>
        <v>0</v>
      </c>
      <c r="AV243" s="238">
        <f t="shared" si="91"/>
        <v>0</v>
      </c>
      <c r="AW243" s="238">
        <f t="shared" si="92"/>
        <v>0</v>
      </c>
      <c r="AX243" s="238">
        <f t="shared" si="93"/>
        <v>0</v>
      </c>
      <c r="AY243" s="238">
        <f t="shared" si="94"/>
        <v>0</v>
      </c>
      <c r="AZ243" s="238" t="e">
        <f t="shared" si="95"/>
        <v>#VALUE!</v>
      </c>
      <c r="BA243" s="238">
        <f t="shared" si="96"/>
        <v>0</v>
      </c>
      <c r="BB243" s="238">
        <f t="shared" si="97"/>
        <v>0</v>
      </c>
      <c r="BC243" s="238">
        <f t="shared" si="98"/>
        <v>0</v>
      </c>
      <c r="BD243" s="238">
        <f t="shared" si="99"/>
        <v>0</v>
      </c>
      <c r="BE243" s="238">
        <f t="shared" si="100"/>
        <v>0</v>
      </c>
      <c r="BF243" s="238">
        <f t="shared" si="101"/>
        <v>0</v>
      </c>
      <c r="BG243" s="238">
        <f t="shared" si="102"/>
        <v>0</v>
      </c>
      <c r="BH243" s="238">
        <f t="shared" si="103"/>
        <v>0</v>
      </c>
      <c r="BI243" s="238">
        <f t="shared" si="104"/>
        <v>0</v>
      </c>
      <c r="BJ243" s="238">
        <f t="shared" si="105"/>
        <v>0</v>
      </c>
      <c r="BK243" s="238">
        <f t="shared" si="106"/>
        <v>0</v>
      </c>
    </row>
    <row r="244" spans="1:63" x14ac:dyDescent="0.25">
      <c r="A244">
        <v>1985</v>
      </c>
      <c r="B244" s="199">
        <v>70920.756521158386</v>
      </c>
      <c r="C244" s="199">
        <v>62799.528708041267</v>
      </c>
      <c r="D244" s="199">
        <v>59378.585663337995</v>
      </c>
      <c r="E244" s="199">
        <v>46971.695535020415</v>
      </c>
      <c r="F244" s="199">
        <v>20905.946151503853</v>
      </c>
      <c r="G244" s="199">
        <v>44911.377177727933</v>
      </c>
      <c r="H244" s="199">
        <v>58308.30901766695</v>
      </c>
      <c r="I244" s="199">
        <v>69039.755205603273</v>
      </c>
      <c r="J244" s="199" t="e">
        <f>NA()</f>
        <v>#N/A</v>
      </c>
      <c r="K244" s="199">
        <v>59651.869601457824</v>
      </c>
      <c r="L244" s="199">
        <v>47117.553212410792</v>
      </c>
      <c r="M244" s="199">
        <v>62582.956721309733</v>
      </c>
      <c r="N244" s="199">
        <v>54480.499608851853</v>
      </c>
      <c r="O244" s="199">
        <v>55020.516418429514</v>
      </c>
      <c r="P244" s="199">
        <v>62701.984421103945</v>
      </c>
      <c r="Q244" s="199">
        <v>66694.108411864145</v>
      </c>
      <c r="R244" s="199">
        <v>81429.948529914574</v>
      </c>
      <c r="S244" s="199">
        <v>61463.487029252894</v>
      </c>
      <c r="T244" s="199">
        <v>49982.640415017595</v>
      </c>
      <c r="U244" s="199">
        <v>47680.536563657202</v>
      </c>
      <c r="W244">
        <f>'2 a'!B85</f>
        <v>70920.756521158386</v>
      </c>
      <c r="X244">
        <f>'2 a'!C85</f>
        <v>62799.528708041267</v>
      </c>
      <c r="Y244">
        <f>'2 a'!D85</f>
        <v>59378.585663337995</v>
      </c>
      <c r="Z244">
        <f>'2 a'!E85</f>
        <v>46971.695535020415</v>
      </c>
      <c r="AA244">
        <f>'2 a'!F85</f>
        <v>20905.946151503853</v>
      </c>
      <c r="AB244">
        <f>'2 a'!G85</f>
        <v>44911.377177727933</v>
      </c>
      <c r="AC244">
        <f>'2 a'!H85</f>
        <v>58308.30901766695</v>
      </c>
      <c r="AD244">
        <f>'2 a'!I85</f>
        <v>69039.755205603273</v>
      </c>
      <c r="AE244" t="str">
        <f>'2 a'!J85</f>
        <v>NA</v>
      </c>
      <c r="AF244">
        <f>'2 a'!K85</f>
        <v>59651.869601457824</v>
      </c>
      <c r="AG244">
        <f>'2 a'!L85</f>
        <v>47117.553212410792</v>
      </c>
      <c r="AH244">
        <f>'2 a'!M85</f>
        <v>62582.956721309733</v>
      </c>
      <c r="AI244">
        <f>'2 a'!N85</f>
        <v>54480.499608851853</v>
      </c>
      <c r="AJ244">
        <f>'2 a'!O85</f>
        <v>55020.516418429514</v>
      </c>
      <c r="AK244">
        <f>'2 a'!P85</f>
        <v>62701.984421103945</v>
      </c>
      <c r="AL244">
        <f>'2 a'!Q85</f>
        <v>66694.108411864145</v>
      </c>
      <c r="AM244">
        <f>'2 a'!R85</f>
        <v>81429.948529914574</v>
      </c>
      <c r="AN244">
        <f>'2 a'!S85</f>
        <v>61463.487029252894</v>
      </c>
      <c r="AO244">
        <f>'2 a'!T85</f>
        <v>49982.640415017595</v>
      </c>
      <c r="AP244">
        <f>'2 a'!U85</f>
        <v>47680.536563657202</v>
      </c>
      <c r="AR244" s="238">
        <f t="shared" si="87"/>
        <v>0</v>
      </c>
      <c r="AS244" s="238">
        <f t="shared" si="88"/>
        <v>0</v>
      </c>
      <c r="AT244" s="238">
        <f t="shared" si="89"/>
        <v>0</v>
      </c>
      <c r="AU244" s="238">
        <f t="shared" si="90"/>
        <v>0</v>
      </c>
      <c r="AV244" s="238">
        <f t="shared" si="91"/>
        <v>0</v>
      </c>
      <c r="AW244" s="238">
        <f t="shared" si="92"/>
        <v>0</v>
      </c>
      <c r="AX244" s="238">
        <f t="shared" si="93"/>
        <v>0</v>
      </c>
      <c r="AY244" s="238">
        <f t="shared" si="94"/>
        <v>0</v>
      </c>
      <c r="AZ244" s="238" t="e">
        <f t="shared" si="95"/>
        <v>#VALUE!</v>
      </c>
      <c r="BA244" s="238">
        <f t="shared" si="96"/>
        <v>0</v>
      </c>
      <c r="BB244" s="238">
        <f t="shared" si="97"/>
        <v>0</v>
      </c>
      <c r="BC244" s="238">
        <f t="shared" si="98"/>
        <v>0</v>
      </c>
      <c r="BD244" s="238">
        <f t="shared" si="99"/>
        <v>0</v>
      </c>
      <c r="BE244" s="238">
        <f t="shared" si="100"/>
        <v>0</v>
      </c>
      <c r="BF244" s="238">
        <f t="shared" si="101"/>
        <v>0</v>
      </c>
      <c r="BG244" s="238">
        <f t="shared" si="102"/>
        <v>0</v>
      </c>
      <c r="BH244" s="238">
        <f t="shared" si="103"/>
        <v>0</v>
      </c>
      <c r="BI244" s="238">
        <f t="shared" si="104"/>
        <v>0</v>
      </c>
      <c r="BJ244" s="238">
        <f t="shared" si="105"/>
        <v>0</v>
      </c>
      <c r="BK244" s="238">
        <f t="shared" si="106"/>
        <v>0</v>
      </c>
    </row>
    <row r="245" spans="1:63" x14ac:dyDescent="0.25">
      <c r="A245">
        <v>1986</v>
      </c>
      <c r="B245" s="199">
        <v>71765.89750686528</v>
      </c>
      <c r="C245" s="199">
        <v>62454.184408792971</v>
      </c>
      <c r="D245" s="199">
        <v>58392.511198627537</v>
      </c>
      <c r="E245" s="199">
        <v>48055.81930793514</v>
      </c>
      <c r="F245" s="199">
        <v>22655.126272204241</v>
      </c>
      <c r="G245" s="199">
        <v>46246.182056904538</v>
      </c>
      <c r="H245" s="199">
        <v>59482.814865062799</v>
      </c>
      <c r="I245" s="199">
        <v>69854.967988486969</v>
      </c>
      <c r="J245" s="199" t="e">
        <f>NA()</f>
        <v>#N/A</v>
      </c>
      <c r="K245" s="199">
        <v>61140.075584108563</v>
      </c>
      <c r="L245" s="199">
        <v>48517.449647818445</v>
      </c>
      <c r="M245" s="199">
        <v>63665.086892466505</v>
      </c>
      <c r="N245" s="199">
        <v>54677.000817230241</v>
      </c>
      <c r="O245" s="199">
        <v>55594.035782779501</v>
      </c>
      <c r="P245" s="199">
        <v>64054.525804502773</v>
      </c>
      <c r="Q245" s="199">
        <v>66974.233233394698</v>
      </c>
      <c r="R245" s="199">
        <v>82032.59982654122</v>
      </c>
      <c r="S245" s="199">
        <v>62025.851453233969</v>
      </c>
      <c r="T245" s="199">
        <v>51096.99390208126</v>
      </c>
      <c r="U245" s="199">
        <v>49422.464948609399</v>
      </c>
      <c r="W245">
        <f>'2 a'!B86</f>
        <v>71765.89750686528</v>
      </c>
      <c r="X245">
        <f>'2 a'!C86</f>
        <v>62454.184408792971</v>
      </c>
      <c r="Y245">
        <f>'2 a'!D86</f>
        <v>58392.511198627537</v>
      </c>
      <c r="Z245">
        <f>'2 a'!E86</f>
        <v>48055.81930793514</v>
      </c>
      <c r="AA245">
        <f>'2 a'!F86</f>
        <v>22655.126272204241</v>
      </c>
      <c r="AB245">
        <f>'2 a'!G86</f>
        <v>46246.182056904538</v>
      </c>
      <c r="AC245">
        <f>'2 a'!H86</f>
        <v>59482.814865062799</v>
      </c>
      <c r="AD245">
        <f>'2 a'!I86</f>
        <v>69854.967988486969</v>
      </c>
      <c r="AE245" t="str">
        <f>'2 a'!J86</f>
        <v>NA</v>
      </c>
      <c r="AF245">
        <f>'2 a'!K86</f>
        <v>61140.075584108563</v>
      </c>
      <c r="AG245">
        <f>'2 a'!L86</f>
        <v>48517.449647818445</v>
      </c>
      <c r="AH245">
        <f>'2 a'!M86</f>
        <v>63665.086892466505</v>
      </c>
      <c r="AI245">
        <f>'2 a'!N86</f>
        <v>54677.000817230241</v>
      </c>
      <c r="AJ245">
        <f>'2 a'!O86</f>
        <v>55594.035782779501</v>
      </c>
      <c r="AK245">
        <f>'2 a'!P86</f>
        <v>64054.525804502773</v>
      </c>
      <c r="AL245">
        <f>'2 a'!Q86</f>
        <v>66974.233233394698</v>
      </c>
      <c r="AM245">
        <f>'2 a'!R86</f>
        <v>82032.59982654122</v>
      </c>
      <c r="AN245">
        <f>'2 a'!S86</f>
        <v>62025.851453233969</v>
      </c>
      <c r="AO245">
        <f>'2 a'!T86</f>
        <v>51096.99390208126</v>
      </c>
      <c r="AP245">
        <f>'2 a'!U86</f>
        <v>49422.464948609399</v>
      </c>
      <c r="AR245" s="238">
        <f t="shared" si="87"/>
        <v>0</v>
      </c>
      <c r="AS245" s="238">
        <f t="shared" si="88"/>
        <v>0</v>
      </c>
      <c r="AT245" s="238">
        <f t="shared" si="89"/>
        <v>0</v>
      </c>
      <c r="AU245" s="238">
        <f t="shared" si="90"/>
        <v>0</v>
      </c>
      <c r="AV245" s="238">
        <f t="shared" si="91"/>
        <v>0</v>
      </c>
      <c r="AW245" s="238">
        <f t="shared" si="92"/>
        <v>0</v>
      </c>
      <c r="AX245" s="238">
        <f t="shared" si="93"/>
        <v>0</v>
      </c>
      <c r="AY245" s="238">
        <f t="shared" si="94"/>
        <v>0</v>
      </c>
      <c r="AZ245" s="238" t="e">
        <f t="shared" si="95"/>
        <v>#VALUE!</v>
      </c>
      <c r="BA245" s="238">
        <f t="shared" si="96"/>
        <v>0</v>
      </c>
      <c r="BB245" s="238">
        <f t="shared" si="97"/>
        <v>0</v>
      </c>
      <c r="BC245" s="238">
        <f t="shared" si="98"/>
        <v>0</v>
      </c>
      <c r="BD245" s="238">
        <f t="shared" si="99"/>
        <v>0</v>
      </c>
      <c r="BE245" s="238">
        <f t="shared" si="100"/>
        <v>0</v>
      </c>
      <c r="BF245" s="238">
        <f t="shared" si="101"/>
        <v>0</v>
      </c>
      <c r="BG245" s="238">
        <f t="shared" si="102"/>
        <v>0</v>
      </c>
      <c r="BH245" s="238">
        <f t="shared" si="103"/>
        <v>0</v>
      </c>
      <c r="BI245" s="238">
        <f t="shared" si="104"/>
        <v>0</v>
      </c>
      <c r="BJ245" s="238">
        <f t="shared" si="105"/>
        <v>0</v>
      </c>
      <c r="BK245" s="238">
        <f t="shared" si="106"/>
        <v>0</v>
      </c>
    </row>
    <row r="246" spans="1:63" x14ac:dyDescent="0.25">
      <c r="A246">
        <v>1987</v>
      </c>
      <c r="B246" s="199">
        <v>72217.472315373438</v>
      </c>
      <c r="C246" s="199">
        <v>63397.746736460416</v>
      </c>
      <c r="D246" s="199">
        <v>59952.836856580769</v>
      </c>
      <c r="E246" s="199">
        <v>49832.265225520365</v>
      </c>
      <c r="F246" s="199">
        <v>24113.608677053293</v>
      </c>
      <c r="G246" s="199">
        <v>49105.041157507803</v>
      </c>
      <c r="H246" s="199">
        <v>60319.334967192844</v>
      </c>
      <c r="I246" s="199">
        <v>70941.225779863176</v>
      </c>
      <c r="J246" s="199" t="e">
        <f>NA()</f>
        <v>#N/A</v>
      </c>
      <c r="K246" s="199">
        <v>61043.565770933179</v>
      </c>
      <c r="L246" s="199">
        <v>49929.369989657651</v>
      </c>
      <c r="M246" s="199">
        <v>64643.343104162755</v>
      </c>
      <c r="N246" s="199">
        <v>54679.947121760502</v>
      </c>
      <c r="O246" s="199">
        <v>57275.86401081505</v>
      </c>
      <c r="P246" s="199">
        <v>65948.602451267041</v>
      </c>
      <c r="Q246" s="199">
        <v>66836.760320865578</v>
      </c>
      <c r="R246" s="199">
        <v>81830.581923867081</v>
      </c>
      <c r="S246" s="199">
        <v>62474.015739011345</v>
      </c>
      <c r="T246" s="199">
        <v>52444.978083333197</v>
      </c>
      <c r="U246" s="199">
        <v>50955.594245216642</v>
      </c>
      <c r="W246">
        <f>'2 a'!B87</f>
        <v>72217.472315373438</v>
      </c>
      <c r="X246">
        <f>'2 a'!C87</f>
        <v>63397.746736460416</v>
      </c>
      <c r="Y246">
        <f>'2 a'!D87</f>
        <v>59952.836856580769</v>
      </c>
      <c r="Z246">
        <f>'2 a'!E87</f>
        <v>49832.265225520365</v>
      </c>
      <c r="AA246">
        <f>'2 a'!F87</f>
        <v>24113.608677053293</v>
      </c>
      <c r="AB246">
        <f>'2 a'!G87</f>
        <v>49105.041157507803</v>
      </c>
      <c r="AC246">
        <f>'2 a'!H87</f>
        <v>60319.334967192844</v>
      </c>
      <c r="AD246">
        <f>'2 a'!I87</f>
        <v>70941.225779863176</v>
      </c>
      <c r="AE246" t="str">
        <f>'2 a'!J87</f>
        <v>NA</v>
      </c>
      <c r="AF246">
        <f>'2 a'!K87</f>
        <v>61043.565770933179</v>
      </c>
      <c r="AG246">
        <f>'2 a'!L87</f>
        <v>49929.369989657651</v>
      </c>
      <c r="AH246">
        <f>'2 a'!M87</f>
        <v>64643.343104162755</v>
      </c>
      <c r="AI246">
        <f>'2 a'!N87</f>
        <v>54679.947121760502</v>
      </c>
      <c r="AJ246">
        <f>'2 a'!O87</f>
        <v>57275.86401081505</v>
      </c>
      <c r="AK246">
        <f>'2 a'!P87</f>
        <v>65948.602451267041</v>
      </c>
      <c r="AL246">
        <f>'2 a'!Q87</f>
        <v>66836.760320865578</v>
      </c>
      <c r="AM246">
        <f>'2 a'!R87</f>
        <v>81830.581923867081</v>
      </c>
      <c r="AN246">
        <f>'2 a'!S87</f>
        <v>62474.015739011345</v>
      </c>
      <c r="AO246">
        <f>'2 a'!T87</f>
        <v>52444.978083333197</v>
      </c>
      <c r="AP246">
        <f>'2 a'!U87</f>
        <v>50955.594245216642</v>
      </c>
      <c r="AR246" s="238">
        <f t="shared" si="87"/>
        <v>0</v>
      </c>
      <c r="AS246" s="238">
        <f t="shared" si="88"/>
        <v>0</v>
      </c>
      <c r="AT246" s="238">
        <f t="shared" si="89"/>
        <v>0</v>
      </c>
      <c r="AU246" s="238">
        <f t="shared" si="90"/>
        <v>0</v>
      </c>
      <c r="AV246" s="238">
        <f t="shared" si="91"/>
        <v>0</v>
      </c>
      <c r="AW246" s="238">
        <f t="shared" si="92"/>
        <v>0</v>
      </c>
      <c r="AX246" s="238">
        <f t="shared" si="93"/>
        <v>0</v>
      </c>
      <c r="AY246" s="238">
        <f t="shared" si="94"/>
        <v>0</v>
      </c>
      <c r="AZ246" s="238" t="e">
        <f t="shared" si="95"/>
        <v>#VALUE!</v>
      </c>
      <c r="BA246" s="238">
        <f t="shared" si="96"/>
        <v>0</v>
      </c>
      <c r="BB246" s="238">
        <f t="shared" si="97"/>
        <v>0</v>
      </c>
      <c r="BC246" s="238">
        <f t="shared" si="98"/>
        <v>0</v>
      </c>
      <c r="BD246" s="238">
        <f t="shared" si="99"/>
        <v>0</v>
      </c>
      <c r="BE246" s="238">
        <f t="shared" si="100"/>
        <v>0</v>
      </c>
      <c r="BF246" s="238">
        <f t="shared" si="101"/>
        <v>0</v>
      </c>
      <c r="BG246" s="238">
        <f t="shared" si="102"/>
        <v>0</v>
      </c>
      <c r="BH246" s="238">
        <f t="shared" si="103"/>
        <v>0</v>
      </c>
      <c r="BI246" s="238">
        <f t="shared" si="104"/>
        <v>0</v>
      </c>
      <c r="BJ246" s="238">
        <f t="shared" si="105"/>
        <v>0</v>
      </c>
      <c r="BK246" s="238">
        <f t="shared" si="106"/>
        <v>0</v>
      </c>
    </row>
    <row r="247" spans="1:63" x14ac:dyDescent="0.25">
      <c r="A247">
        <v>1988</v>
      </c>
      <c r="B247" s="199">
        <v>73585.716205017045</v>
      </c>
      <c r="C247" s="199">
        <v>64596.396185724981</v>
      </c>
      <c r="D247" s="199">
        <v>60280.605738940263</v>
      </c>
      <c r="E247" s="199">
        <v>52780.820941938502</v>
      </c>
      <c r="F247" s="199">
        <v>26103.370120582695</v>
      </c>
      <c r="G247" s="199">
        <v>51892.51080451304</v>
      </c>
      <c r="H247" s="199">
        <v>61515.768909353283</v>
      </c>
      <c r="I247" s="199">
        <v>72883.832262831565</v>
      </c>
      <c r="J247" s="199" t="e">
        <f>NA()</f>
        <v>#N/A</v>
      </c>
      <c r="K247" s="199">
        <v>61442.512962952649</v>
      </c>
      <c r="L247" s="199">
        <v>52010.915252305495</v>
      </c>
      <c r="M247" s="199">
        <v>67022.798615841399</v>
      </c>
      <c r="N247" s="199">
        <v>55911.434329035917</v>
      </c>
      <c r="O247" s="199">
        <v>58971.297606433225</v>
      </c>
      <c r="P247" s="199">
        <v>67985.123424740814</v>
      </c>
      <c r="Q247" s="199">
        <v>67909.104323761028</v>
      </c>
      <c r="R247" s="199">
        <v>82137.30316892243</v>
      </c>
      <c r="S247" s="199">
        <v>63433.594019116048</v>
      </c>
      <c r="T247" s="199">
        <v>53113.890783141695</v>
      </c>
      <c r="U247" s="199">
        <v>52078.702197665079</v>
      </c>
      <c r="W247">
        <f>'2 a'!B88</f>
        <v>73585.716205017045</v>
      </c>
      <c r="X247">
        <f>'2 a'!C88</f>
        <v>64596.396185724981</v>
      </c>
      <c r="Y247">
        <f>'2 a'!D88</f>
        <v>60280.605738940263</v>
      </c>
      <c r="Z247">
        <f>'2 a'!E88</f>
        <v>52780.820941938502</v>
      </c>
      <c r="AA247">
        <f>'2 a'!F88</f>
        <v>26103.370120582695</v>
      </c>
      <c r="AB247">
        <f>'2 a'!G88</f>
        <v>51892.51080451304</v>
      </c>
      <c r="AC247">
        <f>'2 a'!H88</f>
        <v>61515.768909353283</v>
      </c>
      <c r="AD247">
        <f>'2 a'!I88</f>
        <v>72883.832262831565</v>
      </c>
      <c r="AE247" t="str">
        <f>'2 a'!J88</f>
        <v>NA</v>
      </c>
      <c r="AF247">
        <f>'2 a'!K88</f>
        <v>61442.512962952649</v>
      </c>
      <c r="AG247">
        <f>'2 a'!L88</f>
        <v>52010.915252305495</v>
      </c>
      <c r="AH247">
        <f>'2 a'!M88</f>
        <v>67022.798615841399</v>
      </c>
      <c r="AI247">
        <f>'2 a'!N88</f>
        <v>55911.434329035917</v>
      </c>
      <c r="AJ247">
        <f>'2 a'!O88</f>
        <v>58971.297606433225</v>
      </c>
      <c r="AK247">
        <f>'2 a'!P88</f>
        <v>67985.123424740814</v>
      </c>
      <c r="AL247">
        <f>'2 a'!Q88</f>
        <v>67909.104323761028</v>
      </c>
      <c r="AM247">
        <f>'2 a'!R88</f>
        <v>82137.30316892243</v>
      </c>
      <c r="AN247">
        <f>'2 a'!S88</f>
        <v>63433.594019116048</v>
      </c>
      <c r="AO247">
        <f>'2 a'!T88</f>
        <v>53113.890783141695</v>
      </c>
      <c r="AP247">
        <f>'2 a'!U88</f>
        <v>52078.702197665079</v>
      </c>
      <c r="AR247" s="238">
        <f t="shared" si="87"/>
        <v>0</v>
      </c>
      <c r="AS247" s="238">
        <f t="shared" si="88"/>
        <v>0</v>
      </c>
      <c r="AT247" s="238">
        <f t="shared" si="89"/>
        <v>0</v>
      </c>
      <c r="AU247" s="238">
        <f t="shared" si="90"/>
        <v>0</v>
      </c>
      <c r="AV247" s="238">
        <f t="shared" si="91"/>
        <v>0</v>
      </c>
      <c r="AW247" s="238">
        <f t="shared" si="92"/>
        <v>0</v>
      </c>
      <c r="AX247" s="238">
        <f t="shared" si="93"/>
        <v>0</v>
      </c>
      <c r="AY247" s="238">
        <f t="shared" si="94"/>
        <v>0</v>
      </c>
      <c r="AZ247" s="238" t="e">
        <f t="shared" si="95"/>
        <v>#VALUE!</v>
      </c>
      <c r="BA247" s="238">
        <f t="shared" si="96"/>
        <v>0</v>
      </c>
      <c r="BB247" s="238">
        <f t="shared" si="97"/>
        <v>0</v>
      </c>
      <c r="BC247" s="238">
        <f t="shared" si="98"/>
        <v>0</v>
      </c>
      <c r="BD247" s="238">
        <f t="shared" si="99"/>
        <v>0</v>
      </c>
      <c r="BE247" s="238">
        <f t="shared" si="100"/>
        <v>0</v>
      </c>
      <c r="BF247" s="238">
        <f t="shared" si="101"/>
        <v>0</v>
      </c>
      <c r="BG247" s="238">
        <f t="shared" si="102"/>
        <v>0</v>
      </c>
      <c r="BH247" s="238">
        <f t="shared" si="103"/>
        <v>0</v>
      </c>
      <c r="BI247" s="238">
        <f t="shared" si="104"/>
        <v>0</v>
      </c>
      <c r="BJ247" s="238">
        <f t="shared" si="105"/>
        <v>0</v>
      </c>
      <c r="BK247" s="238">
        <f t="shared" si="106"/>
        <v>0</v>
      </c>
    </row>
    <row r="248" spans="1:63" x14ac:dyDescent="0.25">
      <c r="A248">
        <v>1989</v>
      </c>
      <c r="B248" s="199">
        <v>74711.555570118246</v>
      </c>
      <c r="C248" s="199">
        <v>64830.302721898064</v>
      </c>
      <c r="D248" s="199">
        <v>60370.45015816301</v>
      </c>
      <c r="E248" s="199">
        <v>54807.607151443975</v>
      </c>
      <c r="F248" s="199">
        <v>26769.327393696538</v>
      </c>
      <c r="G248" s="199">
        <v>54639.710469540296</v>
      </c>
      <c r="H248" s="199">
        <v>63141.068456283072</v>
      </c>
      <c r="I248" s="199">
        <v>74262.474569917744</v>
      </c>
      <c r="J248" s="199" t="e">
        <f>NA()</f>
        <v>#N/A</v>
      </c>
      <c r="K248" s="199">
        <v>62069.075838000645</v>
      </c>
      <c r="L248" s="199">
        <v>54139.012820886092</v>
      </c>
      <c r="M248" s="199">
        <v>68650.262966977782</v>
      </c>
      <c r="N248" s="199">
        <v>57020.076086829991</v>
      </c>
      <c r="O248" s="199">
        <v>62355.104142695644</v>
      </c>
      <c r="P248" s="199">
        <v>69812.125415096598</v>
      </c>
      <c r="Q248" s="199">
        <v>69056.808804250002</v>
      </c>
      <c r="R248" s="199">
        <v>85387.076211365507</v>
      </c>
      <c r="S248" s="199">
        <v>64170.918379737006</v>
      </c>
      <c r="T248" s="199">
        <v>53805.3131934353</v>
      </c>
      <c r="U248" s="199">
        <v>52073.533431154043</v>
      </c>
      <c r="W248">
        <f>'2 a'!B89</f>
        <v>74711.555570118246</v>
      </c>
      <c r="X248">
        <f>'2 a'!C89</f>
        <v>64830.302721898064</v>
      </c>
      <c r="Y248">
        <f>'2 a'!D89</f>
        <v>60370.45015816301</v>
      </c>
      <c r="Z248">
        <f>'2 a'!E89</f>
        <v>54807.607151443975</v>
      </c>
      <c r="AA248">
        <f>'2 a'!F89</f>
        <v>26769.327393696538</v>
      </c>
      <c r="AB248">
        <f>'2 a'!G89</f>
        <v>54639.710469540296</v>
      </c>
      <c r="AC248">
        <f>'2 a'!H89</f>
        <v>63141.068456283072</v>
      </c>
      <c r="AD248">
        <f>'2 a'!I89</f>
        <v>74262.474569917744</v>
      </c>
      <c r="AE248" t="str">
        <f>'2 a'!J89</f>
        <v>NA</v>
      </c>
      <c r="AF248">
        <f>'2 a'!K89</f>
        <v>62069.075838000645</v>
      </c>
      <c r="AG248">
        <f>'2 a'!L89</f>
        <v>54139.012820886092</v>
      </c>
      <c r="AH248">
        <f>'2 a'!M89</f>
        <v>68650.262966977782</v>
      </c>
      <c r="AI248">
        <f>'2 a'!N89</f>
        <v>57020.076086829991</v>
      </c>
      <c r="AJ248">
        <f>'2 a'!O89</f>
        <v>62355.104142695644</v>
      </c>
      <c r="AK248">
        <f>'2 a'!P89</f>
        <v>69812.125415096598</v>
      </c>
      <c r="AL248">
        <f>'2 a'!Q89</f>
        <v>69056.808804250002</v>
      </c>
      <c r="AM248">
        <f>'2 a'!R89</f>
        <v>85387.076211365507</v>
      </c>
      <c r="AN248">
        <f>'2 a'!S89</f>
        <v>64170.918379737006</v>
      </c>
      <c r="AO248">
        <f>'2 a'!T89</f>
        <v>53805.3131934353</v>
      </c>
      <c r="AP248">
        <f>'2 a'!U89</f>
        <v>52073.533431154043</v>
      </c>
      <c r="AR248" s="238">
        <f t="shared" si="87"/>
        <v>0</v>
      </c>
      <c r="AS248" s="238">
        <f t="shared" si="88"/>
        <v>0</v>
      </c>
      <c r="AT248" s="238">
        <f t="shared" si="89"/>
        <v>0</v>
      </c>
      <c r="AU248" s="238">
        <f t="shared" si="90"/>
        <v>0</v>
      </c>
      <c r="AV248" s="238">
        <f t="shared" si="91"/>
        <v>0</v>
      </c>
      <c r="AW248" s="238">
        <f t="shared" si="92"/>
        <v>0</v>
      </c>
      <c r="AX248" s="238">
        <f t="shared" si="93"/>
        <v>0</v>
      </c>
      <c r="AY248" s="238">
        <f t="shared" si="94"/>
        <v>0</v>
      </c>
      <c r="AZ248" s="238" t="e">
        <f t="shared" si="95"/>
        <v>#VALUE!</v>
      </c>
      <c r="BA248" s="238">
        <f t="shared" si="96"/>
        <v>0</v>
      </c>
      <c r="BB248" s="238">
        <f t="shared" si="97"/>
        <v>0</v>
      </c>
      <c r="BC248" s="238">
        <f t="shared" si="98"/>
        <v>0</v>
      </c>
      <c r="BD248" s="238">
        <f t="shared" si="99"/>
        <v>0</v>
      </c>
      <c r="BE248" s="238">
        <f t="shared" si="100"/>
        <v>0</v>
      </c>
      <c r="BF248" s="238">
        <f t="shared" si="101"/>
        <v>0</v>
      </c>
      <c r="BG248" s="238">
        <f t="shared" si="102"/>
        <v>0</v>
      </c>
      <c r="BH248" s="238">
        <f t="shared" si="103"/>
        <v>0</v>
      </c>
      <c r="BI248" s="238">
        <f t="shared" si="104"/>
        <v>0</v>
      </c>
      <c r="BJ248" s="238">
        <f t="shared" si="105"/>
        <v>0</v>
      </c>
      <c r="BK248" s="238">
        <f t="shared" si="106"/>
        <v>0</v>
      </c>
    </row>
    <row r="249" spans="1:63" x14ac:dyDescent="0.25">
      <c r="A249">
        <v>1990</v>
      </c>
      <c r="B249" s="199">
        <v>75226.720665576722</v>
      </c>
      <c r="C249" s="199">
        <v>64510.367238215164</v>
      </c>
      <c r="D249" s="199">
        <v>60208.699663860163</v>
      </c>
      <c r="E249" s="199">
        <v>56911.913048356641</v>
      </c>
      <c r="F249" s="199">
        <v>28408.82259928828</v>
      </c>
      <c r="G249" s="199">
        <v>54564.534190451945</v>
      </c>
      <c r="H249" s="199">
        <v>64644.255709087338</v>
      </c>
      <c r="I249" s="199">
        <v>75775.667406320426</v>
      </c>
      <c r="J249" s="199" t="e">
        <f>NA()</f>
        <v>#N/A</v>
      </c>
      <c r="K249" s="199">
        <v>63420.588642671486</v>
      </c>
      <c r="L249" s="199">
        <v>54680.248141860138</v>
      </c>
      <c r="M249" s="199">
        <v>69831.442878282702</v>
      </c>
      <c r="N249" s="199">
        <v>58182.970984678926</v>
      </c>
      <c r="O249" s="199">
        <v>64348.417770315187</v>
      </c>
      <c r="P249" s="199">
        <v>70127.691708267899</v>
      </c>
      <c r="Q249" s="199">
        <v>69815.662963759736</v>
      </c>
      <c r="R249" s="199">
        <v>87815.580058663283</v>
      </c>
      <c r="S249" s="199">
        <v>64160.428775759647</v>
      </c>
      <c r="T249" s="199">
        <v>53851.964988475185</v>
      </c>
      <c r="U249" s="199">
        <v>52781.323941791976</v>
      </c>
      <c r="W249">
        <f>'2 a'!B90</f>
        <v>75226.720665576722</v>
      </c>
      <c r="X249">
        <f>'2 a'!C90</f>
        <v>64510.367238215164</v>
      </c>
      <c r="Y249">
        <f>'2 a'!D90</f>
        <v>60208.699663860163</v>
      </c>
      <c r="Z249">
        <f>'2 a'!E90</f>
        <v>56911.913048356641</v>
      </c>
      <c r="AA249">
        <f>'2 a'!F90</f>
        <v>28408.82259928828</v>
      </c>
      <c r="AB249">
        <f>'2 a'!G90</f>
        <v>54564.534190451945</v>
      </c>
      <c r="AC249">
        <f>'2 a'!H90</f>
        <v>64644.255709087338</v>
      </c>
      <c r="AD249">
        <f>'2 a'!I90</f>
        <v>75775.667406320426</v>
      </c>
      <c r="AE249" t="str">
        <f>'2 a'!J90</f>
        <v>NA</v>
      </c>
      <c r="AF249">
        <f>'2 a'!K90</f>
        <v>63420.588642671486</v>
      </c>
      <c r="AG249">
        <f>'2 a'!L90</f>
        <v>54680.248141860138</v>
      </c>
      <c r="AH249">
        <f>'2 a'!M90</f>
        <v>69831.442878282702</v>
      </c>
      <c r="AI249">
        <f>'2 a'!N90</f>
        <v>58182.970984678926</v>
      </c>
      <c r="AJ249">
        <f>'2 a'!O90</f>
        <v>64348.417770315187</v>
      </c>
      <c r="AK249">
        <f>'2 a'!P90</f>
        <v>70127.691708267899</v>
      </c>
      <c r="AL249">
        <f>'2 a'!Q90</f>
        <v>69815.662963759736</v>
      </c>
      <c r="AM249">
        <f>'2 a'!R90</f>
        <v>87815.580058663283</v>
      </c>
      <c r="AN249">
        <f>'2 a'!S90</f>
        <v>64160.428775759647</v>
      </c>
      <c r="AO249">
        <f>'2 a'!T90</f>
        <v>53851.964988475185</v>
      </c>
      <c r="AP249">
        <f>'2 a'!U90</f>
        <v>52781.323941791976</v>
      </c>
      <c r="AR249" s="238">
        <f t="shared" si="87"/>
        <v>0</v>
      </c>
      <c r="AS249" s="238">
        <f t="shared" si="88"/>
        <v>0</v>
      </c>
      <c r="AT249" s="238">
        <f t="shared" si="89"/>
        <v>0</v>
      </c>
      <c r="AU249" s="238">
        <f t="shared" si="90"/>
        <v>0</v>
      </c>
      <c r="AV249" s="238">
        <f t="shared" si="91"/>
        <v>0</v>
      </c>
      <c r="AW249" s="238">
        <f t="shared" si="92"/>
        <v>0</v>
      </c>
      <c r="AX249" s="238">
        <f t="shared" si="93"/>
        <v>0</v>
      </c>
      <c r="AY249" s="238">
        <f t="shared" si="94"/>
        <v>0</v>
      </c>
      <c r="AZ249" s="238" t="e">
        <f t="shared" si="95"/>
        <v>#VALUE!</v>
      </c>
      <c r="BA249" s="238">
        <f t="shared" si="96"/>
        <v>0</v>
      </c>
      <c r="BB249" s="238">
        <f t="shared" si="97"/>
        <v>0</v>
      </c>
      <c r="BC249" s="238">
        <f t="shared" si="98"/>
        <v>0</v>
      </c>
      <c r="BD249" s="238">
        <f t="shared" si="99"/>
        <v>0</v>
      </c>
      <c r="BE249" s="238">
        <f t="shared" si="100"/>
        <v>0</v>
      </c>
      <c r="BF249" s="238">
        <f t="shared" si="101"/>
        <v>0</v>
      </c>
      <c r="BG249" s="238">
        <f t="shared" si="102"/>
        <v>0</v>
      </c>
      <c r="BH249" s="238">
        <f t="shared" si="103"/>
        <v>0</v>
      </c>
      <c r="BI249" s="238">
        <f t="shared" si="104"/>
        <v>0</v>
      </c>
      <c r="BJ249" s="238">
        <f t="shared" si="105"/>
        <v>0</v>
      </c>
      <c r="BK249" s="238">
        <f t="shared" si="106"/>
        <v>0</v>
      </c>
    </row>
    <row r="250" spans="1:63" x14ac:dyDescent="0.25">
      <c r="A250">
        <v>1991</v>
      </c>
      <c r="B250" s="199">
        <v>75754.470088701288</v>
      </c>
      <c r="C250" s="199">
        <v>64283.776420875889</v>
      </c>
      <c r="D250" s="199">
        <v>61099.04684178059</v>
      </c>
      <c r="E250" s="199">
        <v>57631.870756581491</v>
      </c>
      <c r="F250" s="199">
        <v>30225.518012987697</v>
      </c>
      <c r="G250" s="199">
        <v>58587.534573849982</v>
      </c>
      <c r="H250" s="199">
        <v>66041.589513957617</v>
      </c>
      <c r="I250" s="199">
        <v>76904.675880072027</v>
      </c>
      <c r="J250" s="199" t="e">
        <f>NA()</f>
        <v>#N/A</v>
      </c>
      <c r="K250" s="199">
        <v>64624.99329411771</v>
      </c>
      <c r="L250" s="199">
        <v>54469.27561969318</v>
      </c>
      <c r="M250" s="199">
        <v>70461.489826790072</v>
      </c>
      <c r="N250" s="199">
        <v>63557.077911337095</v>
      </c>
      <c r="O250" s="199">
        <v>65616.728879684728</v>
      </c>
      <c r="P250" s="199">
        <v>69895.287612382657</v>
      </c>
      <c r="Q250" s="199">
        <v>70171.684668525253</v>
      </c>
      <c r="R250" s="199">
        <v>91447.869651112938</v>
      </c>
      <c r="S250" s="199">
        <v>65012.810774674683</v>
      </c>
      <c r="T250" s="199">
        <v>54058.466453398971</v>
      </c>
      <c r="U250" s="199">
        <v>53247.738687152902</v>
      </c>
      <c r="W250">
        <f>'2 a'!B91</f>
        <v>75754.470088701288</v>
      </c>
      <c r="X250">
        <f>'2 a'!C91</f>
        <v>64283.776420875889</v>
      </c>
      <c r="Y250">
        <f>'2 a'!D91</f>
        <v>61099.04684178059</v>
      </c>
      <c r="Z250">
        <f>'2 a'!E91</f>
        <v>57631.870756581491</v>
      </c>
      <c r="AA250">
        <f>'2 a'!F91</f>
        <v>30225.518012987697</v>
      </c>
      <c r="AB250">
        <f>'2 a'!G91</f>
        <v>58587.534573849982</v>
      </c>
      <c r="AC250">
        <f>'2 a'!H91</f>
        <v>66041.589513957617</v>
      </c>
      <c r="AD250">
        <f>'2 a'!I91</f>
        <v>76904.675880072027</v>
      </c>
      <c r="AE250" t="str">
        <f>'2 a'!J91</f>
        <v>NA</v>
      </c>
      <c r="AF250">
        <f>'2 a'!K91</f>
        <v>64624.99329411771</v>
      </c>
      <c r="AG250">
        <f>'2 a'!L91</f>
        <v>54469.27561969318</v>
      </c>
      <c r="AH250">
        <f>'2 a'!M91</f>
        <v>70461.489826790072</v>
      </c>
      <c r="AI250">
        <f>'2 a'!N91</f>
        <v>63557.077911337095</v>
      </c>
      <c r="AJ250">
        <f>'2 a'!O91</f>
        <v>65616.728879684728</v>
      </c>
      <c r="AK250">
        <f>'2 a'!P91</f>
        <v>69895.287612382657</v>
      </c>
      <c r="AL250">
        <f>'2 a'!Q91</f>
        <v>70171.684668525253</v>
      </c>
      <c r="AM250">
        <f>'2 a'!R91</f>
        <v>91447.869651112938</v>
      </c>
      <c r="AN250">
        <f>'2 a'!S91</f>
        <v>65012.810774674683</v>
      </c>
      <c r="AO250">
        <f>'2 a'!T91</f>
        <v>54058.466453398971</v>
      </c>
      <c r="AP250">
        <f>'2 a'!U91</f>
        <v>53247.738687152902</v>
      </c>
      <c r="AR250" s="238">
        <f t="shared" si="87"/>
        <v>0</v>
      </c>
      <c r="AS250" s="238">
        <f t="shared" si="88"/>
        <v>0</v>
      </c>
      <c r="AT250" s="238">
        <f t="shared" si="89"/>
        <v>0</v>
      </c>
      <c r="AU250" s="238">
        <f t="shared" si="90"/>
        <v>0</v>
      </c>
      <c r="AV250" s="238">
        <f t="shared" si="91"/>
        <v>0</v>
      </c>
      <c r="AW250" s="238">
        <f t="shared" si="92"/>
        <v>0</v>
      </c>
      <c r="AX250" s="238">
        <f t="shared" si="93"/>
        <v>0</v>
      </c>
      <c r="AY250" s="238">
        <f t="shared" si="94"/>
        <v>0</v>
      </c>
      <c r="AZ250" s="238" t="e">
        <f t="shared" si="95"/>
        <v>#VALUE!</v>
      </c>
      <c r="BA250" s="238">
        <f t="shared" si="96"/>
        <v>0</v>
      </c>
      <c r="BB250" s="238">
        <f t="shared" si="97"/>
        <v>0</v>
      </c>
      <c r="BC250" s="238">
        <f t="shared" si="98"/>
        <v>0</v>
      </c>
      <c r="BD250" s="238">
        <f t="shared" si="99"/>
        <v>0</v>
      </c>
      <c r="BE250" s="238">
        <f t="shared" si="100"/>
        <v>0</v>
      </c>
      <c r="BF250" s="238">
        <f t="shared" si="101"/>
        <v>0</v>
      </c>
      <c r="BG250" s="238">
        <f t="shared" si="102"/>
        <v>0</v>
      </c>
      <c r="BH250" s="238">
        <f t="shared" si="103"/>
        <v>0</v>
      </c>
      <c r="BI250" s="238">
        <f t="shared" si="104"/>
        <v>0</v>
      </c>
      <c r="BJ250" s="238">
        <f t="shared" si="105"/>
        <v>0</v>
      </c>
      <c r="BK250" s="238">
        <f t="shared" si="106"/>
        <v>0</v>
      </c>
    </row>
    <row r="251" spans="1:63" x14ac:dyDescent="0.25">
      <c r="A251">
        <v>1992</v>
      </c>
      <c r="B251" s="199">
        <v>77920.175776288612</v>
      </c>
      <c r="C251" s="199">
        <v>65496.922698430979</v>
      </c>
      <c r="D251" s="199">
        <v>63018.029361649191</v>
      </c>
      <c r="E251" s="199">
        <v>57455.548934736442</v>
      </c>
      <c r="F251" s="199">
        <v>31362.657507440363</v>
      </c>
      <c r="G251" s="199">
        <v>60642.084986098213</v>
      </c>
      <c r="H251" s="199">
        <v>67041.038157838295</v>
      </c>
      <c r="I251" s="199">
        <v>78183.147007633233</v>
      </c>
      <c r="J251" s="199" t="e">
        <f>NA()</f>
        <v>#N/A</v>
      </c>
      <c r="K251" s="199">
        <v>66690.874255849907</v>
      </c>
      <c r="L251" s="199">
        <v>56557.755715604711</v>
      </c>
      <c r="M251" s="199">
        <v>72000.028428007747</v>
      </c>
      <c r="N251" s="199">
        <v>65669.593263328206</v>
      </c>
      <c r="O251" s="199">
        <v>67728.692208838183</v>
      </c>
      <c r="P251" s="199">
        <v>70950.27875090063</v>
      </c>
      <c r="Q251" s="199">
        <v>70378.912985530347</v>
      </c>
      <c r="R251" s="199">
        <v>94867.491548754391</v>
      </c>
      <c r="S251" s="199">
        <v>66543.366994160417</v>
      </c>
      <c r="T251" s="199">
        <v>55894.854081957725</v>
      </c>
      <c r="U251" s="199">
        <v>55012.321892740089</v>
      </c>
      <c r="W251">
        <f>'2 a'!B92</f>
        <v>77920.175776288612</v>
      </c>
      <c r="X251">
        <f>'2 a'!C92</f>
        <v>65496.922698430979</v>
      </c>
      <c r="Y251">
        <f>'2 a'!D92</f>
        <v>63018.029361649191</v>
      </c>
      <c r="Z251">
        <f>'2 a'!E92</f>
        <v>57455.548934736442</v>
      </c>
      <c r="AA251">
        <f>'2 a'!F92</f>
        <v>31362.657507440363</v>
      </c>
      <c r="AB251">
        <f>'2 a'!G92</f>
        <v>60642.084986098213</v>
      </c>
      <c r="AC251">
        <f>'2 a'!H92</f>
        <v>67041.038157838295</v>
      </c>
      <c r="AD251">
        <f>'2 a'!I92</f>
        <v>78183.147007633233</v>
      </c>
      <c r="AE251" t="str">
        <f>'2 a'!J92</f>
        <v>NA</v>
      </c>
      <c r="AF251">
        <f>'2 a'!K92</f>
        <v>66690.874255849907</v>
      </c>
      <c r="AG251">
        <f>'2 a'!L92</f>
        <v>56557.755715604711</v>
      </c>
      <c r="AH251">
        <f>'2 a'!M92</f>
        <v>72000.028428007747</v>
      </c>
      <c r="AI251">
        <f>'2 a'!N92</f>
        <v>65669.593263328206</v>
      </c>
      <c r="AJ251">
        <f>'2 a'!O92</f>
        <v>67728.692208838183</v>
      </c>
      <c r="AK251">
        <f>'2 a'!P92</f>
        <v>70950.27875090063</v>
      </c>
      <c r="AL251">
        <f>'2 a'!Q92</f>
        <v>70378.912985530347</v>
      </c>
      <c r="AM251">
        <f>'2 a'!R92</f>
        <v>94867.491548754391</v>
      </c>
      <c r="AN251">
        <f>'2 a'!S92</f>
        <v>66543.366994160417</v>
      </c>
      <c r="AO251">
        <f>'2 a'!T92</f>
        <v>55894.854081957725</v>
      </c>
      <c r="AP251">
        <f>'2 a'!U92</f>
        <v>55012.321892740089</v>
      </c>
      <c r="AR251" s="238">
        <f t="shared" si="87"/>
        <v>0</v>
      </c>
      <c r="AS251" s="238">
        <f t="shared" si="88"/>
        <v>0</v>
      </c>
      <c r="AT251" s="238">
        <f t="shared" si="89"/>
        <v>0</v>
      </c>
      <c r="AU251" s="238">
        <f t="shared" si="90"/>
        <v>0</v>
      </c>
      <c r="AV251" s="238">
        <f t="shared" si="91"/>
        <v>0</v>
      </c>
      <c r="AW251" s="238">
        <f t="shared" si="92"/>
        <v>0</v>
      </c>
      <c r="AX251" s="238">
        <f t="shared" si="93"/>
        <v>0</v>
      </c>
      <c r="AY251" s="238">
        <f t="shared" si="94"/>
        <v>0</v>
      </c>
      <c r="AZ251" s="238" t="e">
        <f t="shared" si="95"/>
        <v>#VALUE!</v>
      </c>
      <c r="BA251" s="238">
        <f t="shared" si="96"/>
        <v>0</v>
      </c>
      <c r="BB251" s="238">
        <f t="shared" si="97"/>
        <v>0</v>
      </c>
      <c r="BC251" s="238">
        <f t="shared" si="98"/>
        <v>0</v>
      </c>
      <c r="BD251" s="238">
        <f t="shared" si="99"/>
        <v>0</v>
      </c>
      <c r="BE251" s="238">
        <f t="shared" si="100"/>
        <v>0</v>
      </c>
      <c r="BF251" s="238">
        <f t="shared" si="101"/>
        <v>0</v>
      </c>
      <c r="BG251" s="238">
        <f t="shared" si="102"/>
        <v>0</v>
      </c>
      <c r="BH251" s="238">
        <f t="shared" si="103"/>
        <v>0</v>
      </c>
      <c r="BI251" s="238">
        <f t="shared" si="104"/>
        <v>0</v>
      </c>
      <c r="BJ251" s="238">
        <f t="shared" si="105"/>
        <v>0</v>
      </c>
      <c r="BK251" s="238">
        <f t="shared" si="106"/>
        <v>0</v>
      </c>
    </row>
    <row r="252" spans="1:63" x14ac:dyDescent="0.25">
      <c r="A252">
        <v>1993</v>
      </c>
      <c r="B252" s="199">
        <v>79080.753106480086</v>
      </c>
      <c r="C252" s="199">
        <v>66711.765573527271</v>
      </c>
      <c r="D252" s="199">
        <v>65244.850283919477</v>
      </c>
      <c r="E252" s="199">
        <v>57336.825857599782</v>
      </c>
      <c r="F252" s="199">
        <v>32957.621815695973</v>
      </c>
      <c r="G252" s="199">
        <v>66932.591254818704</v>
      </c>
      <c r="H252" s="199">
        <v>67708.49568252101</v>
      </c>
      <c r="I252" s="199">
        <v>77936.813516210401</v>
      </c>
      <c r="J252" s="199" t="e">
        <f>NA()</f>
        <v>#N/A</v>
      </c>
      <c r="K252" s="199">
        <v>67687.468982059116</v>
      </c>
      <c r="L252" s="199">
        <v>59664.16406838574</v>
      </c>
      <c r="M252" s="199">
        <v>72357.871636015552</v>
      </c>
      <c r="N252" s="199">
        <v>65853.160019565534</v>
      </c>
      <c r="O252" s="199">
        <v>68267.998669616951</v>
      </c>
      <c r="P252" s="199">
        <v>72533.945502235147</v>
      </c>
      <c r="Q252" s="199">
        <v>70965.668601995116</v>
      </c>
      <c r="R252" s="199">
        <v>96827.61551503434</v>
      </c>
      <c r="S252" s="199">
        <v>67780.248240283472</v>
      </c>
      <c r="T252" s="199">
        <v>57766.466583433852</v>
      </c>
      <c r="U252" s="199">
        <v>57243.956025746418</v>
      </c>
      <c r="W252">
        <f>'2 a'!B93</f>
        <v>79080.753106480086</v>
      </c>
      <c r="X252">
        <f>'2 a'!C93</f>
        <v>66711.765573527271</v>
      </c>
      <c r="Y252">
        <f>'2 a'!D93</f>
        <v>65244.850283919477</v>
      </c>
      <c r="Z252">
        <f>'2 a'!E93</f>
        <v>57336.825857599782</v>
      </c>
      <c r="AA252">
        <f>'2 a'!F93</f>
        <v>32957.621815695973</v>
      </c>
      <c r="AB252">
        <f>'2 a'!G93</f>
        <v>66932.591254818704</v>
      </c>
      <c r="AC252">
        <f>'2 a'!H93</f>
        <v>67708.49568252101</v>
      </c>
      <c r="AD252">
        <f>'2 a'!I93</f>
        <v>77936.813516210401</v>
      </c>
      <c r="AE252" t="str">
        <f>'2 a'!J93</f>
        <v>NA</v>
      </c>
      <c r="AF252">
        <f>'2 a'!K93</f>
        <v>67687.468982059116</v>
      </c>
      <c r="AG252">
        <f>'2 a'!L93</f>
        <v>59664.16406838574</v>
      </c>
      <c r="AH252">
        <f>'2 a'!M93</f>
        <v>72357.871636015552</v>
      </c>
      <c r="AI252">
        <f>'2 a'!N93</f>
        <v>65853.160019565534</v>
      </c>
      <c r="AJ252">
        <f>'2 a'!O93</f>
        <v>68267.998669616951</v>
      </c>
      <c r="AK252">
        <f>'2 a'!P93</f>
        <v>72533.945502235147</v>
      </c>
      <c r="AL252">
        <f>'2 a'!Q93</f>
        <v>70965.668601995116</v>
      </c>
      <c r="AM252">
        <f>'2 a'!R93</f>
        <v>96827.61551503434</v>
      </c>
      <c r="AN252">
        <f>'2 a'!S93</f>
        <v>67780.248240283472</v>
      </c>
      <c r="AO252">
        <f>'2 a'!T93</f>
        <v>57766.466583433852</v>
      </c>
      <c r="AP252">
        <f>'2 a'!U93</f>
        <v>57243.956025746418</v>
      </c>
      <c r="AR252" s="238">
        <f t="shared" si="87"/>
        <v>0</v>
      </c>
      <c r="AS252" s="238">
        <f t="shared" si="88"/>
        <v>0</v>
      </c>
      <c r="AT252" s="238">
        <f t="shared" si="89"/>
        <v>0</v>
      </c>
      <c r="AU252" s="238">
        <f t="shared" si="90"/>
        <v>0</v>
      </c>
      <c r="AV252" s="238">
        <f t="shared" si="91"/>
        <v>0</v>
      </c>
      <c r="AW252" s="238">
        <f t="shared" si="92"/>
        <v>0</v>
      </c>
      <c r="AX252" s="238">
        <f t="shared" si="93"/>
        <v>0</v>
      </c>
      <c r="AY252" s="238">
        <f t="shared" si="94"/>
        <v>0</v>
      </c>
      <c r="AZ252" s="238" t="e">
        <f t="shared" si="95"/>
        <v>#VALUE!</v>
      </c>
      <c r="BA252" s="238">
        <f t="shared" si="96"/>
        <v>0</v>
      </c>
      <c r="BB252" s="238">
        <f t="shared" si="97"/>
        <v>0</v>
      </c>
      <c r="BC252" s="238">
        <f t="shared" si="98"/>
        <v>0</v>
      </c>
      <c r="BD252" s="238">
        <f t="shared" si="99"/>
        <v>0</v>
      </c>
      <c r="BE252" s="238">
        <f t="shared" si="100"/>
        <v>0</v>
      </c>
      <c r="BF252" s="238">
        <f t="shared" si="101"/>
        <v>0</v>
      </c>
      <c r="BG252" s="238">
        <f t="shared" si="102"/>
        <v>0</v>
      </c>
      <c r="BH252" s="238">
        <f t="shared" si="103"/>
        <v>0</v>
      </c>
      <c r="BI252" s="238">
        <f t="shared" si="104"/>
        <v>0</v>
      </c>
      <c r="BJ252" s="238">
        <f t="shared" si="105"/>
        <v>0</v>
      </c>
      <c r="BK252" s="238">
        <f t="shared" si="106"/>
        <v>0</v>
      </c>
    </row>
    <row r="253" spans="1:63" x14ac:dyDescent="0.25">
      <c r="A253">
        <v>1994</v>
      </c>
      <c r="B253" s="199">
        <v>80521.123364841274</v>
      </c>
      <c r="C253" s="199">
        <v>68510.817326438075</v>
      </c>
      <c r="D253" s="199">
        <v>66289.501454740646</v>
      </c>
      <c r="E253" s="199">
        <v>57766.891112125719</v>
      </c>
      <c r="F253" s="199">
        <v>34739.634742114278</v>
      </c>
      <c r="G253" s="199">
        <v>71439.472593881859</v>
      </c>
      <c r="H253" s="199">
        <v>69313.797729387938</v>
      </c>
      <c r="I253" s="199">
        <v>80789.49037269644</v>
      </c>
      <c r="J253" s="199" t="e">
        <f>NA()</f>
        <v>#N/A</v>
      </c>
      <c r="K253" s="199">
        <v>71688.123604179287</v>
      </c>
      <c r="L253" s="199">
        <v>62717.902522134798</v>
      </c>
      <c r="M253" s="199">
        <v>73670.077922120166</v>
      </c>
      <c r="N253" s="199">
        <v>67531.048771398797</v>
      </c>
      <c r="O253" s="199">
        <v>70112.385561922667</v>
      </c>
      <c r="P253" s="199">
        <v>75440.65818476706</v>
      </c>
      <c r="Q253" s="199">
        <v>72563.737455225506</v>
      </c>
      <c r="R253" s="199">
        <v>100348.65042535677</v>
      </c>
      <c r="S253" s="199">
        <v>69723.742082269193</v>
      </c>
      <c r="T253" s="199">
        <v>60718.881204364312</v>
      </c>
      <c r="U253" s="199">
        <v>59391.938715556273</v>
      </c>
      <c r="W253">
        <f>'2 a'!B94</f>
        <v>80521.123364841274</v>
      </c>
      <c r="X253">
        <f>'2 a'!C94</f>
        <v>68510.817326438075</v>
      </c>
      <c r="Y253">
        <f>'2 a'!D94</f>
        <v>66289.501454740646</v>
      </c>
      <c r="Z253">
        <f>'2 a'!E94</f>
        <v>57766.891112125719</v>
      </c>
      <c r="AA253">
        <f>'2 a'!F94</f>
        <v>34739.634742114278</v>
      </c>
      <c r="AB253">
        <f>'2 a'!G94</f>
        <v>71439.472593881859</v>
      </c>
      <c r="AC253">
        <f>'2 a'!H94</f>
        <v>69313.797729387938</v>
      </c>
      <c r="AD253">
        <f>'2 a'!I94</f>
        <v>80789.49037269644</v>
      </c>
      <c r="AE253" t="str">
        <f>'2 a'!J94</f>
        <v>NA</v>
      </c>
      <c r="AF253">
        <f>'2 a'!K94</f>
        <v>71688.123604179287</v>
      </c>
      <c r="AG253">
        <f>'2 a'!L94</f>
        <v>62717.902522134798</v>
      </c>
      <c r="AH253">
        <f>'2 a'!M94</f>
        <v>73670.077922120166</v>
      </c>
      <c r="AI253">
        <f>'2 a'!N94</f>
        <v>67531.048771398797</v>
      </c>
      <c r="AJ253">
        <f>'2 a'!O94</f>
        <v>70112.385561922667</v>
      </c>
      <c r="AK253">
        <f>'2 a'!P94</f>
        <v>75440.65818476706</v>
      </c>
      <c r="AL253">
        <f>'2 a'!Q94</f>
        <v>72563.737455225506</v>
      </c>
      <c r="AM253">
        <f>'2 a'!R94</f>
        <v>100348.65042535677</v>
      </c>
      <c r="AN253">
        <f>'2 a'!S94</f>
        <v>69723.742082269193</v>
      </c>
      <c r="AO253">
        <f>'2 a'!T94</f>
        <v>60718.881204364312</v>
      </c>
      <c r="AP253">
        <f>'2 a'!U94</f>
        <v>59391.938715556273</v>
      </c>
      <c r="AR253" s="238">
        <f t="shared" si="87"/>
        <v>0</v>
      </c>
      <c r="AS253" s="238">
        <f t="shared" si="88"/>
        <v>0</v>
      </c>
      <c r="AT253" s="238">
        <f t="shared" si="89"/>
        <v>0</v>
      </c>
      <c r="AU253" s="238">
        <f t="shared" si="90"/>
        <v>0</v>
      </c>
      <c r="AV253" s="238">
        <f t="shared" si="91"/>
        <v>0</v>
      </c>
      <c r="AW253" s="238">
        <f t="shared" si="92"/>
        <v>0</v>
      </c>
      <c r="AX253" s="238">
        <f t="shared" si="93"/>
        <v>0</v>
      </c>
      <c r="AY253" s="238">
        <f t="shared" si="94"/>
        <v>0</v>
      </c>
      <c r="AZ253" s="238" t="e">
        <f t="shared" si="95"/>
        <v>#VALUE!</v>
      </c>
      <c r="BA253" s="238">
        <f t="shared" si="96"/>
        <v>0</v>
      </c>
      <c r="BB253" s="238">
        <f t="shared" si="97"/>
        <v>0</v>
      </c>
      <c r="BC253" s="238">
        <f t="shared" si="98"/>
        <v>0</v>
      </c>
      <c r="BD253" s="238">
        <f t="shared" si="99"/>
        <v>0</v>
      </c>
      <c r="BE253" s="238">
        <f t="shared" si="100"/>
        <v>0</v>
      </c>
      <c r="BF253" s="238">
        <f t="shared" si="101"/>
        <v>0</v>
      </c>
      <c r="BG253" s="238">
        <f t="shared" si="102"/>
        <v>0</v>
      </c>
      <c r="BH253" s="238">
        <f t="shared" si="103"/>
        <v>0</v>
      </c>
      <c r="BI253" s="238">
        <f t="shared" si="104"/>
        <v>0</v>
      </c>
      <c r="BJ253" s="238">
        <f t="shared" si="105"/>
        <v>0</v>
      </c>
      <c r="BK253" s="238">
        <f t="shared" si="106"/>
        <v>0</v>
      </c>
    </row>
    <row r="254" spans="1:63" x14ac:dyDescent="0.25">
      <c r="A254">
        <v>1995</v>
      </c>
      <c r="B254" s="199">
        <v>81408.318458020352</v>
      </c>
      <c r="C254" s="199">
        <v>69202.930915487334</v>
      </c>
      <c r="D254" s="199">
        <v>65953.741880696994</v>
      </c>
      <c r="E254" s="199">
        <v>58701.308053783025</v>
      </c>
      <c r="F254" s="199">
        <v>36792.909461029747</v>
      </c>
      <c r="G254" s="199">
        <v>74261.71510433084</v>
      </c>
      <c r="H254" s="199">
        <v>71294.14229613432</v>
      </c>
      <c r="I254" s="199">
        <v>81456.789227026282</v>
      </c>
      <c r="J254" s="199">
        <v>34639.360568781434</v>
      </c>
      <c r="K254" s="199">
        <v>72755.988154178223</v>
      </c>
      <c r="L254" s="199">
        <v>64075.451830812148</v>
      </c>
      <c r="M254" s="199">
        <v>74480.112547608267</v>
      </c>
      <c r="N254" s="199">
        <v>68418.333426154408</v>
      </c>
      <c r="O254" s="199">
        <v>73596.028080999487</v>
      </c>
      <c r="P254" s="199">
        <v>77778.665952115422</v>
      </c>
      <c r="Q254" s="199">
        <v>73178.045943278703</v>
      </c>
      <c r="R254" s="199">
        <v>102420.28589196315</v>
      </c>
      <c r="S254" s="199">
        <v>70308.571274437476</v>
      </c>
      <c r="T254" s="199">
        <v>62107.915413276496</v>
      </c>
      <c r="U254" s="199">
        <v>60534.958192689039</v>
      </c>
      <c r="W254">
        <f>'2 a'!B95</f>
        <v>81408.318458020352</v>
      </c>
      <c r="X254">
        <f>'2 a'!C95</f>
        <v>69202.930915487334</v>
      </c>
      <c r="Y254">
        <f>'2 a'!D95</f>
        <v>65953.741880696994</v>
      </c>
      <c r="Z254">
        <f>'2 a'!E95</f>
        <v>58701.308053783025</v>
      </c>
      <c r="AA254">
        <f>'2 a'!F95</f>
        <v>36792.909461029747</v>
      </c>
      <c r="AB254">
        <f>'2 a'!G95</f>
        <v>74261.71510433084</v>
      </c>
      <c r="AC254">
        <f>'2 a'!H95</f>
        <v>71294.14229613432</v>
      </c>
      <c r="AD254">
        <f>'2 a'!I95</f>
        <v>81456.789227026282</v>
      </c>
      <c r="AE254">
        <f>'2 a'!J95</f>
        <v>34639.360568781434</v>
      </c>
      <c r="AF254">
        <f>'2 a'!K95</f>
        <v>72755.988154178223</v>
      </c>
      <c r="AG254">
        <f>'2 a'!L95</f>
        <v>64075.451830812148</v>
      </c>
      <c r="AH254">
        <f>'2 a'!M95</f>
        <v>74480.112547608267</v>
      </c>
      <c r="AI254">
        <f>'2 a'!N95</f>
        <v>68418.333426154408</v>
      </c>
      <c r="AJ254">
        <f>'2 a'!O95</f>
        <v>73596.028080999487</v>
      </c>
      <c r="AK254">
        <f>'2 a'!P95</f>
        <v>77778.665952115422</v>
      </c>
      <c r="AL254">
        <f>'2 a'!Q95</f>
        <v>73178.045943278703</v>
      </c>
      <c r="AM254">
        <f>'2 a'!R95</f>
        <v>102420.28589196315</v>
      </c>
      <c r="AN254">
        <f>'2 a'!S95</f>
        <v>70308.571274437476</v>
      </c>
      <c r="AO254">
        <f>'2 a'!T95</f>
        <v>62107.915413276496</v>
      </c>
      <c r="AP254">
        <f>'2 a'!U95</f>
        <v>60534.958192689039</v>
      </c>
      <c r="AR254" s="238">
        <f t="shared" si="87"/>
        <v>0</v>
      </c>
      <c r="AS254" s="238">
        <f t="shared" si="88"/>
        <v>0</v>
      </c>
      <c r="AT254" s="238">
        <f t="shared" si="89"/>
        <v>0</v>
      </c>
      <c r="AU254" s="238">
        <f t="shared" si="90"/>
        <v>0</v>
      </c>
      <c r="AV254" s="238">
        <f t="shared" si="91"/>
        <v>0</v>
      </c>
      <c r="AW254" s="238">
        <f t="shared" si="92"/>
        <v>0</v>
      </c>
      <c r="AX254" s="238">
        <f t="shared" si="93"/>
        <v>0</v>
      </c>
      <c r="AY254" s="238">
        <f t="shared" si="94"/>
        <v>0</v>
      </c>
      <c r="AZ254" s="238">
        <f t="shared" si="95"/>
        <v>0</v>
      </c>
      <c r="BA254" s="238">
        <f t="shared" si="96"/>
        <v>0</v>
      </c>
      <c r="BB254" s="238">
        <f t="shared" si="97"/>
        <v>0</v>
      </c>
      <c r="BC254" s="238">
        <f t="shared" si="98"/>
        <v>0</v>
      </c>
      <c r="BD254" s="238">
        <f t="shared" si="99"/>
        <v>0</v>
      </c>
      <c r="BE254" s="238">
        <f t="shared" si="100"/>
        <v>0</v>
      </c>
      <c r="BF254" s="238">
        <f t="shared" si="101"/>
        <v>0</v>
      </c>
      <c r="BG254" s="238">
        <f t="shared" si="102"/>
        <v>0</v>
      </c>
      <c r="BH254" s="238">
        <f t="shared" si="103"/>
        <v>0</v>
      </c>
      <c r="BI254" s="238">
        <f t="shared" si="104"/>
        <v>0</v>
      </c>
      <c r="BJ254" s="238">
        <f t="shared" si="105"/>
        <v>0</v>
      </c>
      <c r="BK254" s="238">
        <f t="shared" si="106"/>
        <v>0</v>
      </c>
    </row>
    <row r="255" spans="1:63" x14ac:dyDescent="0.25">
      <c r="A255">
        <v>1996</v>
      </c>
      <c r="B255" s="199">
        <v>83305.190501896039</v>
      </c>
      <c r="C255" s="199">
        <v>69703.553680761979</v>
      </c>
      <c r="D255" s="199">
        <v>67744.692022890595</v>
      </c>
      <c r="E255" s="199">
        <v>60188.431449645243</v>
      </c>
      <c r="F255" s="199">
        <v>38606.577771863776</v>
      </c>
      <c r="G255" s="199">
        <v>75414.206442499228</v>
      </c>
      <c r="H255" s="199">
        <v>72670.117697916008</v>
      </c>
      <c r="I255" s="199">
        <v>82404.305835436055</v>
      </c>
      <c r="J255" s="199">
        <v>36023.021272198435</v>
      </c>
      <c r="K255" s="199">
        <v>73909.392309648319</v>
      </c>
      <c r="L255" s="199">
        <v>65434.986249972499</v>
      </c>
      <c r="M255" s="199">
        <v>74856.924688316707</v>
      </c>
      <c r="N255" s="199">
        <v>69014.143348346421</v>
      </c>
      <c r="O255" s="199">
        <v>76450.706133260144</v>
      </c>
      <c r="P255" s="199">
        <v>78260.513769367273</v>
      </c>
      <c r="Q255" s="199">
        <v>74017.27074862161</v>
      </c>
      <c r="R255" s="199">
        <v>105511.53639279542</v>
      </c>
      <c r="S255" s="199">
        <v>70988.623826055336</v>
      </c>
      <c r="T255" s="199">
        <v>63542.748755307206</v>
      </c>
      <c r="U255" s="199">
        <v>61840.114109968235</v>
      </c>
      <c r="W255">
        <f>'2 a'!B96</f>
        <v>83305.190501896039</v>
      </c>
      <c r="X255">
        <f>'2 a'!C96</f>
        <v>69703.553680761979</v>
      </c>
      <c r="Y255">
        <f>'2 a'!D96</f>
        <v>67744.692022890595</v>
      </c>
      <c r="Z255">
        <f>'2 a'!E96</f>
        <v>60188.431449645243</v>
      </c>
      <c r="AA255">
        <f>'2 a'!F96</f>
        <v>38606.577771863776</v>
      </c>
      <c r="AB255">
        <f>'2 a'!G96</f>
        <v>75414.206442499228</v>
      </c>
      <c r="AC255">
        <f>'2 a'!H96</f>
        <v>72670.117697916008</v>
      </c>
      <c r="AD255">
        <f>'2 a'!I96</f>
        <v>82404.305835436055</v>
      </c>
      <c r="AE255">
        <f>'2 a'!J96</f>
        <v>36023.021272198435</v>
      </c>
      <c r="AF255">
        <f>'2 a'!K96</f>
        <v>73909.392309648319</v>
      </c>
      <c r="AG255">
        <f>'2 a'!L96</f>
        <v>65434.986249972499</v>
      </c>
      <c r="AH255">
        <f>'2 a'!M96</f>
        <v>74856.924688316707</v>
      </c>
      <c r="AI255">
        <f>'2 a'!N96</f>
        <v>69014.143348346421</v>
      </c>
      <c r="AJ255">
        <f>'2 a'!O96</f>
        <v>76450.706133260144</v>
      </c>
      <c r="AK255">
        <f>'2 a'!P96</f>
        <v>78260.513769367273</v>
      </c>
      <c r="AL255">
        <f>'2 a'!Q96</f>
        <v>74017.27074862161</v>
      </c>
      <c r="AM255">
        <f>'2 a'!R96</f>
        <v>105511.53639279542</v>
      </c>
      <c r="AN255">
        <f>'2 a'!S96</f>
        <v>70988.623826055336</v>
      </c>
      <c r="AO255">
        <f>'2 a'!T96</f>
        <v>63542.748755307206</v>
      </c>
      <c r="AP255">
        <f>'2 a'!U96</f>
        <v>61840.114109968235</v>
      </c>
      <c r="AR255" s="238">
        <f t="shared" si="87"/>
        <v>0</v>
      </c>
      <c r="AS255" s="238">
        <f t="shared" si="88"/>
        <v>0</v>
      </c>
      <c r="AT255" s="238">
        <f t="shared" si="89"/>
        <v>0</v>
      </c>
      <c r="AU255" s="238">
        <f t="shared" si="90"/>
        <v>0</v>
      </c>
      <c r="AV255" s="238">
        <f t="shared" si="91"/>
        <v>0</v>
      </c>
      <c r="AW255" s="238">
        <f t="shared" si="92"/>
        <v>0</v>
      </c>
      <c r="AX255" s="238">
        <f t="shared" si="93"/>
        <v>0</v>
      </c>
      <c r="AY255" s="238">
        <f t="shared" si="94"/>
        <v>0</v>
      </c>
      <c r="AZ255" s="238">
        <f t="shared" si="95"/>
        <v>0</v>
      </c>
      <c r="BA255" s="238">
        <f t="shared" si="96"/>
        <v>0</v>
      </c>
      <c r="BB255" s="238">
        <f t="shared" si="97"/>
        <v>0</v>
      </c>
      <c r="BC255" s="238">
        <f t="shared" si="98"/>
        <v>0</v>
      </c>
      <c r="BD255" s="238">
        <f t="shared" si="99"/>
        <v>0</v>
      </c>
      <c r="BE255" s="238">
        <f t="shared" si="100"/>
        <v>0</v>
      </c>
      <c r="BF255" s="238">
        <f t="shared" si="101"/>
        <v>0</v>
      </c>
      <c r="BG255" s="238">
        <f t="shared" si="102"/>
        <v>0</v>
      </c>
      <c r="BH255" s="238">
        <f t="shared" si="103"/>
        <v>0</v>
      </c>
      <c r="BI255" s="238">
        <f t="shared" si="104"/>
        <v>0</v>
      </c>
      <c r="BJ255" s="238">
        <f t="shared" si="105"/>
        <v>0</v>
      </c>
      <c r="BK255" s="238">
        <f t="shared" si="106"/>
        <v>0</v>
      </c>
    </row>
    <row r="256" spans="1:63" x14ac:dyDescent="0.25">
      <c r="A256">
        <v>1997</v>
      </c>
      <c r="B256" s="199">
        <v>85154.4515354342</v>
      </c>
      <c r="C256" s="199">
        <v>71144.538260240195</v>
      </c>
      <c r="D256" s="199">
        <v>69881.056245388376</v>
      </c>
      <c r="E256" s="199">
        <v>60725.866195438859</v>
      </c>
      <c r="F256" s="199">
        <v>40138.061914874241</v>
      </c>
      <c r="G256" s="199">
        <v>77237.812219498315</v>
      </c>
      <c r="H256" s="199">
        <v>73781.282104286554</v>
      </c>
      <c r="I256" s="199">
        <v>84891.715661159935</v>
      </c>
      <c r="J256" s="199">
        <v>35972.591569035707</v>
      </c>
      <c r="K256" s="199">
        <v>75005.88331782505</v>
      </c>
      <c r="L256" s="199">
        <v>67200.720003362105</v>
      </c>
      <c r="M256" s="199">
        <v>75978.27429350841</v>
      </c>
      <c r="N256" s="199">
        <v>70317.362410568778</v>
      </c>
      <c r="O256" s="199">
        <v>80312.695839088919</v>
      </c>
      <c r="P256" s="199">
        <v>79277.937698559894</v>
      </c>
      <c r="Q256" s="199">
        <v>74865.27375527336</v>
      </c>
      <c r="R256" s="199">
        <v>108033.58216378177</v>
      </c>
      <c r="S256" s="199">
        <v>71644.891646211036</v>
      </c>
      <c r="T256" s="199">
        <v>66183.075737769774</v>
      </c>
      <c r="U256" s="199">
        <v>63098.947942592589</v>
      </c>
      <c r="W256">
        <f>'2 a'!B97</f>
        <v>85154.4515354342</v>
      </c>
      <c r="X256">
        <f>'2 a'!C97</f>
        <v>71144.538260240195</v>
      </c>
      <c r="Y256">
        <f>'2 a'!D97</f>
        <v>69881.056245388376</v>
      </c>
      <c r="Z256">
        <f>'2 a'!E97</f>
        <v>60725.866195438859</v>
      </c>
      <c r="AA256">
        <f>'2 a'!F97</f>
        <v>40138.061914874241</v>
      </c>
      <c r="AB256">
        <f>'2 a'!G97</f>
        <v>77237.812219498315</v>
      </c>
      <c r="AC256">
        <f>'2 a'!H97</f>
        <v>73781.282104286554</v>
      </c>
      <c r="AD256">
        <f>'2 a'!I97</f>
        <v>84891.715661159935</v>
      </c>
      <c r="AE256">
        <f>'2 a'!J97</f>
        <v>35972.591569035707</v>
      </c>
      <c r="AF256">
        <f>'2 a'!K97</f>
        <v>75005.88331782505</v>
      </c>
      <c r="AG256">
        <f>'2 a'!L97</f>
        <v>67200.720003362105</v>
      </c>
      <c r="AH256">
        <f>'2 a'!M97</f>
        <v>75978.27429350841</v>
      </c>
      <c r="AI256">
        <f>'2 a'!N97</f>
        <v>70317.362410568778</v>
      </c>
      <c r="AJ256">
        <f>'2 a'!O97</f>
        <v>80312.695839088919</v>
      </c>
      <c r="AK256">
        <f>'2 a'!P97</f>
        <v>79277.937698559894</v>
      </c>
      <c r="AL256">
        <f>'2 a'!Q97</f>
        <v>74865.27375527336</v>
      </c>
      <c r="AM256">
        <f>'2 a'!R97</f>
        <v>108033.58216378177</v>
      </c>
      <c r="AN256">
        <f>'2 a'!S97</f>
        <v>71644.891646211036</v>
      </c>
      <c r="AO256">
        <f>'2 a'!T97</f>
        <v>66183.075737769774</v>
      </c>
      <c r="AP256">
        <f>'2 a'!U97</f>
        <v>63098.947942592589</v>
      </c>
      <c r="AR256" s="238">
        <f t="shared" si="87"/>
        <v>0</v>
      </c>
      <c r="AS256" s="238">
        <f t="shared" si="88"/>
        <v>0</v>
      </c>
      <c r="AT256" s="238">
        <f t="shared" si="89"/>
        <v>0</v>
      </c>
      <c r="AU256" s="238">
        <f t="shared" si="90"/>
        <v>0</v>
      </c>
      <c r="AV256" s="238">
        <f t="shared" si="91"/>
        <v>0</v>
      </c>
      <c r="AW256" s="238">
        <f t="shared" si="92"/>
        <v>0</v>
      </c>
      <c r="AX256" s="238">
        <f t="shared" si="93"/>
        <v>0</v>
      </c>
      <c r="AY256" s="238">
        <f t="shared" si="94"/>
        <v>0</v>
      </c>
      <c r="AZ256" s="238">
        <f t="shared" si="95"/>
        <v>0</v>
      </c>
      <c r="BA256" s="238">
        <f t="shared" si="96"/>
        <v>0</v>
      </c>
      <c r="BB256" s="238">
        <f t="shared" si="97"/>
        <v>0</v>
      </c>
      <c r="BC256" s="238">
        <f t="shared" si="98"/>
        <v>0</v>
      </c>
      <c r="BD256" s="238">
        <f t="shared" si="99"/>
        <v>0</v>
      </c>
      <c r="BE256" s="238">
        <f t="shared" si="100"/>
        <v>0</v>
      </c>
      <c r="BF256" s="238">
        <f t="shared" si="101"/>
        <v>0</v>
      </c>
      <c r="BG256" s="238">
        <f t="shared" si="102"/>
        <v>0</v>
      </c>
      <c r="BH256" s="238">
        <f t="shared" si="103"/>
        <v>0</v>
      </c>
      <c r="BI256" s="238">
        <f t="shared" si="104"/>
        <v>0</v>
      </c>
      <c r="BJ256" s="238">
        <f t="shared" si="105"/>
        <v>0</v>
      </c>
      <c r="BK256" s="238">
        <f t="shared" si="106"/>
        <v>0</v>
      </c>
    </row>
    <row r="257" spans="1:63" x14ac:dyDescent="0.25">
      <c r="A257">
        <v>1998</v>
      </c>
      <c r="B257" s="199">
        <v>87605.124342937983</v>
      </c>
      <c r="C257" s="199">
        <v>72286.020757872044</v>
      </c>
      <c r="D257" s="199">
        <v>71748.980384529466</v>
      </c>
      <c r="E257" s="199">
        <v>60219.127963873427</v>
      </c>
      <c r="F257" s="199">
        <v>40266.611178969077</v>
      </c>
      <c r="G257" s="199">
        <v>73761.980603883727</v>
      </c>
      <c r="H257" s="199">
        <v>75788.724310932274</v>
      </c>
      <c r="I257" s="199">
        <v>85050.072974295646</v>
      </c>
      <c r="J257" s="199">
        <v>36532.711227307002</v>
      </c>
      <c r="K257" s="199">
        <v>75468.301005997098</v>
      </c>
      <c r="L257" s="199">
        <v>69300.2752461614</v>
      </c>
      <c r="M257" s="199">
        <v>77222.728731195268</v>
      </c>
      <c r="N257" s="199">
        <v>70815.443411867818</v>
      </c>
      <c r="O257" s="199">
        <v>79822.373227219083</v>
      </c>
      <c r="P257" s="199">
        <v>79470.707463856888</v>
      </c>
      <c r="Q257" s="199">
        <v>75823.628158708452</v>
      </c>
      <c r="R257" s="199">
        <v>108046.65487030959</v>
      </c>
      <c r="S257" s="199">
        <v>72036.451319613901</v>
      </c>
      <c r="T257" s="199">
        <v>67796.82988912375</v>
      </c>
      <c r="U257" s="199">
        <v>64660.936875437154</v>
      </c>
      <c r="W257">
        <f>'2 a'!B98</f>
        <v>87605.124342937983</v>
      </c>
      <c r="X257">
        <f>'2 a'!C98</f>
        <v>72286.020757872044</v>
      </c>
      <c r="Y257">
        <f>'2 a'!D98</f>
        <v>71748.980384529466</v>
      </c>
      <c r="Z257">
        <f>'2 a'!E98</f>
        <v>60219.127963873427</v>
      </c>
      <c r="AA257">
        <f>'2 a'!F98</f>
        <v>40266.611178969077</v>
      </c>
      <c r="AB257">
        <f>'2 a'!G98</f>
        <v>73761.980603883727</v>
      </c>
      <c r="AC257">
        <f>'2 a'!H98</f>
        <v>75788.724310932274</v>
      </c>
      <c r="AD257">
        <f>'2 a'!I98</f>
        <v>85050.072974295646</v>
      </c>
      <c r="AE257">
        <f>'2 a'!J98</f>
        <v>36532.711227307002</v>
      </c>
      <c r="AF257">
        <f>'2 a'!K98</f>
        <v>75468.301005997098</v>
      </c>
      <c r="AG257">
        <f>'2 a'!L98</f>
        <v>69300.2752461614</v>
      </c>
      <c r="AH257">
        <f>'2 a'!M98</f>
        <v>77222.728731195268</v>
      </c>
      <c r="AI257">
        <f>'2 a'!N98</f>
        <v>70815.443411867818</v>
      </c>
      <c r="AJ257">
        <f>'2 a'!O98</f>
        <v>79822.373227219083</v>
      </c>
      <c r="AK257">
        <f>'2 a'!P98</f>
        <v>79470.707463856888</v>
      </c>
      <c r="AL257">
        <f>'2 a'!Q98</f>
        <v>75823.628158708452</v>
      </c>
      <c r="AM257">
        <f>'2 a'!R98</f>
        <v>108046.65487030959</v>
      </c>
      <c r="AN257">
        <f>'2 a'!S98</f>
        <v>72036.451319613901</v>
      </c>
      <c r="AO257">
        <f>'2 a'!T98</f>
        <v>67796.82988912375</v>
      </c>
      <c r="AP257">
        <f>'2 a'!U98</f>
        <v>64660.936875437154</v>
      </c>
      <c r="AR257" s="238">
        <f t="shared" si="87"/>
        <v>0</v>
      </c>
      <c r="AS257" s="238">
        <f t="shared" si="88"/>
        <v>0</v>
      </c>
      <c r="AT257" s="238">
        <f t="shared" si="89"/>
        <v>0</v>
      </c>
      <c r="AU257" s="238">
        <f t="shared" si="90"/>
        <v>0</v>
      </c>
      <c r="AV257" s="238">
        <f t="shared" si="91"/>
        <v>0</v>
      </c>
      <c r="AW257" s="238">
        <f t="shared" si="92"/>
        <v>0</v>
      </c>
      <c r="AX257" s="238">
        <f t="shared" si="93"/>
        <v>0</v>
      </c>
      <c r="AY257" s="238">
        <f t="shared" si="94"/>
        <v>0</v>
      </c>
      <c r="AZ257" s="238">
        <f t="shared" si="95"/>
        <v>0</v>
      </c>
      <c r="BA257" s="238">
        <f t="shared" si="96"/>
        <v>0</v>
      </c>
      <c r="BB257" s="238">
        <f t="shared" si="97"/>
        <v>0</v>
      </c>
      <c r="BC257" s="238">
        <f t="shared" si="98"/>
        <v>0</v>
      </c>
      <c r="BD257" s="238">
        <f t="shared" si="99"/>
        <v>0</v>
      </c>
      <c r="BE257" s="238">
        <f t="shared" si="100"/>
        <v>0</v>
      </c>
      <c r="BF257" s="238">
        <f t="shared" si="101"/>
        <v>0</v>
      </c>
      <c r="BG257" s="238">
        <f t="shared" si="102"/>
        <v>0</v>
      </c>
      <c r="BH257" s="238">
        <f t="shared" si="103"/>
        <v>0</v>
      </c>
      <c r="BI257" s="238">
        <f t="shared" si="104"/>
        <v>0</v>
      </c>
      <c r="BJ257" s="238">
        <f t="shared" si="105"/>
        <v>0</v>
      </c>
      <c r="BK257" s="238">
        <f t="shared" si="106"/>
        <v>0</v>
      </c>
    </row>
    <row r="258" spans="1:63" x14ac:dyDescent="0.25">
      <c r="A258">
        <v>1999</v>
      </c>
      <c r="B258" s="199">
        <v>90477.199274318438</v>
      </c>
      <c r="C258" s="199">
        <v>74412.012332928789</v>
      </c>
      <c r="D258" s="199">
        <v>73539.911693586546</v>
      </c>
      <c r="E258" s="199">
        <v>60937.472109584072</v>
      </c>
      <c r="F258" s="199">
        <v>43811.77607727758</v>
      </c>
      <c r="G258" s="199">
        <v>78016.466979718229</v>
      </c>
      <c r="H258" s="199">
        <v>77109.177728131239</v>
      </c>
      <c r="I258" s="199">
        <v>86859.660450877214</v>
      </c>
      <c r="J258" s="199">
        <v>37975.497413621095</v>
      </c>
      <c r="K258" s="199">
        <v>76664.729765534503</v>
      </c>
      <c r="L258" s="199">
        <v>70262.185203181754</v>
      </c>
      <c r="M258" s="199">
        <v>77975.266784215375</v>
      </c>
      <c r="N258" s="199">
        <v>71072.909724421581</v>
      </c>
      <c r="O258" s="199">
        <v>82404.746925955304</v>
      </c>
      <c r="P258" s="199">
        <v>79531.790718567805</v>
      </c>
      <c r="Q258" s="199">
        <v>77387.937436274748</v>
      </c>
      <c r="R258" s="199">
        <v>109227.43124859341</v>
      </c>
      <c r="S258" s="199">
        <v>72816.150393554752</v>
      </c>
      <c r="T258" s="199">
        <v>69458.585091339875</v>
      </c>
      <c r="U258" s="199">
        <v>65792.705782569552</v>
      </c>
      <c r="W258">
        <f>'2 a'!B99</f>
        <v>90477.199274318438</v>
      </c>
      <c r="X258">
        <f>'2 a'!C99</f>
        <v>74412.012332928789</v>
      </c>
      <c r="Y258">
        <f>'2 a'!D99</f>
        <v>73539.911693586546</v>
      </c>
      <c r="Z258">
        <f>'2 a'!E99</f>
        <v>60937.472109584072</v>
      </c>
      <c r="AA258">
        <f>'2 a'!F99</f>
        <v>43811.77607727758</v>
      </c>
      <c r="AB258">
        <f>'2 a'!G99</f>
        <v>78016.466979718229</v>
      </c>
      <c r="AC258">
        <f>'2 a'!H99</f>
        <v>77109.177728131239</v>
      </c>
      <c r="AD258">
        <f>'2 a'!I99</f>
        <v>86859.660450877214</v>
      </c>
      <c r="AE258">
        <f>'2 a'!J99</f>
        <v>37975.497413621095</v>
      </c>
      <c r="AF258">
        <f>'2 a'!K99</f>
        <v>76664.729765534503</v>
      </c>
      <c r="AG258">
        <f>'2 a'!L99</f>
        <v>70262.185203181754</v>
      </c>
      <c r="AH258">
        <f>'2 a'!M99</f>
        <v>77975.266784215375</v>
      </c>
      <c r="AI258">
        <f>'2 a'!N99</f>
        <v>71072.909724421581</v>
      </c>
      <c r="AJ258">
        <f>'2 a'!O99</f>
        <v>82404.746925955304</v>
      </c>
      <c r="AK258">
        <f>'2 a'!P99</f>
        <v>79531.790718567805</v>
      </c>
      <c r="AL258">
        <f>'2 a'!Q99</f>
        <v>77387.937436274748</v>
      </c>
      <c r="AM258">
        <f>'2 a'!R99</f>
        <v>109227.43124859341</v>
      </c>
      <c r="AN258">
        <f>'2 a'!S99</f>
        <v>72816.150393554752</v>
      </c>
      <c r="AO258">
        <f>'2 a'!T99</f>
        <v>69458.585091339875</v>
      </c>
      <c r="AP258">
        <f>'2 a'!U99</f>
        <v>65792.705782569552</v>
      </c>
      <c r="AR258" s="238">
        <f t="shared" si="87"/>
        <v>0</v>
      </c>
      <c r="AS258" s="238">
        <f t="shared" si="88"/>
        <v>0</v>
      </c>
      <c r="AT258" s="238">
        <f t="shared" si="89"/>
        <v>0</v>
      </c>
      <c r="AU258" s="238">
        <f t="shared" si="90"/>
        <v>0</v>
      </c>
      <c r="AV258" s="238">
        <f t="shared" si="91"/>
        <v>0</v>
      </c>
      <c r="AW258" s="238">
        <f t="shared" si="92"/>
        <v>0</v>
      </c>
      <c r="AX258" s="238">
        <f t="shared" si="93"/>
        <v>0</v>
      </c>
      <c r="AY258" s="238">
        <f t="shared" si="94"/>
        <v>0</v>
      </c>
      <c r="AZ258" s="238">
        <f t="shared" si="95"/>
        <v>0</v>
      </c>
      <c r="BA258" s="238">
        <f t="shared" si="96"/>
        <v>0</v>
      </c>
      <c r="BB258" s="238">
        <f t="shared" si="97"/>
        <v>0</v>
      </c>
      <c r="BC258" s="238">
        <f t="shared" si="98"/>
        <v>0</v>
      </c>
      <c r="BD258" s="238">
        <f t="shared" si="99"/>
        <v>0</v>
      </c>
      <c r="BE258" s="238">
        <f t="shared" si="100"/>
        <v>0</v>
      </c>
      <c r="BF258" s="238">
        <f t="shared" si="101"/>
        <v>0</v>
      </c>
      <c r="BG258" s="238">
        <f t="shared" si="102"/>
        <v>0</v>
      </c>
      <c r="BH258" s="238">
        <f t="shared" si="103"/>
        <v>0</v>
      </c>
      <c r="BI258" s="238">
        <f t="shared" si="104"/>
        <v>0</v>
      </c>
      <c r="BJ258" s="238">
        <f t="shared" si="105"/>
        <v>0</v>
      </c>
      <c r="BK258" s="238">
        <f t="shared" si="106"/>
        <v>0</v>
      </c>
    </row>
    <row r="259" spans="1:63" x14ac:dyDescent="0.25">
      <c r="A259">
        <v>2000</v>
      </c>
      <c r="B259" s="199">
        <v>91920.911917382226</v>
      </c>
      <c r="C259" s="199">
        <v>76416.821526652842</v>
      </c>
      <c r="D259" s="199">
        <v>73968.635521414457</v>
      </c>
      <c r="E259" s="199">
        <v>62702.738964811047</v>
      </c>
      <c r="F259" s="199">
        <v>45717.320319768594</v>
      </c>
      <c r="G259" s="199">
        <v>82089.503128101162</v>
      </c>
      <c r="H259" s="199">
        <v>78933.737965378896</v>
      </c>
      <c r="I259" s="199">
        <v>88274.292166411862</v>
      </c>
      <c r="J259" s="199">
        <v>39888.498119669253</v>
      </c>
      <c r="K259" s="199">
        <v>78820.474587232398</v>
      </c>
      <c r="L259" s="199">
        <v>72511.963887243634</v>
      </c>
      <c r="M259" s="199">
        <v>78807.635418696882</v>
      </c>
      <c r="N259" s="199">
        <v>72016.684832697123</v>
      </c>
      <c r="O259" s="199">
        <v>86202.326305524912</v>
      </c>
      <c r="P259" s="199">
        <v>81107.307226934499</v>
      </c>
      <c r="Q259" s="199">
        <v>78668.196990845434</v>
      </c>
      <c r="R259" s="199">
        <v>112139.92844311343</v>
      </c>
      <c r="S259" s="199">
        <v>73915.636536309103</v>
      </c>
      <c r="T259" s="199">
        <v>70869.441703621589</v>
      </c>
      <c r="U259" s="199">
        <v>67790.834129581548</v>
      </c>
      <c r="W259">
        <f>'2 a'!B100</f>
        <v>91920.911917382226</v>
      </c>
      <c r="X259">
        <f>'2 a'!C100</f>
        <v>76416.821526652842</v>
      </c>
      <c r="Y259">
        <f>'2 a'!D100</f>
        <v>73968.635521414457</v>
      </c>
      <c r="Z259">
        <f>'2 a'!E100</f>
        <v>62702.738964811047</v>
      </c>
      <c r="AA259">
        <f>'2 a'!F100</f>
        <v>45717.320319768594</v>
      </c>
      <c r="AB259">
        <f>'2 a'!G100</f>
        <v>82089.503128101162</v>
      </c>
      <c r="AC259">
        <f>'2 a'!H100</f>
        <v>78933.737965378896</v>
      </c>
      <c r="AD259">
        <f>'2 a'!I100</f>
        <v>88274.292166411862</v>
      </c>
      <c r="AE259">
        <f>'2 a'!J100</f>
        <v>39888.498119669253</v>
      </c>
      <c r="AF259">
        <f>'2 a'!K100</f>
        <v>78820.474587232398</v>
      </c>
      <c r="AG259">
        <f>'2 a'!L100</f>
        <v>72511.963887243634</v>
      </c>
      <c r="AH259">
        <f>'2 a'!M100</f>
        <v>78807.635418696882</v>
      </c>
      <c r="AI259">
        <f>'2 a'!N100</f>
        <v>72016.684832697123</v>
      </c>
      <c r="AJ259">
        <f>'2 a'!O100</f>
        <v>86202.326305524912</v>
      </c>
      <c r="AK259">
        <f>'2 a'!P100</f>
        <v>81107.307226934499</v>
      </c>
      <c r="AL259">
        <f>'2 a'!Q100</f>
        <v>78668.196990845434</v>
      </c>
      <c r="AM259">
        <f>'2 a'!R100</f>
        <v>112139.92844311343</v>
      </c>
      <c r="AN259">
        <f>'2 a'!S100</f>
        <v>73915.636536309103</v>
      </c>
      <c r="AO259">
        <f>'2 a'!T100</f>
        <v>70869.441703621589</v>
      </c>
      <c r="AP259">
        <f>'2 a'!U100</f>
        <v>67790.834129581548</v>
      </c>
      <c r="AR259" s="238">
        <f t="shared" si="87"/>
        <v>0</v>
      </c>
      <c r="AS259" s="238">
        <f t="shared" si="88"/>
        <v>0</v>
      </c>
      <c r="AT259" s="238">
        <f t="shared" si="89"/>
        <v>0</v>
      </c>
      <c r="AU259" s="238">
        <f t="shared" si="90"/>
        <v>0</v>
      </c>
      <c r="AV259" s="238">
        <f t="shared" si="91"/>
        <v>0</v>
      </c>
      <c r="AW259" s="238">
        <f t="shared" si="92"/>
        <v>0</v>
      </c>
      <c r="AX259" s="238">
        <f t="shared" si="93"/>
        <v>0</v>
      </c>
      <c r="AY259" s="238">
        <f t="shared" si="94"/>
        <v>0</v>
      </c>
      <c r="AZ259" s="238">
        <f t="shared" si="95"/>
        <v>0</v>
      </c>
      <c r="BA259" s="238">
        <f t="shared" si="96"/>
        <v>0</v>
      </c>
      <c r="BB259" s="238">
        <f t="shared" si="97"/>
        <v>0</v>
      </c>
      <c r="BC259" s="238">
        <f t="shared" si="98"/>
        <v>0</v>
      </c>
      <c r="BD259" s="238">
        <f t="shared" si="99"/>
        <v>0</v>
      </c>
      <c r="BE259" s="238">
        <f t="shared" si="100"/>
        <v>0</v>
      </c>
      <c r="BF259" s="238">
        <f t="shared" si="101"/>
        <v>0</v>
      </c>
      <c r="BG259" s="238">
        <f t="shared" si="102"/>
        <v>0</v>
      </c>
      <c r="BH259" s="238">
        <f t="shared" si="103"/>
        <v>0</v>
      </c>
      <c r="BI259" s="238">
        <f t="shared" si="104"/>
        <v>0</v>
      </c>
      <c r="BJ259" s="238">
        <f t="shared" si="105"/>
        <v>0</v>
      </c>
      <c r="BK259" s="238">
        <f t="shared" si="106"/>
        <v>0</v>
      </c>
    </row>
    <row r="260" spans="1:63" x14ac:dyDescent="0.25">
      <c r="A260">
        <v>2001</v>
      </c>
      <c r="B260" s="199">
        <v>92857.955796426992</v>
      </c>
      <c r="C260" s="199">
        <v>76836.771151775451</v>
      </c>
      <c r="D260" s="199">
        <v>75003.198755772886</v>
      </c>
      <c r="E260" s="199">
        <v>63405.622854097688</v>
      </c>
      <c r="F260" s="199">
        <v>46617.226140318366</v>
      </c>
      <c r="G260" s="199">
        <v>79116.166681045492</v>
      </c>
      <c r="H260" s="199">
        <v>79085.312806304399</v>
      </c>
      <c r="I260" s="199">
        <v>87792.244190782672</v>
      </c>
      <c r="J260" s="199">
        <v>41247.433269327063</v>
      </c>
      <c r="K260" s="199">
        <v>78508.33969764394</v>
      </c>
      <c r="L260" s="199">
        <v>73185.089840820292</v>
      </c>
      <c r="M260" s="199">
        <v>79071.846932212546</v>
      </c>
      <c r="N260" s="199">
        <v>72916.578069535448</v>
      </c>
      <c r="O260" s="199">
        <v>87607.268677819331</v>
      </c>
      <c r="P260" s="199">
        <v>80999.413502729964</v>
      </c>
      <c r="Q260" s="199">
        <v>78210.875369507645</v>
      </c>
      <c r="R260" s="199">
        <v>113969.25236134416</v>
      </c>
      <c r="S260" s="199">
        <v>74226.950852512833</v>
      </c>
      <c r="T260" s="199">
        <v>70288.541318058778</v>
      </c>
      <c r="U260" s="199">
        <v>69178.005227488276</v>
      </c>
      <c r="W260">
        <f>'2 a'!B101</f>
        <v>92857.955796426992</v>
      </c>
      <c r="X260">
        <f>'2 a'!C101</f>
        <v>76836.771151775451</v>
      </c>
      <c r="Y260">
        <f>'2 a'!D101</f>
        <v>75003.198755772886</v>
      </c>
      <c r="Z260">
        <f>'2 a'!E101</f>
        <v>63405.622854097688</v>
      </c>
      <c r="AA260">
        <f>'2 a'!F101</f>
        <v>46617.226140318366</v>
      </c>
      <c r="AB260">
        <f>'2 a'!G101</f>
        <v>79116.166681045492</v>
      </c>
      <c r="AC260">
        <f>'2 a'!H101</f>
        <v>79085.312806304399</v>
      </c>
      <c r="AD260">
        <f>'2 a'!I101</f>
        <v>87792.244190782672</v>
      </c>
      <c r="AE260">
        <f>'2 a'!J101</f>
        <v>41247.433269327063</v>
      </c>
      <c r="AF260">
        <f>'2 a'!K101</f>
        <v>78508.33969764394</v>
      </c>
      <c r="AG260">
        <f>'2 a'!L101</f>
        <v>73185.089840820292</v>
      </c>
      <c r="AH260">
        <f>'2 a'!M101</f>
        <v>79071.846932212546</v>
      </c>
      <c r="AI260">
        <f>'2 a'!N101</f>
        <v>72916.578069535448</v>
      </c>
      <c r="AJ260">
        <f>'2 a'!O101</f>
        <v>87607.268677819331</v>
      </c>
      <c r="AK260">
        <f>'2 a'!P101</f>
        <v>80999.413502729964</v>
      </c>
      <c r="AL260">
        <f>'2 a'!Q101</f>
        <v>78210.875369507645</v>
      </c>
      <c r="AM260">
        <f>'2 a'!R101</f>
        <v>113969.25236134416</v>
      </c>
      <c r="AN260">
        <f>'2 a'!S101</f>
        <v>74226.950852512833</v>
      </c>
      <c r="AO260">
        <f>'2 a'!T101</f>
        <v>70288.541318058778</v>
      </c>
      <c r="AP260">
        <f>'2 a'!U101</f>
        <v>69178.005227488276</v>
      </c>
      <c r="AR260" s="238">
        <f t="shared" si="87"/>
        <v>0</v>
      </c>
      <c r="AS260" s="238">
        <f t="shared" si="88"/>
        <v>0</v>
      </c>
      <c r="AT260" s="238">
        <f t="shared" si="89"/>
        <v>0</v>
      </c>
      <c r="AU260" s="238">
        <f t="shared" si="90"/>
        <v>0</v>
      </c>
      <c r="AV260" s="238">
        <f t="shared" si="91"/>
        <v>0</v>
      </c>
      <c r="AW260" s="238">
        <f t="shared" si="92"/>
        <v>0</v>
      </c>
      <c r="AX260" s="238">
        <f t="shared" si="93"/>
        <v>0</v>
      </c>
      <c r="AY260" s="238">
        <f t="shared" si="94"/>
        <v>0</v>
      </c>
      <c r="AZ260" s="238">
        <f t="shared" si="95"/>
        <v>0</v>
      </c>
      <c r="BA260" s="238">
        <f t="shared" si="96"/>
        <v>0</v>
      </c>
      <c r="BB260" s="238">
        <f t="shared" si="97"/>
        <v>0</v>
      </c>
      <c r="BC260" s="238">
        <f t="shared" si="98"/>
        <v>0</v>
      </c>
      <c r="BD260" s="238">
        <f t="shared" si="99"/>
        <v>0</v>
      </c>
      <c r="BE260" s="238">
        <f t="shared" si="100"/>
        <v>0</v>
      </c>
      <c r="BF260" s="238">
        <f t="shared" si="101"/>
        <v>0</v>
      </c>
      <c r="BG260" s="238">
        <f t="shared" si="102"/>
        <v>0</v>
      </c>
      <c r="BH260" s="238">
        <f t="shared" si="103"/>
        <v>0</v>
      </c>
      <c r="BI260" s="238">
        <f t="shared" si="104"/>
        <v>0</v>
      </c>
      <c r="BJ260" s="238">
        <f t="shared" si="105"/>
        <v>0</v>
      </c>
      <c r="BK260" s="238">
        <f t="shared" si="106"/>
        <v>0</v>
      </c>
    </row>
    <row r="261" spans="1:63" x14ac:dyDescent="0.25">
      <c r="A261">
        <v>2002</v>
      </c>
      <c r="B261" s="199">
        <v>94791.410370476966</v>
      </c>
      <c r="C261" s="199">
        <v>77233.122692261531</v>
      </c>
      <c r="D261" s="199">
        <v>76433.424298899612</v>
      </c>
      <c r="E261" s="199">
        <v>64356.745807985419</v>
      </c>
      <c r="F261" s="199">
        <v>48605.228235676368</v>
      </c>
      <c r="G261" s="199">
        <v>82879.605899376038</v>
      </c>
      <c r="H261" s="199">
        <v>80504.907386787439</v>
      </c>
      <c r="I261" s="199">
        <v>89114.340682924158</v>
      </c>
      <c r="J261" s="199">
        <v>41870.581992259315</v>
      </c>
      <c r="K261" s="199">
        <v>78773.96743190776</v>
      </c>
      <c r="L261" s="199">
        <v>73828.710365363047</v>
      </c>
      <c r="M261" s="199">
        <v>79395.557739490963</v>
      </c>
      <c r="N261" s="199">
        <v>73347.511576705409</v>
      </c>
      <c r="O261" s="199">
        <v>91316.382773342033</v>
      </c>
      <c r="P261" s="199">
        <v>80005.285606470963</v>
      </c>
      <c r="Q261" s="199">
        <v>77319.246548493553</v>
      </c>
      <c r="R261" s="199">
        <v>115240.03364541508</v>
      </c>
      <c r="S261" s="199">
        <v>74407.254527559329</v>
      </c>
      <c r="T261" s="199">
        <v>71999.093386805267</v>
      </c>
      <c r="U261" s="199">
        <v>70328.069042838717</v>
      </c>
      <c r="W261">
        <f>'2 a'!B102</f>
        <v>94791.410370476966</v>
      </c>
      <c r="X261">
        <f>'2 a'!C102</f>
        <v>77233.122692261531</v>
      </c>
      <c r="Y261">
        <f>'2 a'!D102</f>
        <v>76433.424298899612</v>
      </c>
      <c r="Z261">
        <f>'2 a'!E102</f>
        <v>64356.745807985419</v>
      </c>
      <c r="AA261">
        <f>'2 a'!F102</f>
        <v>48605.228235676368</v>
      </c>
      <c r="AB261">
        <f>'2 a'!G102</f>
        <v>82879.605899376038</v>
      </c>
      <c r="AC261">
        <f>'2 a'!H102</f>
        <v>80504.907386787439</v>
      </c>
      <c r="AD261">
        <f>'2 a'!I102</f>
        <v>89114.340682924158</v>
      </c>
      <c r="AE261">
        <f>'2 a'!J102</f>
        <v>41870.581992259315</v>
      </c>
      <c r="AF261">
        <f>'2 a'!K102</f>
        <v>78773.96743190776</v>
      </c>
      <c r="AG261">
        <f>'2 a'!L102</f>
        <v>73828.710365363047</v>
      </c>
      <c r="AH261">
        <f>'2 a'!M102</f>
        <v>79395.557739490963</v>
      </c>
      <c r="AI261">
        <f>'2 a'!N102</f>
        <v>73347.511576705409</v>
      </c>
      <c r="AJ261">
        <f>'2 a'!O102</f>
        <v>91316.382773342033</v>
      </c>
      <c r="AK261">
        <f>'2 a'!P102</f>
        <v>80005.285606470963</v>
      </c>
      <c r="AL261">
        <f>'2 a'!Q102</f>
        <v>77319.246548493553</v>
      </c>
      <c r="AM261">
        <f>'2 a'!R102</f>
        <v>115240.03364541508</v>
      </c>
      <c r="AN261">
        <f>'2 a'!S102</f>
        <v>74407.254527559329</v>
      </c>
      <c r="AO261">
        <f>'2 a'!T102</f>
        <v>71999.093386805267</v>
      </c>
      <c r="AP261">
        <f>'2 a'!U102</f>
        <v>70328.069042838717</v>
      </c>
      <c r="AR261" s="238">
        <f t="shared" si="87"/>
        <v>0</v>
      </c>
      <c r="AS261" s="238">
        <f t="shared" si="88"/>
        <v>0</v>
      </c>
      <c r="AT261" s="238">
        <f t="shared" si="89"/>
        <v>0</v>
      </c>
      <c r="AU261" s="238">
        <f t="shared" si="90"/>
        <v>0</v>
      </c>
      <c r="AV261" s="238">
        <f t="shared" si="91"/>
        <v>0</v>
      </c>
      <c r="AW261" s="238">
        <f t="shared" si="92"/>
        <v>0</v>
      </c>
      <c r="AX261" s="238">
        <f t="shared" si="93"/>
        <v>0</v>
      </c>
      <c r="AY261" s="238">
        <f t="shared" si="94"/>
        <v>0</v>
      </c>
      <c r="AZ261" s="238">
        <f t="shared" si="95"/>
        <v>0</v>
      </c>
      <c r="BA261" s="238">
        <f t="shared" si="96"/>
        <v>0</v>
      </c>
      <c r="BB261" s="238">
        <f t="shared" si="97"/>
        <v>0</v>
      </c>
      <c r="BC261" s="238">
        <f t="shared" si="98"/>
        <v>0</v>
      </c>
      <c r="BD261" s="238">
        <f t="shared" si="99"/>
        <v>0</v>
      </c>
      <c r="BE261" s="238">
        <f t="shared" si="100"/>
        <v>0</v>
      </c>
      <c r="BF261" s="238">
        <f t="shared" si="101"/>
        <v>0</v>
      </c>
      <c r="BG261" s="238">
        <f t="shared" si="102"/>
        <v>0</v>
      </c>
      <c r="BH261" s="238">
        <f t="shared" si="103"/>
        <v>0</v>
      </c>
      <c r="BI261" s="238">
        <f t="shared" si="104"/>
        <v>0</v>
      </c>
      <c r="BJ261" s="238">
        <f t="shared" si="105"/>
        <v>0</v>
      </c>
      <c r="BK261" s="238">
        <f t="shared" si="106"/>
        <v>0</v>
      </c>
    </row>
    <row r="262" spans="1:63" x14ac:dyDescent="0.25">
      <c r="A262">
        <v>2003</v>
      </c>
      <c r="B262" s="199">
        <v>96242.783808655062</v>
      </c>
      <c r="C262" s="199">
        <v>76858.148264754273</v>
      </c>
      <c r="D262" s="199">
        <v>77124.98411358973</v>
      </c>
      <c r="E262" s="199">
        <v>65421.84462508819</v>
      </c>
      <c r="F262" s="199">
        <v>50035.233776822119</v>
      </c>
      <c r="G262" s="199">
        <v>87400.140719031231</v>
      </c>
      <c r="H262" s="199">
        <v>80684.5597279801</v>
      </c>
      <c r="I262" s="199">
        <v>89919.512529356696</v>
      </c>
      <c r="J262" s="199">
        <v>43797.460873890304</v>
      </c>
      <c r="K262" s="199">
        <v>80021.14929905186</v>
      </c>
      <c r="L262" s="199">
        <v>75269.662895959482</v>
      </c>
      <c r="M262" s="199">
        <v>80010.13624513695</v>
      </c>
      <c r="N262" s="199">
        <v>73708.63654338257</v>
      </c>
      <c r="O262" s="199">
        <v>93380.939116311958</v>
      </c>
      <c r="P262" s="199">
        <v>78663.83751717511</v>
      </c>
      <c r="Q262" s="199">
        <v>78023.395144794646</v>
      </c>
      <c r="R262" s="199">
        <v>117753.51657430889</v>
      </c>
      <c r="S262" s="199">
        <v>74323.694326367695</v>
      </c>
      <c r="T262" s="199">
        <v>74084.04156462918</v>
      </c>
      <c r="U262" s="199">
        <v>72332.249391431338</v>
      </c>
      <c r="W262">
        <f>'2 a'!B103</f>
        <v>96242.783808655062</v>
      </c>
      <c r="X262">
        <f>'2 a'!C103</f>
        <v>76858.148264754273</v>
      </c>
      <c r="Y262">
        <f>'2 a'!D103</f>
        <v>77124.98411358973</v>
      </c>
      <c r="Z262">
        <f>'2 a'!E103</f>
        <v>65421.84462508819</v>
      </c>
      <c r="AA262">
        <f>'2 a'!F103</f>
        <v>50035.233776822119</v>
      </c>
      <c r="AB262">
        <f>'2 a'!G103</f>
        <v>87400.140719031231</v>
      </c>
      <c r="AC262">
        <f>'2 a'!H103</f>
        <v>80684.5597279801</v>
      </c>
      <c r="AD262">
        <f>'2 a'!I103</f>
        <v>89919.512529356696</v>
      </c>
      <c r="AE262">
        <f>'2 a'!J103</f>
        <v>43797.460873890304</v>
      </c>
      <c r="AF262">
        <f>'2 a'!K103</f>
        <v>80021.14929905186</v>
      </c>
      <c r="AG262">
        <f>'2 a'!L103</f>
        <v>75269.662895959482</v>
      </c>
      <c r="AH262">
        <f>'2 a'!M103</f>
        <v>80010.13624513695</v>
      </c>
      <c r="AI262">
        <f>'2 a'!N103</f>
        <v>73708.63654338257</v>
      </c>
      <c r="AJ262">
        <f>'2 a'!O103</f>
        <v>93380.939116311958</v>
      </c>
      <c r="AK262">
        <f>'2 a'!P103</f>
        <v>78663.83751717511</v>
      </c>
      <c r="AL262">
        <f>'2 a'!Q103</f>
        <v>78023.395144794646</v>
      </c>
      <c r="AM262">
        <f>'2 a'!R103</f>
        <v>117753.51657430889</v>
      </c>
      <c r="AN262">
        <f>'2 a'!S103</f>
        <v>74323.694326367695</v>
      </c>
      <c r="AO262">
        <f>'2 a'!T103</f>
        <v>74084.04156462918</v>
      </c>
      <c r="AP262">
        <f>'2 a'!U103</f>
        <v>72332.249391431338</v>
      </c>
      <c r="AR262" s="238">
        <f t="shared" si="87"/>
        <v>0</v>
      </c>
      <c r="AS262" s="238">
        <f t="shared" si="88"/>
        <v>0</v>
      </c>
      <c r="AT262" s="238">
        <f t="shared" si="89"/>
        <v>0</v>
      </c>
      <c r="AU262" s="238">
        <f t="shared" si="90"/>
        <v>0</v>
      </c>
      <c r="AV262" s="238">
        <f t="shared" si="91"/>
        <v>0</v>
      </c>
      <c r="AW262" s="238">
        <f t="shared" si="92"/>
        <v>0</v>
      </c>
      <c r="AX262" s="238">
        <f t="shared" si="93"/>
        <v>0</v>
      </c>
      <c r="AY262" s="238">
        <f t="shared" si="94"/>
        <v>0</v>
      </c>
      <c r="AZ262" s="238">
        <f t="shared" si="95"/>
        <v>0</v>
      </c>
      <c r="BA262" s="238">
        <f t="shared" si="96"/>
        <v>0</v>
      </c>
      <c r="BB262" s="238">
        <f t="shared" si="97"/>
        <v>0</v>
      </c>
      <c r="BC262" s="238">
        <f t="shared" si="98"/>
        <v>0</v>
      </c>
      <c r="BD262" s="238">
        <f t="shared" si="99"/>
        <v>0</v>
      </c>
      <c r="BE262" s="238">
        <f t="shared" si="100"/>
        <v>0</v>
      </c>
      <c r="BF262" s="238">
        <f t="shared" si="101"/>
        <v>0</v>
      </c>
      <c r="BG262" s="238">
        <f t="shared" si="102"/>
        <v>0</v>
      </c>
      <c r="BH262" s="238">
        <f t="shared" si="103"/>
        <v>0</v>
      </c>
      <c r="BI262" s="238">
        <f t="shared" si="104"/>
        <v>0</v>
      </c>
      <c r="BJ262" s="238">
        <f t="shared" si="105"/>
        <v>0</v>
      </c>
      <c r="BK262" s="238">
        <f t="shared" si="106"/>
        <v>0</v>
      </c>
    </row>
    <row r="263" spans="1:63" x14ac:dyDescent="0.25">
      <c r="A263">
        <v>2004</v>
      </c>
      <c r="B263" s="199">
        <v>98504.936744853418</v>
      </c>
      <c r="C263" s="199">
        <v>77974.626542992948</v>
      </c>
      <c r="D263" s="199">
        <v>78774.14291912732</v>
      </c>
      <c r="E263" s="199">
        <v>66589.438727098342</v>
      </c>
      <c r="F263" s="199">
        <v>51376.356012302487</v>
      </c>
      <c r="G263" s="199">
        <v>94119.745160863691</v>
      </c>
      <c r="H263" s="199">
        <v>82267.053410392007</v>
      </c>
      <c r="I263" s="199">
        <v>91885.709266544014</v>
      </c>
      <c r="J263" s="199">
        <v>46021.123708990235</v>
      </c>
      <c r="K263" s="199">
        <v>82341.182134128481</v>
      </c>
      <c r="L263" s="199">
        <v>78065.202245696753</v>
      </c>
      <c r="M263" s="199">
        <v>81925.284814270039</v>
      </c>
      <c r="N263" s="199">
        <v>74342.903176277134</v>
      </c>
      <c r="O263" s="199">
        <v>94388.039257137279</v>
      </c>
      <c r="P263" s="199">
        <v>79758.845347734532</v>
      </c>
      <c r="Q263" s="199">
        <v>79921.917370408686</v>
      </c>
      <c r="R263" s="199">
        <v>121850.09776919185</v>
      </c>
      <c r="S263" s="199">
        <v>74062.777933467893</v>
      </c>
      <c r="T263" s="199">
        <v>77742.535882570097</v>
      </c>
      <c r="U263" s="199">
        <v>73656.904286316654</v>
      </c>
      <c r="W263">
        <f>'2 a'!B104</f>
        <v>98504.936744853418</v>
      </c>
      <c r="X263">
        <f>'2 a'!C104</f>
        <v>77974.626542992948</v>
      </c>
      <c r="Y263">
        <f>'2 a'!D104</f>
        <v>78774.14291912732</v>
      </c>
      <c r="Z263">
        <f>'2 a'!E104</f>
        <v>66589.438727098342</v>
      </c>
      <c r="AA263">
        <f>'2 a'!F104</f>
        <v>51376.356012302487</v>
      </c>
      <c r="AB263">
        <f>'2 a'!G104</f>
        <v>94119.745160863691</v>
      </c>
      <c r="AC263">
        <f>'2 a'!H104</f>
        <v>82267.053410392007</v>
      </c>
      <c r="AD263">
        <f>'2 a'!I104</f>
        <v>91885.709266544014</v>
      </c>
      <c r="AE263">
        <f>'2 a'!J104</f>
        <v>46021.123708990235</v>
      </c>
      <c r="AF263">
        <f>'2 a'!K104</f>
        <v>82341.182134128481</v>
      </c>
      <c r="AG263">
        <f>'2 a'!L104</f>
        <v>78065.202245696753</v>
      </c>
      <c r="AH263">
        <f>'2 a'!M104</f>
        <v>81925.284814270039</v>
      </c>
      <c r="AI263">
        <f>'2 a'!N104</f>
        <v>74342.903176277134</v>
      </c>
      <c r="AJ263">
        <f>'2 a'!O104</f>
        <v>94388.039257137279</v>
      </c>
      <c r="AK263">
        <f>'2 a'!P104</f>
        <v>79758.845347734532</v>
      </c>
      <c r="AL263">
        <f>'2 a'!Q104</f>
        <v>79921.917370408686</v>
      </c>
      <c r="AM263">
        <f>'2 a'!R104</f>
        <v>121850.09776919185</v>
      </c>
      <c r="AN263">
        <f>'2 a'!S104</f>
        <v>74062.777933467893</v>
      </c>
      <c r="AO263">
        <f>'2 a'!T104</f>
        <v>77742.535882570097</v>
      </c>
      <c r="AP263">
        <f>'2 a'!U104</f>
        <v>73656.904286316654</v>
      </c>
      <c r="AR263" s="238">
        <f t="shared" si="87"/>
        <v>0</v>
      </c>
      <c r="AS263" s="238">
        <f t="shared" si="88"/>
        <v>0</v>
      </c>
      <c r="AT263" s="238">
        <f t="shared" si="89"/>
        <v>0</v>
      </c>
      <c r="AU263" s="238">
        <f t="shared" si="90"/>
        <v>0</v>
      </c>
      <c r="AV263" s="238">
        <f t="shared" si="91"/>
        <v>0</v>
      </c>
      <c r="AW263" s="238">
        <f t="shared" si="92"/>
        <v>0</v>
      </c>
      <c r="AX263" s="238">
        <f t="shared" si="93"/>
        <v>0</v>
      </c>
      <c r="AY263" s="238">
        <f t="shared" si="94"/>
        <v>0</v>
      </c>
      <c r="AZ263" s="238">
        <f t="shared" si="95"/>
        <v>0</v>
      </c>
      <c r="BA263" s="238">
        <f t="shared" si="96"/>
        <v>0</v>
      </c>
      <c r="BB263" s="238">
        <f t="shared" si="97"/>
        <v>0</v>
      </c>
      <c r="BC263" s="238">
        <f t="shared" si="98"/>
        <v>0</v>
      </c>
      <c r="BD263" s="238">
        <f t="shared" si="99"/>
        <v>0</v>
      </c>
      <c r="BE263" s="238">
        <f t="shared" si="100"/>
        <v>0</v>
      </c>
      <c r="BF263" s="238">
        <f t="shared" si="101"/>
        <v>0</v>
      </c>
      <c r="BG263" s="238">
        <f t="shared" si="102"/>
        <v>0</v>
      </c>
      <c r="BH263" s="238">
        <f t="shared" si="103"/>
        <v>0</v>
      </c>
      <c r="BI263" s="238">
        <f t="shared" si="104"/>
        <v>0</v>
      </c>
      <c r="BJ263" s="238">
        <f t="shared" si="105"/>
        <v>0</v>
      </c>
      <c r="BK263" s="238">
        <f t="shared" si="106"/>
        <v>0</v>
      </c>
    </row>
    <row r="264" spans="1:63" x14ac:dyDescent="0.25">
      <c r="A264">
        <v>2005</v>
      </c>
      <c r="B264" s="199">
        <v>99802.904292248553</v>
      </c>
      <c r="C264" s="199">
        <v>79317.897684203461</v>
      </c>
      <c r="D264" s="199">
        <v>78498.274186965384</v>
      </c>
      <c r="E264" s="199">
        <v>66983.412327120852</v>
      </c>
      <c r="F264" s="199">
        <v>52710.700772361961</v>
      </c>
      <c r="G264" s="199">
        <v>96933.209742200517</v>
      </c>
      <c r="H264" s="199">
        <v>83258.932386208719</v>
      </c>
      <c r="I264" s="199">
        <v>92186.920599284058</v>
      </c>
      <c r="J264" s="199">
        <v>48123.734376415581</v>
      </c>
      <c r="K264" s="199">
        <v>83449.104975973605</v>
      </c>
      <c r="L264" s="199">
        <v>79255.393331026615</v>
      </c>
      <c r="M264" s="199">
        <v>82873.372205111722</v>
      </c>
      <c r="N264" s="199">
        <v>74963.282819653556</v>
      </c>
      <c r="O264" s="199">
        <v>94772.771409316236</v>
      </c>
      <c r="P264" s="199">
        <v>80121.831543208871</v>
      </c>
      <c r="Q264" s="199">
        <v>81505.959872039632</v>
      </c>
      <c r="R264" s="199">
        <v>123404.25808844337</v>
      </c>
      <c r="S264" s="199">
        <v>73662.568782559742</v>
      </c>
      <c r="T264" s="199">
        <v>80008.281116237398</v>
      </c>
      <c r="U264" s="199">
        <v>74937.294191558336</v>
      </c>
      <c r="W264">
        <f>'2 a'!B105</f>
        <v>99802.904292248553</v>
      </c>
      <c r="X264">
        <f>'2 a'!C105</f>
        <v>79317.897684203461</v>
      </c>
      <c r="Y264">
        <f>'2 a'!D105</f>
        <v>78498.274186965384</v>
      </c>
      <c r="Z264">
        <f>'2 a'!E105</f>
        <v>66983.412327120852</v>
      </c>
      <c r="AA264">
        <f>'2 a'!F105</f>
        <v>52710.700772361961</v>
      </c>
      <c r="AB264">
        <f>'2 a'!G105</f>
        <v>96933.209742200517</v>
      </c>
      <c r="AC264">
        <f>'2 a'!H105</f>
        <v>83258.932386208719</v>
      </c>
      <c r="AD264">
        <f>'2 a'!I105</f>
        <v>92186.920599284058</v>
      </c>
      <c r="AE264">
        <f>'2 a'!J105</f>
        <v>48123.734376415581</v>
      </c>
      <c r="AF264">
        <f>'2 a'!K105</f>
        <v>83449.104975973605</v>
      </c>
      <c r="AG264">
        <f>'2 a'!L105</f>
        <v>79255.393331026615</v>
      </c>
      <c r="AH264">
        <f>'2 a'!M105</f>
        <v>82873.372205111722</v>
      </c>
      <c r="AI264">
        <f>'2 a'!N105</f>
        <v>74963.282819653556</v>
      </c>
      <c r="AJ264">
        <f>'2 a'!O105</f>
        <v>94772.771409316236</v>
      </c>
      <c r="AK264">
        <f>'2 a'!P105</f>
        <v>80121.831543208871</v>
      </c>
      <c r="AL264">
        <f>'2 a'!Q105</f>
        <v>81505.959872039632</v>
      </c>
      <c r="AM264">
        <f>'2 a'!R105</f>
        <v>123404.25808844337</v>
      </c>
      <c r="AN264">
        <f>'2 a'!S105</f>
        <v>73662.568782559742</v>
      </c>
      <c r="AO264">
        <f>'2 a'!T105</f>
        <v>80008.281116237398</v>
      </c>
      <c r="AP264">
        <f>'2 a'!U105</f>
        <v>74937.294191558336</v>
      </c>
      <c r="AR264" s="238">
        <f t="shared" si="87"/>
        <v>0</v>
      </c>
      <c r="AS264" s="238">
        <f t="shared" si="88"/>
        <v>0</v>
      </c>
      <c r="AT264" s="238">
        <f t="shared" si="89"/>
        <v>0</v>
      </c>
      <c r="AU264" s="238">
        <f t="shared" si="90"/>
        <v>0</v>
      </c>
      <c r="AV264" s="238">
        <f t="shared" si="91"/>
        <v>0</v>
      </c>
      <c r="AW264" s="238">
        <f t="shared" si="92"/>
        <v>0</v>
      </c>
      <c r="AX264" s="238">
        <f t="shared" si="93"/>
        <v>0</v>
      </c>
      <c r="AY264" s="238">
        <f t="shared" si="94"/>
        <v>0</v>
      </c>
      <c r="AZ264" s="238">
        <f t="shared" si="95"/>
        <v>0</v>
      </c>
      <c r="BA264" s="238">
        <f t="shared" si="96"/>
        <v>0</v>
      </c>
      <c r="BB264" s="238">
        <f t="shared" si="97"/>
        <v>0</v>
      </c>
      <c r="BC264" s="238">
        <f t="shared" si="98"/>
        <v>0</v>
      </c>
      <c r="BD264" s="238">
        <f t="shared" si="99"/>
        <v>0</v>
      </c>
      <c r="BE264" s="238">
        <f t="shared" si="100"/>
        <v>0</v>
      </c>
      <c r="BF264" s="238">
        <f t="shared" si="101"/>
        <v>0</v>
      </c>
      <c r="BG264" s="238">
        <f t="shared" si="102"/>
        <v>0</v>
      </c>
      <c r="BH264" s="238">
        <f t="shared" si="103"/>
        <v>0</v>
      </c>
      <c r="BI264" s="238">
        <f t="shared" si="104"/>
        <v>0</v>
      </c>
      <c r="BJ264" s="238">
        <f t="shared" si="105"/>
        <v>0</v>
      </c>
      <c r="BK264" s="238">
        <f t="shared" si="106"/>
        <v>0</v>
      </c>
    </row>
    <row r="265" spans="1:63" x14ac:dyDescent="0.25">
      <c r="A265">
        <v>2006</v>
      </c>
      <c r="B265" s="199">
        <v>100601.7639958505</v>
      </c>
      <c r="C265" s="199">
        <v>80136.279722891224</v>
      </c>
      <c r="D265" s="199">
        <v>78650.714123442885</v>
      </c>
      <c r="E265" s="199">
        <v>67827.120756798933</v>
      </c>
      <c r="F265" s="199">
        <v>54733.970167102656</v>
      </c>
      <c r="G265" s="199">
        <v>99094.696404622679</v>
      </c>
      <c r="H265" s="199">
        <v>84880.071341518706</v>
      </c>
      <c r="I265" s="199">
        <v>93638.581315370524</v>
      </c>
      <c r="J265" s="199">
        <v>50825.216175719448</v>
      </c>
      <c r="K265" s="199">
        <v>84529.262292009604</v>
      </c>
      <c r="L265" s="199">
        <v>81254.845479306459</v>
      </c>
      <c r="M265" s="199">
        <v>84009.648215600653</v>
      </c>
      <c r="N265" s="199">
        <v>77308.490531037794</v>
      </c>
      <c r="O265" s="199">
        <v>95632.679268647466</v>
      </c>
      <c r="P265" s="199">
        <v>80327.109845475992</v>
      </c>
      <c r="Q265" s="199">
        <v>82742.230640635637</v>
      </c>
      <c r="R265" s="199">
        <v>122199.73474095021</v>
      </c>
      <c r="S265" s="199">
        <v>73728.505505601192</v>
      </c>
      <c r="T265" s="199">
        <v>82071.036454369212</v>
      </c>
      <c r="U265" s="199">
        <v>76210.499939397167</v>
      </c>
      <c r="W265">
        <f>'2 a'!B106</f>
        <v>100601.7639958505</v>
      </c>
      <c r="X265">
        <f>'2 a'!C106</f>
        <v>80136.279722891224</v>
      </c>
      <c r="Y265">
        <f>'2 a'!D106</f>
        <v>78650.714123442885</v>
      </c>
      <c r="Z265">
        <f>'2 a'!E106</f>
        <v>67827.120756798933</v>
      </c>
      <c r="AA265">
        <f>'2 a'!F106</f>
        <v>54733.970167102656</v>
      </c>
      <c r="AB265">
        <f>'2 a'!G106</f>
        <v>99094.696404622679</v>
      </c>
      <c r="AC265">
        <f>'2 a'!H106</f>
        <v>84880.071341518706</v>
      </c>
      <c r="AD265">
        <f>'2 a'!I106</f>
        <v>93638.581315370524</v>
      </c>
      <c r="AE265">
        <f>'2 a'!J106</f>
        <v>50825.216175719448</v>
      </c>
      <c r="AF265">
        <f>'2 a'!K106</f>
        <v>84529.262292009604</v>
      </c>
      <c r="AG265">
        <f>'2 a'!L106</f>
        <v>81254.845479306459</v>
      </c>
      <c r="AH265">
        <f>'2 a'!M106</f>
        <v>84009.648215600653</v>
      </c>
      <c r="AI265">
        <f>'2 a'!N106</f>
        <v>77308.490531037794</v>
      </c>
      <c r="AJ265">
        <f>'2 a'!O106</f>
        <v>95632.679268647466</v>
      </c>
      <c r="AK265">
        <f>'2 a'!P106</f>
        <v>80327.109845475992</v>
      </c>
      <c r="AL265">
        <f>'2 a'!Q106</f>
        <v>82742.230640635637</v>
      </c>
      <c r="AM265">
        <f>'2 a'!R106</f>
        <v>122199.73474095021</v>
      </c>
      <c r="AN265">
        <f>'2 a'!S106</f>
        <v>73728.505505601192</v>
      </c>
      <c r="AO265">
        <f>'2 a'!T106</f>
        <v>82071.036454369212</v>
      </c>
      <c r="AP265">
        <f>'2 a'!U106</f>
        <v>76210.499939397167</v>
      </c>
      <c r="AR265" s="238">
        <f t="shared" si="87"/>
        <v>0</v>
      </c>
      <c r="AS265" s="238">
        <f t="shared" si="88"/>
        <v>0</v>
      </c>
      <c r="AT265" s="238">
        <f t="shared" si="89"/>
        <v>0</v>
      </c>
      <c r="AU265" s="238">
        <f t="shared" si="90"/>
        <v>0</v>
      </c>
      <c r="AV265" s="238">
        <f t="shared" si="91"/>
        <v>0</v>
      </c>
      <c r="AW265" s="238">
        <f t="shared" si="92"/>
        <v>0</v>
      </c>
      <c r="AX265" s="238">
        <f t="shared" si="93"/>
        <v>0</v>
      </c>
      <c r="AY265" s="238">
        <f t="shared" si="94"/>
        <v>0</v>
      </c>
      <c r="AZ265" s="238">
        <f t="shared" si="95"/>
        <v>0</v>
      </c>
      <c r="BA265" s="238">
        <f t="shared" si="96"/>
        <v>0</v>
      </c>
      <c r="BB265" s="238">
        <f t="shared" si="97"/>
        <v>0</v>
      </c>
      <c r="BC265" s="238">
        <f t="shared" si="98"/>
        <v>0</v>
      </c>
      <c r="BD265" s="238">
        <f t="shared" si="99"/>
        <v>0</v>
      </c>
      <c r="BE265" s="238">
        <f t="shared" si="100"/>
        <v>0</v>
      </c>
      <c r="BF265" s="238">
        <f t="shared" si="101"/>
        <v>0</v>
      </c>
      <c r="BG265" s="238">
        <f t="shared" si="102"/>
        <v>0</v>
      </c>
      <c r="BH265" s="238">
        <f t="shared" si="103"/>
        <v>0</v>
      </c>
      <c r="BI265" s="238">
        <f t="shared" si="104"/>
        <v>0</v>
      </c>
      <c r="BJ265" s="238">
        <f t="shared" si="105"/>
        <v>0</v>
      </c>
      <c r="BK265" s="238">
        <f t="shared" si="106"/>
        <v>0</v>
      </c>
    </row>
    <row r="266" spans="1:63" x14ac:dyDescent="0.25">
      <c r="A266">
        <v>2007</v>
      </c>
      <c r="B266" s="199">
        <v>101408.57948018886</v>
      </c>
      <c r="C266" s="199">
        <v>79975.915858162698</v>
      </c>
      <c r="D266" s="199">
        <v>79803.473003070729</v>
      </c>
      <c r="E266" s="199">
        <v>69007.276245251356</v>
      </c>
      <c r="F266" s="199">
        <v>56836.279658412452</v>
      </c>
      <c r="G266" s="199">
        <v>99391.086629027559</v>
      </c>
      <c r="H266" s="199">
        <v>86466.542483410885</v>
      </c>
      <c r="I266" s="199">
        <v>94811.474064844297</v>
      </c>
      <c r="J266" s="199">
        <v>52624.908078974906</v>
      </c>
      <c r="K266" s="199">
        <v>83547.162708217089</v>
      </c>
      <c r="L266" s="199">
        <v>83768.795359799551</v>
      </c>
      <c r="M266" s="199">
        <v>84745.598863194376</v>
      </c>
      <c r="N266" s="199">
        <v>78503.70893397383</v>
      </c>
      <c r="O266" s="199">
        <v>97049.905782171874</v>
      </c>
      <c r="P266" s="199">
        <v>80764.210801033129</v>
      </c>
      <c r="Q266" s="199">
        <v>83928.409391102046</v>
      </c>
      <c r="R266" s="199">
        <v>120489.94892576053</v>
      </c>
      <c r="S266" s="199">
        <v>74051.813395180798</v>
      </c>
      <c r="T266" s="199">
        <v>82912.595868993973</v>
      </c>
      <c r="U266" s="199">
        <v>78430.43744525424</v>
      </c>
      <c r="W266">
        <f>'2 a'!B107</f>
        <v>101408.57948018886</v>
      </c>
      <c r="X266">
        <f>'2 a'!C107</f>
        <v>79975.915858162698</v>
      </c>
      <c r="Y266">
        <f>'2 a'!D107</f>
        <v>79803.473003070729</v>
      </c>
      <c r="Z266">
        <f>'2 a'!E107</f>
        <v>69007.276245251356</v>
      </c>
      <c r="AA266">
        <f>'2 a'!F107</f>
        <v>56836.279658412452</v>
      </c>
      <c r="AB266">
        <f>'2 a'!G107</f>
        <v>99391.086629027559</v>
      </c>
      <c r="AC266">
        <f>'2 a'!H107</f>
        <v>86466.542483410885</v>
      </c>
      <c r="AD266">
        <f>'2 a'!I107</f>
        <v>94811.474064844297</v>
      </c>
      <c r="AE266">
        <f>'2 a'!J107</f>
        <v>52624.908078974906</v>
      </c>
      <c r="AF266">
        <f>'2 a'!K107</f>
        <v>83547.162708217089</v>
      </c>
      <c r="AG266">
        <f>'2 a'!L107</f>
        <v>83768.795359799551</v>
      </c>
      <c r="AH266">
        <f>'2 a'!M107</f>
        <v>84745.598863194376</v>
      </c>
      <c r="AI266">
        <f>'2 a'!N107</f>
        <v>78503.70893397383</v>
      </c>
      <c r="AJ266">
        <f>'2 a'!O107</f>
        <v>97049.905782171874</v>
      </c>
      <c r="AK266">
        <f>'2 a'!P107</f>
        <v>80764.210801033129</v>
      </c>
      <c r="AL266">
        <f>'2 a'!Q107</f>
        <v>83928.409391102046</v>
      </c>
      <c r="AM266">
        <f>'2 a'!R107</f>
        <v>120489.94892576053</v>
      </c>
      <c r="AN266">
        <f>'2 a'!S107</f>
        <v>74051.813395180798</v>
      </c>
      <c r="AO266">
        <f>'2 a'!T107</f>
        <v>82912.595868993973</v>
      </c>
      <c r="AP266">
        <f>'2 a'!U107</f>
        <v>78430.43744525424</v>
      </c>
      <c r="AR266" s="238">
        <f t="shared" si="87"/>
        <v>0</v>
      </c>
      <c r="AS266" s="238">
        <f t="shared" si="88"/>
        <v>0</v>
      </c>
      <c r="AT266" s="238">
        <f t="shared" si="89"/>
        <v>0</v>
      </c>
      <c r="AU266" s="238">
        <f t="shared" si="90"/>
        <v>0</v>
      </c>
      <c r="AV266" s="238">
        <f t="shared" si="91"/>
        <v>0</v>
      </c>
      <c r="AW266" s="238">
        <f t="shared" si="92"/>
        <v>0</v>
      </c>
      <c r="AX266" s="238">
        <f t="shared" si="93"/>
        <v>0</v>
      </c>
      <c r="AY266" s="238">
        <f t="shared" si="94"/>
        <v>0</v>
      </c>
      <c r="AZ266" s="238">
        <f t="shared" si="95"/>
        <v>0</v>
      </c>
      <c r="BA266" s="238">
        <f t="shared" si="96"/>
        <v>0</v>
      </c>
      <c r="BB266" s="238">
        <f t="shared" si="97"/>
        <v>0</v>
      </c>
      <c r="BC266" s="238">
        <f t="shared" si="98"/>
        <v>0</v>
      </c>
      <c r="BD266" s="238">
        <f t="shared" si="99"/>
        <v>0</v>
      </c>
      <c r="BE266" s="238">
        <f t="shared" si="100"/>
        <v>0</v>
      </c>
      <c r="BF266" s="238">
        <f t="shared" si="101"/>
        <v>0</v>
      </c>
      <c r="BG266" s="238">
        <f t="shared" si="102"/>
        <v>0</v>
      </c>
      <c r="BH266" s="238">
        <f t="shared" si="103"/>
        <v>0</v>
      </c>
      <c r="BI266" s="238">
        <f t="shared" si="104"/>
        <v>0</v>
      </c>
      <c r="BJ266" s="238">
        <f t="shared" si="105"/>
        <v>0</v>
      </c>
      <c r="BK266" s="238">
        <f t="shared" si="106"/>
        <v>0</v>
      </c>
    </row>
    <row r="267" spans="1:63" x14ac:dyDescent="0.25">
      <c r="A267">
        <v>2008</v>
      </c>
      <c r="B267" s="199">
        <v>101521.9135518679</v>
      </c>
      <c r="C267" s="199">
        <v>79197.555773051514</v>
      </c>
      <c r="D267" s="199">
        <v>79547.049451859944</v>
      </c>
      <c r="E267" s="199">
        <v>68604.636461261194</v>
      </c>
      <c r="F267" s="199">
        <v>57787.476648431606</v>
      </c>
      <c r="G267" s="199">
        <v>92962.447490294755</v>
      </c>
      <c r="H267" s="199">
        <v>85977.776361817625</v>
      </c>
      <c r="I267" s="199">
        <v>94035.887251634849</v>
      </c>
      <c r="J267" s="199">
        <v>53032.040176112234</v>
      </c>
      <c r="K267" s="199">
        <v>81644.22266169163</v>
      </c>
      <c r="L267" s="199">
        <v>81903.01490638635</v>
      </c>
      <c r="M267" s="199">
        <v>84266.248494277112</v>
      </c>
      <c r="N267" s="199">
        <v>78394.22100262907</v>
      </c>
      <c r="O267" s="199">
        <v>95172.088717641513</v>
      </c>
      <c r="P267" s="199">
        <v>79628.73198307729</v>
      </c>
      <c r="Q267" s="199">
        <v>84158.546327195902</v>
      </c>
      <c r="R267" s="199">
        <v>116750.8786521779</v>
      </c>
      <c r="S267" s="199">
        <v>74843.572779367227</v>
      </c>
      <c r="T267" s="199">
        <v>81634.368370056327</v>
      </c>
      <c r="U267" s="199">
        <v>77112.008655717756</v>
      </c>
      <c r="W267">
        <f>'2 a'!B108</f>
        <v>101521.9135518679</v>
      </c>
      <c r="X267">
        <f>'2 a'!C108</f>
        <v>79197.555773051514</v>
      </c>
      <c r="Y267">
        <f>'2 a'!D108</f>
        <v>79547.049451859944</v>
      </c>
      <c r="Z267">
        <f>'2 a'!E108</f>
        <v>68604.636461261194</v>
      </c>
      <c r="AA267">
        <f>'2 a'!F108</f>
        <v>57787.476648431606</v>
      </c>
      <c r="AB267">
        <f>'2 a'!G108</f>
        <v>92962.447490294755</v>
      </c>
      <c r="AC267">
        <f>'2 a'!H108</f>
        <v>85977.776361817625</v>
      </c>
      <c r="AD267">
        <f>'2 a'!I108</f>
        <v>94035.887251634849</v>
      </c>
      <c r="AE267">
        <f>'2 a'!J108</f>
        <v>53032.040176112234</v>
      </c>
      <c r="AF267">
        <f>'2 a'!K108</f>
        <v>81644.22266169163</v>
      </c>
      <c r="AG267">
        <f>'2 a'!L108</f>
        <v>81903.01490638635</v>
      </c>
      <c r="AH267">
        <f>'2 a'!M108</f>
        <v>84266.248494277112</v>
      </c>
      <c r="AI267">
        <f>'2 a'!N108</f>
        <v>78394.22100262907</v>
      </c>
      <c r="AJ267">
        <f>'2 a'!O108</f>
        <v>95172.088717641513</v>
      </c>
      <c r="AK267">
        <f>'2 a'!P108</f>
        <v>79628.73198307729</v>
      </c>
      <c r="AL267">
        <f>'2 a'!Q108</f>
        <v>84158.546327195902</v>
      </c>
      <c r="AM267">
        <f>'2 a'!R108</f>
        <v>116750.8786521779</v>
      </c>
      <c r="AN267">
        <f>'2 a'!S108</f>
        <v>74843.572779367227</v>
      </c>
      <c r="AO267">
        <f>'2 a'!T108</f>
        <v>81634.368370056327</v>
      </c>
      <c r="AP267">
        <f>'2 a'!U108</f>
        <v>77112.008655717756</v>
      </c>
      <c r="AR267" s="238">
        <f t="shared" si="87"/>
        <v>0</v>
      </c>
      <c r="AS267" s="238">
        <f t="shared" si="88"/>
        <v>0</v>
      </c>
      <c r="AT267" s="238">
        <f t="shared" si="89"/>
        <v>0</v>
      </c>
      <c r="AU267" s="238">
        <f t="shared" si="90"/>
        <v>0</v>
      </c>
      <c r="AV267" s="238">
        <f t="shared" si="91"/>
        <v>0</v>
      </c>
      <c r="AW267" s="238">
        <f t="shared" si="92"/>
        <v>0</v>
      </c>
      <c r="AX267" s="238">
        <f t="shared" si="93"/>
        <v>0</v>
      </c>
      <c r="AY267" s="238">
        <f t="shared" si="94"/>
        <v>0</v>
      </c>
      <c r="AZ267" s="238">
        <f t="shared" si="95"/>
        <v>0</v>
      </c>
      <c r="BA267" s="238">
        <f t="shared" si="96"/>
        <v>0</v>
      </c>
      <c r="BB267" s="238">
        <f t="shared" si="97"/>
        <v>0</v>
      </c>
      <c r="BC267" s="238">
        <f t="shared" si="98"/>
        <v>0</v>
      </c>
      <c r="BD267" s="238">
        <f t="shared" si="99"/>
        <v>0</v>
      </c>
      <c r="BE267" s="238">
        <f t="shared" si="100"/>
        <v>0</v>
      </c>
      <c r="BF267" s="238">
        <f t="shared" si="101"/>
        <v>0</v>
      </c>
      <c r="BG267" s="238">
        <f t="shared" si="102"/>
        <v>0</v>
      </c>
      <c r="BH267" s="238">
        <f t="shared" si="103"/>
        <v>0</v>
      </c>
      <c r="BI267" s="238">
        <f t="shared" si="104"/>
        <v>0</v>
      </c>
      <c r="BJ267" s="238">
        <f t="shared" si="105"/>
        <v>0</v>
      </c>
      <c r="BK267" s="238">
        <f t="shared" si="106"/>
        <v>0</v>
      </c>
    </row>
    <row r="268" spans="1:63" x14ac:dyDescent="0.25">
      <c r="A268">
        <v>2009</v>
      </c>
      <c r="B268" s="199">
        <v>102184.78764259003</v>
      </c>
      <c r="C268" s="199">
        <v>78242.246094188493</v>
      </c>
      <c r="D268" s="199">
        <v>80037.55881895285</v>
      </c>
      <c r="E268" s="199">
        <v>65843.50615879301</v>
      </c>
      <c r="F268" s="199">
        <v>58147.212483497031</v>
      </c>
      <c r="G268" s="199">
        <v>88036.484026406586</v>
      </c>
      <c r="H268" s="199">
        <v>83368.962169375955</v>
      </c>
      <c r="I268" s="199">
        <v>91566.255005850704</v>
      </c>
      <c r="J268" s="199">
        <v>51156.793707860073</v>
      </c>
      <c r="K268" s="199">
        <v>78596.752504648292</v>
      </c>
      <c r="L268" s="199">
        <v>76908.951764467711</v>
      </c>
      <c r="M268" s="199">
        <v>82694.83433684698</v>
      </c>
      <c r="N268" s="199">
        <v>74343.607149810341</v>
      </c>
      <c r="O268" s="199">
        <v>96352.417817071371</v>
      </c>
      <c r="P268" s="199">
        <v>76437.827911337896</v>
      </c>
      <c r="Q268" s="199">
        <v>81039.193605546345</v>
      </c>
      <c r="R268" s="199">
        <v>115316.30538294198</v>
      </c>
      <c r="S268" s="199">
        <v>77209.454285309665</v>
      </c>
      <c r="T268" s="199">
        <v>79432.383125091641</v>
      </c>
      <c r="U268" s="199">
        <v>75274.554034762114</v>
      </c>
      <c r="W268">
        <f>'2 a'!B109</f>
        <v>102184.78764259003</v>
      </c>
      <c r="X268">
        <f>'2 a'!C109</f>
        <v>78242.246094188493</v>
      </c>
      <c r="Y268">
        <f>'2 a'!D109</f>
        <v>80037.55881895285</v>
      </c>
      <c r="Z268">
        <f>'2 a'!E109</f>
        <v>65843.50615879301</v>
      </c>
      <c r="AA268">
        <f>'2 a'!F109</f>
        <v>58147.212483497031</v>
      </c>
      <c r="AB268">
        <f>'2 a'!G109</f>
        <v>88036.484026406586</v>
      </c>
      <c r="AC268">
        <f>'2 a'!H109</f>
        <v>83368.962169375955</v>
      </c>
      <c r="AD268">
        <f>'2 a'!I109</f>
        <v>91566.255005850704</v>
      </c>
      <c r="AE268">
        <f>'2 a'!J109</f>
        <v>51156.793707860073</v>
      </c>
      <c r="AF268">
        <f>'2 a'!K109</f>
        <v>78596.752504648292</v>
      </c>
      <c r="AG268">
        <f>'2 a'!L109</f>
        <v>76908.951764467711</v>
      </c>
      <c r="AH268">
        <f>'2 a'!M109</f>
        <v>82694.83433684698</v>
      </c>
      <c r="AI268">
        <f>'2 a'!N109</f>
        <v>74343.607149810341</v>
      </c>
      <c r="AJ268">
        <f>'2 a'!O109</f>
        <v>96352.417817071371</v>
      </c>
      <c r="AK268">
        <f>'2 a'!P109</f>
        <v>76437.827911337896</v>
      </c>
      <c r="AL268">
        <f>'2 a'!Q109</f>
        <v>81039.193605546345</v>
      </c>
      <c r="AM268">
        <f>'2 a'!R109</f>
        <v>115316.30538294198</v>
      </c>
      <c r="AN268">
        <f>'2 a'!S109</f>
        <v>77209.454285309665</v>
      </c>
      <c r="AO268">
        <f>'2 a'!T109</f>
        <v>79432.383125091641</v>
      </c>
      <c r="AP268">
        <f>'2 a'!U109</f>
        <v>75274.554034762114</v>
      </c>
      <c r="AR268" s="238">
        <f t="shared" si="87"/>
        <v>0</v>
      </c>
      <c r="AS268" s="238">
        <f t="shared" si="88"/>
        <v>0</v>
      </c>
      <c r="AT268" s="238">
        <f t="shared" si="89"/>
        <v>0</v>
      </c>
      <c r="AU268" s="238">
        <f t="shared" si="90"/>
        <v>0</v>
      </c>
      <c r="AV268" s="238">
        <f t="shared" si="91"/>
        <v>0</v>
      </c>
      <c r="AW268" s="238">
        <f t="shared" si="92"/>
        <v>0</v>
      </c>
      <c r="AX268" s="238">
        <f t="shared" si="93"/>
        <v>0</v>
      </c>
      <c r="AY268" s="238">
        <f t="shared" si="94"/>
        <v>0</v>
      </c>
      <c r="AZ268" s="238">
        <f t="shared" si="95"/>
        <v>0</v>
      </c>
      <c r="BA268" s="238">
        <f t="shared" si="96"/>
        <v>0</v>
      </c>
      <c r="BB268" s="238">
        <f t="shared" si="97"/>
        <v>0</v>
      </c>
      <c r="BC268" s="238">
        <f t="shared" si="98"/>
        <v>0</v>
      </c>
      <c r="BD268" s="238">
        <f t="shared" si="99"/>
        <v>0</v>
      </c>
      <c r="BE268" s="238">
        <f t="shared" si="100"/>
        <v>0</v>
      </c>
      <c r="BF268" s="238">
        <f t="shared" si="101"/>
        <v>0</v>
      </c>
      <c r="BG268" s="238">
        <f t="shared" si="102"/>
        <v>0</v>
      </c>
      <c r="BH268" s="238">
        <f t="shared" si="103"/>
        <v>0</v>
      </c>
      <c r="BI268" s="238">
        <f t="shared" si="104"/>
        <v>0</v>
      </c>
      <c r="BJ268" s="238">
        <f t="shared" si="105"/>
        <v>0</v>
      </c>
      <c r="BK268" s="238">
        <f t="shared" si="106"/>
        <v>0</v>
      </c>
    </row>
    <row r="269" spans="1:63" x14ac:dyDescent="0.25">
      <c r="A269">
        <v>2010</v>
      </c>
      <c r="B269" s="199">
        <v>105234.83600654796</v>
      </c>
      <c r="C269" s="199">
        <v>79676.235901805892</v>
      </c>
      <c r="D269" s="199">
        <v>79883.847866441894</v>
      </c>
      <c r="E269" s="199">
        <v>69086.62768034199</v>
      </c>
      <c r="F269" s="199">
        <v>60984.268673644983</v>
      </c>
      <c r="G269" s="199">
        <v>98489.390622900639</v>
      </c>
      <c r="H269" s="199">
        <v>84557.694166167857</v>
      </c>
      <c r="I269" s="199">
        <v>92844.015119445292</v>
      </c>
      <c r="J269" s="199">
        <v>53459.178519619374</v>
      </c>
      <c r="K269" s="199">
        <v>81510.039995628482</v>
      </c>
      <c r="L269" s="199">
        <v>79526.303874758916</v>
      </c>
      <c r="M269" s="199">
        <v>84121.745315271604</v>
      </c>
      <c r="N269" s="199">
        <v>76724.08239869609</v>
      </c>
      <c r="O269" s="199">
        <v>100162.00313944455</v>
      </c>
      <c r="P269" s="199">
        <v>78605.662148863266</v>
      </c>
      <c r="Q269" s="199">
        <v>84582.508458538781</v>
      </c>
      <c r="R269" s="199">
        <v>116189.78079288837</v>
      </c>
      <c r="S269" s="199">
        <v>79220.073667125587</v>
      </c>
      <c r="T269" s="199">
        <v>83453.807626133188</v>
      </c>
      <c r="U269" s="199">
        <v>76431.044554361462</v>
      </c>
      <c r="W269">
        <f>'2 a'!B110</f>
        <v>105234.83600654796</v>
      </c>
      <c r="X269">
        <f>'2 a'!C110</f>
        <v>79676.235901805892</v>
      </c>
      <c r="Y269">
        <f>'2 a'!D110</f>
        <v>79883.847866441894</v>
      </c>
      <c r="Z269">
        <f>'2 a'!E110</f>
        <v>69086.62768034199</v>
      </c>
      <c r="AA269">
        <f>'2 a'!F110</f>
        <v>60984.268673644983</v>
      </c>
      <c r="AB269">
        <f>'2 a'!G110</f>
        <v>98489.390622900639</v>
      </c>
      <c r="AC269">
        <f>'2 a'!H110</f>
        <v>84557.694166167857</v>
      </c>
      <c r="AD269">
        <f>'2 a'!I110</f>
        <v>92844.015119445292</v>
      </c>
      <c r="AE269">
        <f>'2 a'!J110</f>
        <v>53459.178519619374</v>
      </c>
      <c r="AF269">
        <f>'2 a'!K110</f>
        <v>81510.039995628482</v>
      </c>
      <c r="AG269">
        <f>'2 a'!L110</f>
        <v>79526.303874758916</v>
      </c>
      <c r="AH269">
        <f>'2 a'!M110</f>
        <v>84121.745315271604</v>
      </c>
      <c r="AI269">
        <f>'2 a'!N110</f>
        <v>76724.08239869609</v>
      </c>
      <c r="AJ269">
        <f>'2 a'!O110</f>
        <v>100162.00313944455</v>
      </c>
      <c r="AK269">
        <f>'2 a'!P110</f>
        <v>78605.662148863266</v>
      </c>
      <c r="AL269">
        <f>'2 a'!Q110</f>
        <v>84582.508458538781</v>
      </c>
      <c r="AM269">
        <f>'2 a'!R110</f>
        <v>116189.78079288837</v>
      </c>
      <c r="AN269">
        <f>'2 a'!S110</f>
        <v>79220.073667125587</v>
      </c>
      <c r="AO269">
        <f>'2 a'!T110</f>
        <v>83453.807626133188</v>
      </c>
      <c r="AP269">
        <f>'2 a'!U110</f>
        <v>76431.044554361462</v>
      </c>
      <c r="AR269" s="238">
        <f t="shared" si="87"/>
        <v>0</v>
      </c>
      <c r="AS269" s="238">
        <f t="shared" si="88"/>
        <v>0</v>
      </c>
      <c r="AT269" s="238">
        <f t="shared" si="89"/>
        <v>0</v>
      </c>
      <c r="AU269" s="238">
        <f t="shared" si="90"/>
        <v>0</v>
      </c>
      <c r="AV269" s="238">
        <f t="shared" si="91"/>
        <v>0</v>
      </c>
      <c r="AW269" s="238">
        <f t="shared" si="92"/>
        <v>0</v>
      </c>
      <c r="AX269" s="238">
        <f t="shared" si="93"/>
        <v>0</v>
      </c>
      <c r="AY269" s="238">
        <f t="shared" si="94"/>
        <v>0</v>
      </c>
      <c r="AZ269" s="238">
        <f t="shared" si="95"/>
        <v>0</v>
      </c>
      <c r="BA269" s="238">
        <f t="shared" si="96"/>
        <v>0</v>
      </c>
      <c r="BB269" s="238">
        <f t="shared" si="97"/>
        <v>0</v>
      </c>
      <c r="BC269" s="238">
        <f t="shared" si="98"/>
        <v>0</v>
      </c>
      <c r="BD269" s="238">
        <f t="shared" si="99"/>
        <v>0</v>
      </c>
      <c r="BE269" s="238">
        <f t="shared" si="100"/>
        <v>0</v>
      </c>
      <c r="BF269" s="238">
        <f t="shared" si="101"/>
        <v>0</v>
      </c>
      <c r="BG269" s="238">
        <f t="shared" si="102"/>
        <v>0</v>
      </c>
      <c r="BH269" s="238">
        <f t="shared" si="103"/>
        <v>0</v>
      </c>
      <c r="BI269" s="238">
        <f t="shared" si="104"/>
        <v>0</v>
      </c>
      <c r="BJ269" s="238">
        <f t="shared" si="105"/>
        <v>0</v>
      </c>
      <c r="BK269" s="238">
        <f t="shared" si="106"/>
        <v>0</v>
      </c>
    </row>
    <row r="270" spans="1:63" x14ac:dyDescent="0.25">
      <c r="A270">
        <v>2011</v>
      </c>
      <c r="B270" s="200">
        <v>106541.1036510032</v>
      </c>
      <c r="C270" s="200">
        <v>80357.393360842878</v>
      </c>
      <c r="D270" s="200">
        <v>80330.098801468455</v>
      </c>
      <c r="E270" s="200">
        <v>68536.727310088652</v>
      </c>
      <c r="F270" s="200">
        <v>62118.638867222719</v>
      </c>
      <c r="G270" s="200">
        <v>99415.078738183904</v>
      </c>
      <c r="H270" s="200">
        <v>85816.412849018729</v>
      </c>
      <c r="I270" s="200">
        <v>93317.149285100866</v>
      </c>
      <c r="J270" s="200">
        <v>54226.067271765045</v>
      </c>
      <c r="K270" s="200">
        <v>82378.24990332665</v>
      </c>
      <c r="L270" s="200">
        <v>80778.654493818787</v>
      </c>
      <c r="M270" s="200">
        <v>85152.426298136939</v>
      </c>
      <c r="N270" s="200">
        <v>77978.298174540745</v>
      </c>
      <c r="O270" s="200">
        <v>102983.15745435744</v>
      </c>
      <c r="P270" s="200">
        <v>78813.134185300281</v>
      </c>
      <c r="Q270" s="200">
        <v>85437.315657937594</v>
      </c>
      <c r="R270" s="200">
        <v>116250.53521918968</v>
      </c>
      <c r="S270" s="200">
        <v>81416.671479698154</v>
      </c>
      <c r="T270" s="200">
        <v>84815.695927136112</v>
      </c>
      <c r="U270" s="200">
        <v>76638.470195583373</v>
      </c>
      <c r="W270">
        <f>'2 a'!B111</f>
        <v>106541.1036510032</v>
      </c>
      <c r="X270">
        <f>'2 a'!C111</f>
        <v>80357.393360842878</v>
      </c>
      <c r="Y270">
        <f>'2 a'!D111</f>
        <v>80330.098801468455</v>
      </c>
      <c r="Z270">
        <f>'2 a'!E111</f>
        <v>68536.727310088652</v>
      </c>
      <c r="AA270">
        <f>'2 a'!F111</f>
        <v>62118.638867222719</v>
      </c>
      <c r="AB270">
        <f>'2 a'!G111</f>
        <v>99415.078738183904</v>
      </c>
      <c r="AC270">
        <f>'2 a'!H111</f>
        <v>85816.412849018729</v>
      </c>
      <c r="AD270">
        <f>'2 a'!I111</f>
        <v>93317.149285100866</v>
      </c>
      <c r="AE270">
        <f>'2 a'!J111</f>
        <v>54226.067271765045</v>
      </c>
      <c r="AF270">
        <f>'2 a'!K111</f>
        <v>82378.24990332665</v>
      </c>
      <c r="AG270">
        <f>'2 a'!L111</f>
        <v>80778.654493818787</v>
      </c>
      <c r="AH270">
        <f>'2 a'!M111</f>
        <v>85152.426298136939</v>
      </c>
      <c r="AI270">
        <f>'2 a'!N111</f>
        <v>77978.298174540745</v>
      </c>
      <c r="AJ270">
        <f>'2 a'!O111</f>
        <v>102983.15745435744</v>
      </c>
      <c r="AK270">
        <f>'2 a'!P111</f>
        <v>78813.134185300281</v>
      </c>
      <c r="AL270">
        <f>'2 a'!Q111</f>
        <v>85437.315657937594</v>
      </c>
      <c r="AM270">
        <f>'2 a'!R111</f>
        <v>116250.53521918968</v>
      </c>
      <c r="AN270">
        <f>'2 a'!S111</f>
        <v>81416.671479698154</v>
      </c>
      <c r="AO270">
        <f>'2 a'!T111</f>
        <v>84815.695927136112</v>
      </c>
      <c r="AP270">
        <f>'2 a'!U111</f>
        <v>76638.470195583373</v>
      </c>
      <c r="AR270" s="238">
        <f t="shared" si="87"/>
        <v>0</v>
      </c>
      <c r="AS270" s="238">
        <f t="shared" si="88"/>
        <v>0</v>
      </c>
      <c r="AT270" s="238">
        <f t="shared" si="89"/>
        <v>0</v>
      </c>
      <c r="AU270" s="238">
        <f t="shared" si="90"/>
        <v>0</v>
      </c>
      <c r="AV270" s="238">
        <f t="shared" si="91"/>
        <v>0</v>
      </c>
      <c r="AW270" s="238">
        <f t="shared" si="92"/>
        <v>0</v>
      </c>
      <c r="AX270" s="238">
        <f t="shared" si="93"/>
        <v>0</v>
      </c>
      <c r="AY270" s="238">
        <f t="shared" si="94"/>
        <v>0</v>
      </c>
      <c r="AZ270" s="238">
        <f t="shared" si="95"/>
        <v>0</v>
      </c>
      <c r="BA270" s="238">
        <f t="shared" si="96"/>
        <v>0</v>
      </c>
      <c r="BB270" s="238">
        <f t="shared" si="97"/>
        <v>0</v>
      </c>
      <c r="BC270" s="238">
        <f t="shared" si="98"/>
        <v>0</v>
      </c>
      <c r="BD270" s="238">
        <f t="shared" si="99"/>
        <v>0</v>
      </c>
      <c r="BE270" s="238">
        <f t="shared" si="100"/>
        <v>0</v>
      </c>
      <c r="BF270" s="238">
        <f t="shared" si="101"/>
        <v>0</v>
      </c>
      <c r="BG270" s="238">
        <f t="shared" si="102"/>
        <v>0</v>
      </c>
      <c r="BH270" s="238">
        <f t="shared" si="103"/>
        <v>0</v>
      </c>
      <c r="BI270" s="238">
        <f t="shared" si="104"/>
        <v>0</v>
      </c>
      <c r="BJ270" s="238">
        <f t="shared" si="105"/>
        <v>0</v>
      </c>
      <c r="BK270" s="238">
        <f t="shared" si="106"/>
        <v>0</v>
      </c>
    </row>
    <row r="271" spans="1:63" x14ac:dyDescent="0.25">
      <c r="W271" s="4"/>
      <c r="X271" s="4"/>
      <c r="Y271" s="4"/>
      <c r="Z271" s="4"/>
      <c r="AA271" s="4"/>
      <c r="AB271" s="4"/>
      <c r="AC271" s="4"/>
      <c r="AD271" s="4"/>
      <c r="AE271" s="4"/>
      <c r="AF271" s="4"/>
      <c r="AG271" s="4"/>
      <c r="AH271" s="4"/>
      <c r="AI271" s="4"/>
      <c r="AJ271" s="4"/>
      <c r="AK271" s="4"/>
      <c r="AL271" s="4"/>
      <c r="AM271" s="4"/>
      <c r="AN271" s="4"/>
      <c r="AO271" s="4"/>
      <c r="AP271" s="4"/>
      <c r="AR271" s="238">
        <f t="shared" ref="AR271:AR315" si="107">W271-B271</f>
        <v>0</v>
      </c>
      <c r="AS271" s="238">
        <f t="shared" ref="AS271:AS315" si="108">X271-C271</f>
        <v>0</v>
      </c>
      <c r="AT271" s="238">
        <f t="shared" ref="AT271:AT315" si="109">Y271-D271</f>
        <v>0</v>
      </c>
      <c r="AU271" s="238">
        <f t="shared" ref="AU271:AU315" si="110">Z271-E271</f>
        <v>0</v>
      </c>
      <c r="AV271" s="238">
        <f t="shared" ref="AV271:AV315" si="111">AA271-F271</f>
        <v>0</v>
      </c>
      <c r="AW271" s="238">
        <f t="shared" ref="AW271:AW315" si="112">AB271-G271</f>
        <v>0</v>
      </c>
      <c r="AX271" s="238">
        <f t="shared" ref="AX271:AX315" si="113">AC271-H271</f>
        <v>0</v>
      </c>
      <c r="AY271" s="238">
        <f t="shared" ref="AY271:AY315" si="114">AD271-I271</f>
        <v>0</v>
      </c>
      <c r="AZ271" s="238">
        <f t="shared" ref="AZ271:AZ315" si="115">AE271-J271</f>
        <v>0</v>
      </c>
      <c r="BA271" s="238">
        <f t="shared" ref="BA271:BA315" si="116">AF271-K271</f>
        <v>0</v>
      </c>
      <c r="BB271" s="238">
        <f t="shared" ref="BB271:BB315" si="117">AG271-L271</f>
        <v>0</v>
      </c>
      <c r="BC271" s="238">
        <f t="shared" ref="BC271:BC315" si="118">AH271-M271</f>
        <v>0</v>
      </c>
      <c r="BD271" s="238">
        <f t="shared" ref="BD271:BD315" si="119">AI271-N271</f>
        <v>0</v>
      </c>
      <c r="BE271" s="238">
        <f t="shared" ref="BE271:BE315" si="120">AJ271-O271</f>
        <v>0</v>
      </c>
      <c r="BF271" s="238">
        <f t="shared" ref="BF271:BF315" si="121">AK271-P271</f>
        <v>0</v>
      </c>
      <c r="BG271" s="238">
        <f t="shared" ref="BG271:BG315" si="122">AL271-Q271</f>
        <v>0</v>
      </c>
      <c r="BH271" s="238">
        <f t="shared" ref="BH271:BH315" si="123">AM271-R271</f>
        <v>0</v>
      </c>
      <c r="BI271" s="238">
        <f t="shared" ref="BI271:BI315" si="124">AN271-S271</f>
        <v>0</v>
      </c>
      <c r="BJ271" s="238">
        <f t="shared" ref="BJ271:BJ315" si="125">AO271-T271</f>
        <v>0</v>
      </c>
      <c r="BK271" s="238">
        <f t="shared" ref="BK271:BK315" si="126">AP271-U271</f>
        <v>0</v>
      </c>
    </row>
    <row r="272" spans="1:63" ht="20.100000000000001" customHeight="1" x14ac:dyDescent="0.25">
      <c r="A272" s="12" t="s">
        <v>147</v>
      </c>
      <c r="W272" s="4"/>
      <c r="X272" s="4"/>
      <c r="Y272" s="4"/>
      <c r="Z272" s="4"/>
      <c r="AA272" s="4"/>
      <c r="AB272" s="4"/>
      <c r="AC272" s="4"/>
      <c r="AD272" s="4"/>
      <c r="AE272" s="4"/>
      <c r="AF272" s="4"/>
      <c r="AG272" s="4"/>
      <c r="AH272" s="4"/>
      <c r="AI272" s="4"/>
      <c r="AJ272" s="4"/>
      <c r="AK272" s="4"/>
      <c r="AL272" s="4"/>
      <c r="AM272" s="4"/>
      <c r="AN272" s="4"/>
      <c r="AO272" s="4"/>
      <c r="AP272" s="4"/>
      <c r="AR272" s="238">
        <f t="shared" si="107"/>
        <v>0</v>
      </c>
      <c r="AS272" s="238">
        <f t="shared" si="108"/>
        <v>0</v>
      </c>
      <c r="AT272" s="238">
        <f t="shared" si="109"/>
        <v>0</v>
      </c>
      <c r="AU272" s="238">
        <f t="shared" si="110"/>
        <v>0</v>
      </c>
      <c r="AV272" s="238">
        <f t="shared" si="111"/>
        <v>0</v>
      </c>
      <c r="AW272" s="238">
        <f t="shared" si="112"/>
        <v>0</v>
      </c>
      <c r="AX272" s="238">
        <f t="shared" si="113"/>
        <v>0</v>
      </c>
      <c r="AY272" s="238">
        <f t="shared" si="114"/>
        <v>0</v>
      </c>
      <c r="AZ272" s="238">
        <f t="shared" si="115"/>
        <v>0</v>
      </c>
      <c r="BA272" s="238">
        <f t="shared" si="116"/>
        <v>0</v>
      </c>
      <c r="BB272" s="238">
        <f t="shared" si="117"/>
        <v>0</v>
      </c>
      <c r="BC272" s="238">
        <f t="shared" si="118"/>
        <v>0</v>
      </c>
      <c r="BD272" s="238">
        <f t="shared" si="119"/>
        <v>0</v>
      </c>
      <c r="BE272" s="238">
        <f t="shared" si="120"/>
        <v>0</v>
      </c>
      <c r="BF272" s="238">
        <f t="shared" si="121"/>
        <v>0</v>
      </c>
      <c r="BG272" s="238">
        <f t="shared" si="122"/>
        <v>0</v>
      </c>
      <c r="BH272" s="238">
        <f t="shared" si="123"/>
        <v>0</v>
      </c>
      <c r="BI272" s="238">
        <f t="shared" si="124"/>
        <v>0</v>
      </c>
      <c r="BJ272" s="238">
        <f t="shared" si="125"/>
        <v>0</v>
      </c>
      <c r="BK272" s="238">
        <f t="shared" si="126"/>
        <v>0</v>
      </c>
    </row>
    <row r="273" spans="1:63" x14ac:dyDescent="0.25">
      <c r="B273" t="s">
        <v>11</v>
      </c>
      <c r="C273" t="s">
        <v>0</v>
      </c>
      <c r="D273" t="s">
        <v>15</v>
      </c>
      <c r="E273" t="s">
        <v>1</v>
      </c>
      <c r="F273" t="s">
        <v>22</v>
      </c>
      <c r="G273" t="s">
        <v>18</v>
      </c>
      <c r="H273" t="s">
        <v>2</v>
      </c>
      <c r="I273" t="s">
        <v>3</v>
      </c>
      <c r="J273" t="s">
        <v>51</v>
      </c>
      <c r="K273" t="s">
        <v>4</v>
      </c>
      <c r="L273" t="s">
        <v>49</v>
      </c>
      <c r="M273" t="s">
        <v>5</v>
      </c>
      <c r="N273" t="s">
        <v>6</v>
      </c>
      <c r="O273" t="s">
        <v>50</v>
      </c>
      <c r="P273" t="s">
        <v>7</v>
      </c>
      <c r="Q273" t="s">
        <v>12</v>
      </c>
      <c r="R273" t="s">
        <v>8</v>
      </c>
      <c r="S273" t="s">
        <v>17</v>
      </c>
      <c r="T273" t="s">
        <v>9</v>
      </c>
      <c r="U273" t="s">
        <v>13</v>
      </c>
      <c r="W273" s="4"/>
      <c r="X273" s="4"/>
      <c r="Y273" s="4"/>
      <c r="Z273" s="4"/>
      <c r="AA273" s="4"/>
      <c r="AB273" s="4"/>
      <c r="AC273" s="4"/>
      <c r="AD273" s="4"/>
      <c r="AE273" s="4"/>
      <c r="AF273" s="4"/>
      <c r="AG273" s="4"/>
      <c r="AH273" s="4"/>
      <c r="AI273" s="4"/>
      <c r="AJ273" s="4"/>
      <c r="AK273" s="4"/>
      <c r="AL273" s="4"/>
      <c r="AM273" s="4"/>
      <c r="AN273" s="4"/>
      <c r="AO273" s="4"/>
      <c r="AP273" s="4"/>
      <c r="AR273" s="238" t="e">
        <f t="shared" si="107"/>
        <v>#VALUE!</v>
      </c>
      <c r="AS273" s="238" t="e">
        <f t="shared" si="108"/>
        <v>#VALUE!</v>
      </c>
      <c r="AT273" s="238" t="e">
        <f t="shared" si="109"/>
        <v>#VALUE!</v>
      </c>
      <c r="AU273" s="238" t="e">
        <f t="shared" si="110"/>
        <v>#VALUE!</v>
      </c>
      <c r="AV273" s="238" t="e">
        <f t="shared" si="111"/>
        <v>#VALUE!</v>
      </c>
      <c r="AW273" s="238" t="e">
        <f t="shared" si="112"/>
        <v>#VALUE!</v>
      </c>
      <c r="AX273" s="238" t="e">
        <f t="shared" si="113"/>
        <v>#VALUE!</v>
      </c>
      <c r="AY273" s="238" t="e">
        <f t="shared" si="114"/>
        <v>#VALUE!</v>
      </c>
      <c r="AZ273" s="238" t="e">
        <f t="shared" si="115"/>
        <v>#VALUE!</v>
      </c>
      <c r="BA273" s="238" t="e">
        <f t="shared" si="116"/>
        <v>#VALUE!</v>
      </c>
      <c r="BB273" s="238" t="e">
        <f t="shared" si="117"/>
        <v>#VALUE!</v>
      </c>
      <c r="BC273" s="238" t="e">
        <f t="shared" si="118"/>
        <v>#VALUE!</v>
      </c>
      <c r="BD273" s="238" t="e">
        <f t="shared" si="119"/>
        <v>#VALUE!</v>
      </c>
      <c r="BE273" s="238" t="e">
        <f t="shared" si="120"/>
        <v>#VALUE!</v>
      </c>
      <c r="BF273" s="238" t="e">
        <f t="shared" si="121"/>
        <v>#VALUE!</v>
      </c>
      <c r="BG273" s="238" t="e">
        <f t="shared" si="122"/>
        <v>#VALUE!</v>
      </c>
      <c r="BH273" s="238" t="e">
        <f t="shared" si="123"/>
        <v>#VALUE!</v>
      </c>
      <c r="BI273" s="238" t="e">
        <f t="shared" si="124"/>
        <v>#VALUE!</v>
      </c>
      <c r="BJ273" s="238" t="e">
        <f t="shared" si="125"/>
        <v>#VALUE!</v>
      </c>
      <c r="BK273" s="238" t="e">
        <f t="shared" si="126"/>
        <v>#VALUE!</v>
      </c>
    </row>
    <row r="274" spans="1:63" x14ac:dyDescent="0.25">
      <c r="A274">
        <v>1970</v>
      </c>
      <c r="B274" s="201">
        <v>30.900430832585901</v>
      </c>
      <c r="C274" s="201">
        <v>27.41499159306991</v>
      </c>
      <c r="D274" s="201" t="e">
        <f>NA()</f>
        <v>#N/A</v>
      </c>
      <c r="E274" s="201">
        <v>13.617318527047406</v>
      </c>
      <c r="F274" s="201" t="e">
        <f>NA()</f>
        <v>#N/A</v>
      </c>
      <c r="G274" s="201" t="e">
        <f>NA()</f>
        <v>#N/A</v>
      </c>
      <c r="H274" s="201" t="e">
        <f>NA()</f>
        <v>#N/A</v>
      </c>
      <c r="I274" s="201">
        <v>24.83931275656364</v>
      </c>
      <c r="J274" s="201" t="e">
        <f>NA()</f>
        <v>#N/A</v>
      </c>
      <c r="K274" s="201">
        <v>23.249753893388988</v>
      </c>
      <c r="L274" s="201" t="e">
        <f>NA()</f>
        <v>#N/A</v>
      </c>
      <c r="M274" s="201">
        <v>21.535350410686302</v>
      </c>
      <c r="N274" s="201">
        <v>20.209659774443242</v>
      </c>
      <c r="O274" s="201" t="e">
        <f>NA()</f>
        <v>#N/A</v>
      </c>
      <c r="P274" s="201" t="e">
        <f>NA()</f>
        <v>#N/A</v>
      </c>
      <c r="Q274" s="201">
        <v>27.572411654444323</v>
      </c>
      <c r="R274" s="201">
        <v>29.627916817882376</v>
      </c>
      <c r="S274" s="201" t="e">
        <f>NA()</f>
        <v>#N/A</v>
      </c>
      <c r="T274" s="201" t="e">
        <f>NA()</f>
        <v>#N/A</v>
      </c>
      <c r="U274" s="201" t="e">
        <f>NA()</f>
        <v>#N/A</v>
      </c>
      <c r="W274" s="4">
        <f>'3 a'!B70</f>
        <v>30.900430832585901</v>
      </c>
      <c r="X274" s="4">
        <f>'3 a'!C70</f>
        <v>27.41499159306991</v>
      </c>
      <c r="Y274" s="4" t="str">
        <f>'3 a'!D70</f>
        <v>NA</v>
      </c>
      <c r="Z274" s="4">
        <f>'3 a'!E70</f>
        <v>13.617318527047406</v>
      </c>
      <c r="AA274" s="4" t="str">
        <f>'3 a'!F70</f>
        <v>NA</v>
      </c>
      <c r="AB274" s="4" t="str">
        <f>'3 a'!G70</f>
        <v>NA</v>
      </c>
      <c r="AC274" s="4" t="str">
        <f>'3 a'!H70</f>
        <v>NA</v>
      </c>
      <c r="AD274" s="4">
        <f>'3 a'!I70</f>
        <v>24.83931275656364</v>
      </c>
      <c r="AE274" s="4" t="str">
        <f>'3 a'!J70</f>
        <v>NA</v>
      </c>
      <c r="AF274" s="4">
        <f>'3 a'!K70</f>
        <v>23.249753893388988</v>
      </c>
      <c r="AG274" s="4" t="str">
        <f>'3 a'!L70</f>
        <v>NA</v>
      </c>
      <c r="AH274" s="4">
        <f>'3 a'!M70</f>
        <v>21.535350410686302</v>
      </c>
      <c r="AI274" s="4">
        <f>'3 a'!N70</f>
        <v>20.209659774443242</v>
      </c>
      <c r="AJ274" s="4" t="str">
        <f>'3 a'!O70</f>
        <v>NA</v>
      </c>
      <c r="AK274" s="4" t="str">
        <f>'3 a'!P70</f>
        <v>NA</v>
      </c>
      <c r="AL274" s="4">
        <f>'3 a'!Q70</f>
        <v>27.572411654444323</v>
      </c>
      <c r="AM274" s="4">
        <f>'3 a'!R70</f>
        <v>29.627916817882376</v>
      </c>
      <c r="AN274" s="4" t="str">
        <f>'3 a'!S70</f>
        <v>NA</v>
      </c>
      <c r="AO274" s="4" t="str">
        <f>'3 a'!T70</f>
        <v>NA</v>
      </c>
      <c r="AP274" s="4" t="str">
        <f>'3 a'!U70</f>
        <v>NA</v>
      </c>
      <c r="AR274" s="238">
        <f t="shared" si="107"/>
        <v>0</v>
      </c>
      <c r="AS274" s="238">
        <f t="shared" si="108"/>
        <v>0</v>
      </c>
      <c r="AT274" s="238" t="e">
        <f t="shared" si="109"/>
        <v>#VALUE!</v>
      </c>
      <c r="AU274" s="238">
        <f t="shared" si="110"/>
        <v>0</v>
      </c>
      <c r="AV274" s="238" t="e">
        <f t="shared" si="111"/>
        <v>#VALUE!</v>
      </c>
      <c r="AW274" s="238" t="e">
        <f t="shared" si="112"/>
        <v>#VALUE!</v>
      </c>
      <c r="AX274" s="238" t="e">
        <f t="shared" si="113"/>
        <v>#VALUE!</v>
      </c>
      <c r="AY274" s="238">
        <f t="shared" si="114"/>
        <v>0</v>
      </c>
      <c r="AZ274" s="238" t="e">
        <f t="shared" si="115"/>
        <v>#VALUE!</v>
      </c>
      <c r="BA274" s="238">
        <f t="shared" si="116"/>
        <v>0</v>
      </c>
      <c r="BB274" s="238" t="e">
        <f t="shared" si="117"/>
        <v>#VALUE!</v>
      </c>
      <c r="BC274" s="238">
        <f t="shared" si="118"/>
        <v>0</v>
      </c>
      <c r="BD274" s="238">
        <f t="shared" si="119"/>
        <v>0</v>
      </c>
      <c r="BE274" s="238" t="e">
        <f t="shared" si="120"/>
        <v>#VALUE!</v>
      </c>
      <c r="BF274" s="238" t="e">
        <f t="shared" si="121"/>
        <v>#VALUE!</v>
      </c>
      <c r="BG274" s="238">
        <f t="shared" si="122"/>
        <v>0</v>
      </c>
      <c r="BH274" s="238">
        <f t="shared" si="123"/>
        <v>0</v>
      </c>
      <c r="BI274" s="238" t="e">
        <f t="shared" si="124"/>
        <v>#VALUE!</v>
      </c>
      <c r="BJ274" s="238" t="e">
        <f t="shared" si="125"/>
        <v>#VALUE!</v>
      </c>
      <c r="BK274" s="238" t="e">
        <f t="shared" si="126"/>
        <v>#VALUE!</v>
      </c>
    </row>
    <row r="275" spans="1:63" x14ac:dyDescent="0.25">
      <c r="A275">
        <v>1971</v>
      </c>
      <c r="B275" s="201">
        <v>32.078835518761302</v>
      </c>
      <c r="C275" s="201">
        <v>28.11753387257717</v>
      </c>
      <c r="D275" s="201" t="e">
        <f>NA()</f>
        <v>#N/A</v>
      </c>
      <c r="E275" s="201">
        <v>14.176161415839584</v>
      </c>
      <c r="F275" s="201" t="e">
        <f>NA()</f>
        <v>#N/A</v>
      </c>
      <c r="G275" s="201" t="e">
        <f>NA()</f>
        <v>#N/A</v>
      </c>
      <c r="H275" s="201" t="e">
        <f>NA()</f>
        <v>#N/A</v>
      </c>
      <c r="I275" s="201">
        <v>25.710784743501844</v>
      </c>
      <c r="J275" s="201" t="e">
        <f>NA()</f>
        <v>#N/A</v>
      </c>
      <c r="K275" s="201">
        <v>24.379595302729108</v>
      </c>
      <c r="L275" s="201" t="e">
        <f>NA()</f>
        <v>#N/A</v>
      </c>
      <c r="M275" s="201">
        <v>22.58673032707334</v>
      </c>
      <c r="N275" s="201">
        <v>21.091664300878495</v>
      </c>
      <c r="O275" s="201" t="e">
        <f>NA()</f>
        <v>#N/A</v>
      </c>
      <c r="P275" s="201" t="e">
        <f>NA()</f>
        <v>#N/A</v>
      </c>
      <c r="Q275" s="201">
        <v>28.983555105592089</v>
      </c>
      <c r="R275" s="201">
        <v>31.400584586730783</v>
      </c>
      <c r="S275" s="201" t="e">
        <f>NA()</f>
        <v>#N/A</v>
      </c>
      <c r="T275" s="201" t="e">
        <f>NA()</f>
        <v>#N/A</v>
      </c>
      <c r="U275" s="201">
        <v>19.37801988695335</v>
      </c>
      <c r="W275" s="4">
        <f>'3 a'!B71</f>
        <v>32.078835518761302</v>
      </c>
      <c r="X275" s="4">
        <f>'3 a'!C71</f>
        <v>28.11753387257717</v>
      </c>
      <c r="Y275" s="4" t="str">
        <f>'3 a'!D71</f>
        <v>NA</v>
      </c>
      <c r="Z275" s="4">
        <f>'3 a'!E71</f>
        <v>14.176161415839584</v>
      </c>
      <c r="AA275" s="4" t="str">
        <f>'3 a'!F71</f>
        <v>NA</v>
      </c>
      <c r="AB275" s="4" t="str">
        <f>'3 a'!G71</f>
        <v>NA</v>
      </c>
      <c r="AC275" s="4" t="str">
        <f>'3 a'!H71</f>
        <v>NA</v>
      </c>
      <c r="AD275" s="4">
        <f>'3 a'!I71</f>
        <v>25.710784743501844</v>
      </c>
      <c r="AE275" s="4" t="str">
        <f>'3 a'!J71</f>
        <v>NA</v>
      </c>
      <c r="AF275" s="4">
        <f>'3 a'!K71</f>
        <v>24.379595302729108</v>
      </c>
      <c r="AG275" s="4" t="str">
        <f>'3 a'!L71</f>
        <v>NA</v>
      </c>
      <c r="AH275" s="4">
        <f>'3 a'!M71</f>
        <v>22.58673032707334</v>
      </c>
      <c r="AI275" s="4">
        <f>'3 a'!N71</f>
        <v>21.091664300878495</v>
      </c>
      <c r="AJ275" s="4" t="str">
        <f>'3 a'!O71</f>
        <v>NA</v>
      </c>
      <c r="AK275" s="4" t="str">
        <f>'3 a'!P71</f>
        <v>NA</v>
      </c>
      <c r="AL275" s="4">
        <f>'3 a'!Q71</f>
        <v>28.983555105592089</v>
      </c>
      <c r="AM275" s="4">
        <f>'3 a'!R71</f>
        <v>31.400584586730783</v>
      </c>
      <c r="AN275" s="4" t="str">
        <f>'3 a'!S71</f>
        <v>NA</v>
      </c>
      <c r="AO275" s="4" t="str">
        <f>'3 a'!T71</f>
        <v>NA</v>
      </c>
      <c r="AP275" s="4">
        <f>'3 a'!U71</f>
        <v>19.37801988695335</v>
      </c>
      <c r="AR275" s="238">
        <f t="shared" si="107"/>
        <v>0</v>
      </c>
      <c r="AS275" s="238">
        <f t="shared" si="108"/>
        <v>0</v>
      </c>
      <c r="AT275" s="238" t="e">
        <f t="shared" si="109"/>
        <v>#VALUE!</v>
      </c>
      <c r="AU275" s="238">
        <f t="shared" si="110"/>
        <v>0</v>
      </c>
      <c r="AV275" s="238" t="e">
        <f t="shared" si="111"/>
        <v>#VALUE!</v>
      </c>
      <c r="AW275" s="238" t="e">
        <f t="shared" si="112"/>
        <v>#VALUE!</v>
      </c>
      <c r="AX275" s="238" t="e">
        <f t="shared" si="113"/>
        <v>#VALUE!</v>
      </c>
      <c r="AY275" s="238">
        <f t="shared" si="114"/>
        <v>0</v>
      </c>
      <c r="AZ275" s="238" t="e">
        <f t="shared" si="115"/>
        <v>#VALUE!</v>
      </c>
      <c r="BA275" s="238">
        <f t="shared" si="116"/>
        <v>0</v>
      </c>
      <c r="BB275" s="238" t="e">
        <f t="shared" si="117"/>
        <v>#VALUE!</v>
      </c>
      <c r="BC275" s="238">
        <f t="shared" si="118"/>
        <v>0</v>
      </c>
      <c r="BD275" s="238">
        <f t="shared" si="119"/>
        <v>0</v>
      </c>
      <c r="BE275" s="238" t="e">
        <f t="shared" si="120"/>
        <v>#VALUE!</v>
      </c>
      <c r="BF275" s="238" t="e">
        <f t="shared" si="121"/>
        <v>#VALUE!</v>
      </c>
      <c r="BG275" s="238">
        <f t="shared" si="122"/>
        <v>0</v>
      </c>
      <c r="BH275" s="238">
        <f t="shared" si="123"/>
        <v>0</v>
      </c>
      <c r="BI275" s="238" t="e">
        <f t="shared" si="124"/>
        <v>#VALUE!</v>
      </c>
      <c r="BJ275" s="238" t="e">
        <f t="shared" si="125"/>
        <v>#VALUE!</v>
      </c>
      <c r="BK275" s="238">
        <f t="shared" si="126"/>
        <v>0</v>
      </c>
    </row>
    <row r="276" spans="1:63" x14ac:dyDescent="0.25">
      <c r="A276">
        <v>1972</v>
      </c>
      <c r="B276" s="201">
        <v>32.876111782713046</v>
      </c>
      <c r="C276" s="201">
        <v>28.944210515574429</v>
      </c>
      <c r="D276" s="201" t="e">
        <f>NA()</f>
        <v>#N/A</v>
      </c>
      <c r="E276" s="201">
        <v>15.16978659079547</v>
      </c>
      <c r="F276" s="201" t="e">
        <f>NA()</f>
        <v>#N/A</v>
      </c>
      <c r="G276" s="201" t="e">
        <f>NA()</f>
        <v>#N/A</v>
      </c>
      <c r="H276" s="201" t="e">
        <f>NA()</f>
        <v>#N/A</v>
      </c>
      <c r="I276" s="201">
        <v>27.507684061633931</v>
      </c>
      <c r="J276" s="201" t="e">
        <f>NA()</f>
        <v>#N/A</v>
      </c>
      <c r="K276" s="201">
        <v>25.682710752101659</v>
      </c>
      <c r="L276" s="201" t="e">
        <f>NA()</f>
        <v>#N/A</v>
      </c>
      <c r="M276" s="201">
        <v>24.088977533111116</v>
      </c>
      <c r="N276" s="201">
        <v>22.142672937084704</v>
      </c>
      <c r="O276" s="201" t="e">
        <f>NA()</f>
        <v>#N/A</v>
      </c>
      <c r="P276" s="201" t="e">
        <f>NA()</f>
        <v>#N/A</v>
      </c>
      <c r="Q276" s="201">
        <v>30.168379232611251</v>
      </c>
      <c r="R276" s="201">
        <v>33.282377408028808</v>
      </c>
      <c r="S276" s="201" t="e">
        <f>NA()</f>
        <v>#N/A</v>
      </c>
      <c r="T276" s="201" t="e">
        <f>NA()</f>
        <v>#N/A</v>
      </c>
      <c r="U276" s="201">
        <v>19.836685420745201</v>
      </c>
      <c r="W276" s="4">
        <f>'3 a'!B72</f>
        <v>32.876111782713046</v>
      </c>
      <c r="X276" s="4">
        <f>'3 a'!C72</f>
        <v>28.944210515574429</v>
      </c>
      <c r="Y276" s="4" t="str">
        <f>'3 a'!D72</f>
        <v>NA</v>
      </c>
      <c r="Z276" s="4">
        <f>'3 a'!E72</f>
        <v>15.16978659079547</v>
      </c>
      <c r="AA276" s="4" t="str">
        <f>'3 a'!F72</f>
        <v>NA</v>
      </c>
      <c r="AB276" s="4" t="str">
        <f>'3 a'!G72</f>
        <v>NA</v>
      </c>
      <c r="AC276" s="4" t="str">
        <f>'3 a'!H72</f>
        <v>NA</v>
      </c>
      <c r="AD276" s="4">
        <f>'3 a'!I72</f>
        <v>27.507684061633931</v>
      </c>
      <c r="AE276" s="4" t="str">
        <f>'3 a'!J72</f>
        <v>NA</v>
      </c>
      <c r="AF276" s="4">
        <f>'3 a'!K72</f>
        <v>25.682710752101659</v>
      </c>
      <c r="AG276" s="4" t="str">
        <f>'3 a'!L72</f>
        <v>NA</v>
      </c>
      <c r="AH276" s="4">
        <f>'3 a'!M72</f>
        <v>24.088977533111116</v>
      </c>
      <c r="AI276" s="4">
        <f>'3 a'!N72</f>
        <v>22.142672937084704</v>
      </c>
      <c r="AJ276" s="4" t="str">
        <f>'3 a'!O72</f>
        <v>NA</v>
      </c>
      <c r="AK276" s="4" t="str">
        <f>'3 a'!P72</f>
        <v>NA</v>
      </c>
      <c r="AL276" s="4">
        <f>'3 a'!Q72</f>
        <v>30.168379232611251</v>
      </c>
      <c r="AM276" s="4">
        <f>'3 a'!R72</f>
        <v>33.282377408028808</v>
      </c>
      <c r="AN276" s="4" t="str">
        <f>'3 a'!S72</f>
        <v>NA</v>
      </c>
      <c r="AO276" s="4" t="str">
        <f>'3 a'!T72</f>
        <v>NA</v>
      </c>
      <c r="AP276" s="4">
        <f>'3 a'!U72</f>
        <v>19.836685420745201</v>
      </c>
      <c r="AR276" s="238">
        <f t="shared" si="107"/>
        <v>0</v>
      </c>
      <c r="AS276" s="238">
        <f t="shared" si="108"/>
        <v>0</v>
      </c>
      <c r="AT276" s="238" t="e">
        <f t="shared" si="109"/>
        <v>#VALUE!</v>
      </c>
      <c r="AU276" s="238">
        <f t="shared" si="110"/>
        <v>0</v>
      </c>
      <c r="AV276" s="238" t="e">
        <f t="shared" si="111"/>
        <v>#VALUE!</v>
      </c>
      <c r="AW276" s="238" t="e">
        <f t="shared" si="112"/>
        <v>#VALUE!</v>
      </c>
      <c r="AX276" s="238" t="e">
        <f t="shared" si="113"/>
        <v>#VALUE!</v>
      </c>
      <c r="AY276" s="238">
        <f t="shared" si="114"/>
        <v>0</v>
      </c>
      <c r="AZ276" s="238" t="e">
        <f t="shared" si="115"/>
        <v>#VALUE!</v>
      </c>
      <c r="BA276" s="238">
        <f t="shared" si="116"/>
        <v>0</v>
      </c>
      <c r="BB276" s="238" t="e">
        <f t="shared" si="117"/>
        <v>#VALUE!</v>
      </c>
      <c r="BC276" s="238">
        <f t="shared" si="118"/>
        <v>0</v>
      </c>
      <c r="BD276" s="238">
        <f t="shared" si="119"/>
        <v>0</v>
      </c>
      <c r="BE276" s="238" t="e">
        <f t="shared" si="120"/>
        <v>#VALUE!</v>
      </c>
      <c r="BF276" s="238" t="e">
        <f t="shared" si="121"/>
        <v>#VALUE!</v>
      </c>
      <c r="BG276" s="238">
        <f t="shared" si="122"/>
        <v>0</v>
      </c>
      <c r="BH276" s="238">
        <f t="shared" si="123"/>
        <v>0</v>
      </c>
      <c r="BI276" s="238" t="e">
        <f t="shared" si="124"/>
        <v>#VALUE!</v>
      </c>
      <c r="BJ276" s="238" t="e">
        <f t="shared" si="125"/>
        <v>#VALUE!</v>
      </c>
      <c r="BK276" s="238">
        <f t="shared" si="126"/>
        <v>0</v>
      </c>
    </row>
    <row r="277" spans="1:63" x14ac:dyDescent="0.25">
      <c r="A277">
        <v>1973</v>
      </c>
      <c r="B277" s="201">
        <v>33.703248405673207</v>
      </c>
      <c r="C277" s="201">
        <v>29.528046384183224</v>
      </c>
      <c r="D277" s="201" t="e">
        <f>NA()</f>
        <v>#N/A</v>
      </c>
      <c r="E277" s="201">
        <v>15.781063414160966</v>
      </c>
      <c r="F277" s="201" t="e">
        <f>NA()</f>
        <v>#N/A</v>
      </c>
      <c r="G277" s="201" t="e">
        <f>NA()</f>
        <v>#N/A</v>
      </c>
      <c r="H277" s="201" t="e">
        <f>NA()</f>
        <v>#N/A</v>
      </c>
      <c r="I277" s="201">
        <v>29.312123508905788</v>
      </c>
      <c r="J277" s="201" t="e">
        <f>NA()</f>
        <v>#N/A</v>
      </c>
      <c r="K277" s="201">
        <v>26.977377246583533</v>
      </c>
      <c r="L277" s="201" t="e">
        <f>NA()</f>
        <v>#N/A</v>
      </c>
      <c r="M277" s="201">
        <v>25.516951455425982</v>
      </c>
      <c r="N277" s="201">
        <v>23.272168018709934</v>
      </c>
      <c r="O277" s="201" t="e">
        <f>NA()</f>
        <v>#N/A</v>
      </c>
      <c r="P277" s="201" t="e">
        <f>NA()</f>
        <v>#N/A</v>
      </c>
      <c r="Q277" s="201">
        <v>32.021638121320805</v>
      </c>
      <c r="R277" s="201">
        <v>34.806683703869552</v>
      </c>
      <c r="S277" s="201" t="e">
        <f>NA()</f>
        <v>#N/A</v>
      </c>
      <c r="T277" s="201" t="e">
        <f>NA()</f>
        <v>#N/A</v>
      </c>
      <c r="U277" s="201">
        <v>20.884308984022109</v>
      </c>
      <c r="W277" s="4">
        <f>'3 a'!B73</f>
        <v>33.703248405673207</v>
      </c>
      <c r="X277" s="4">
        <f>'3 a'!C73</f>
        <v>29.528046384183224</v>
      </c>
      <c r="Y277" s="4" t="str">
        <f>'3 a'!D73</f>
        <v>NA</v>
      </c>
      <c r="Z277" s="4">
        <f>'3 a'!E73</f>
        <v>15.781063414160966</v>
      </c>
      <c r="AA277" s="4" t="str">
        <f>'3 a'!F73</f>
        <v>NA</v>
      </c>
      <c r="AB277" s="4" t="str">
        <f>'3 a'!G73</f>
        <v>NA</v>
      </c>
      <c r="AC277" s="4" t="str">
        <f>'3 a'!H73</f>
        <v>NA</v>
      </c>
      <c r="AD277" s="4">
        <f>'3 a'!I73</f>
        <v>29.312123508905788</v>
      </c>
      <c r="AE277" s="4" t="str">
        <f>'3 a'!J73</f>
        <v>NA</v>
      </c>
      <c r="AF277" s="4">
        <f>'3 a'!K73</f>
        <v>26.977377246583533</v>
      </c>
      <c r="AG277" s="4" t="str">
        <f>'3 a'!L73</f>
        <v>NA</v>
      </c>
      <c r="AH277" s="4">
        <f>'3 a'!M73</f>
        <v>25.516951455425982</v>
      </c>
      <c r="AI277" s="4">
        <f>'3 a'!N73</f>
        <v>23.272168018709934</v>
      </c>
      <c r="AJ277" s="4" t="str">
        <f>'3 a'!O73</f>
        <v>NA</v>
      </c>
      <c r="AK277" s="4" t="str">
        <f>'3 a'!P73</f>
        <v>NA</v>
      </c>
      <c r="AL277" s="4">
        <f>'3 a'!Q73</f>
        <v>32.021638121320805</v>
      </c>
      <c r="AM277" s="4">
        <f>'3 a'!R73</f>
        <v>34.806683703869552</v>
      </c>
      <c r="AN277" s="4" t="str">
        <f>'3 a'!S73</f>
        <v>NA</v>
      </c>
      <c r="AO277" s="4" t="str">
        <f>'3 a'!T73</f>
        <v>NA</v>
      </c>
      <c r="AP277" s="4">
        <f>'3 a'!U73</f>
        <v>20.884308984022109</v>
      </c>
      <c r="AR277" s="238">
        <f t="shared" si="107"/>
        <v>0</v>
      </c>
      <c r="AS277" s="238">
        <f t="shared" si="108"/>
        <v>0</v>
      </c>
      <c r="AT277" s="238" t="e">
        <f t="shared" si="109"/>
        <v>#VALUE!</v>
      </c>
      <c r="AU277" s="238">
        <f t="shared" si="110"/>
        <v>0</v>
      </c>
      <c r="AV277" s="238" t="e">
        <f t="shared" si="111"/>
        <v>#VALUE!</v>
      </c>
      <c r="AW277" s="238" t="e">
        <f t="shared" si="112"/>
        <v>#VALUE!</v>
      </c>
      <c r="AX277" s="238" t="e">
        <f t="shared" si="113"/>
        <v>#VALUE!</v>
      </c>
      <c r="AY277" s="238">
        <f t="shared" si="114"/>
        <v>0</v>
      </c>
      <c r="AZ277" s="238" t="e">
        <f t="shared" si="115"/>
        <v>#VALUE!</v>
      </c>
      <c r="BA277" s="238">
        <f t="shared" si="116"/>
        <v>0</v>
      </c>
      <c r="BB277" s="238" t="e">
        <f t="shared" si="117"/>
        <v>#VALUE!</v>
      </c>
      <c r="BC277" s="238">
        <f t="shared" si="118"/>
        <v>0</v>
      </c>
      <c r="BD277" s="238">
        <f t="shared" si="119"/>
        <v>0</v>
      </c>
      <c r="BE277" s="238" t="e">
        <f t="shared" si="120"/>
        <v>#VALUE!</v>
      </c>
      <c r="BF277" s="238" t="e">
        <f t="shared" si="121"/>
        <v>#VALUE!</v>
      </c>
      <c r="BG277" s="238">
        <f t="shared" si="122"/>
        <v>0</v>
      </c>
      <c r="BH277" s="238">
        <f t="shared" si="123"/>
        <v>0</v>
      </c>
      <c r="BI277" s="238" t="e">
        <f t="shared" si="124"/>
        <v>#VALUE!</v>
      </c>
      <c r="BJ277" s="238" t="e">
        <f t="shared" si="125"/>
        <v>#VALUE!</v>
      </c>
      <c r="BK277" s="238">
        <f t="shared" si="126"/>
        <v>0</v>
      </c>
    </row>
    <row r="278" spans="1:63" x14ac:dyDescent="0.25">
      <c r="A278">
        <v>1974</v>
      </c>
      <c r="B278" s="201">
        <v>33.395465737588069</v>
      </c>
      <c r="C278" s="201">
        <v>29.589663338879468</v>
      </c>
      <c r="D278" s="201" t="e">
        <f>NA()</f>
        <v>#N/A</v>
      </c>
      <c r="E278" s="201">
        <v>16.033466811177398</v>
      </c>
      <c r="F278" s="201" t="e">
        <f>NA()</f>
        <v>#N/A</v>
      </c>
      <c r="G278" s="201" t="e">
        <f>NA()</f>
        <v>#N/A</v>
      </c>
      <c r="H278" s="201" t="e">
        <f>NA()</f>
        <v>#N/A</v>
      </c>
      <c r="I278" s="201">
        <v>30.532948695341847</v>
      </c>
      <c r="J278" s="201" t="e">
        <f>NA()</f>
        <v>#N/A</v>
      </c>
      <c r="K278" s="201">
        <v>27.153716458834545</v>
      </c>
      <c r="L278" s="201" t="e">
        <f>NA()</f>
        <v>#N/A</v>
      </c>
      <c r="M278" s="201">
        <v>26.905601265316125</v>
      </c>
      <c r="N278" s="201">
        <v>24.21170396134011</v>
      </c>
      <c r="O278" s="201" t="e">
        <f>NA()</f>
        <v>#N/A</v>
      </c>
      <c r="P278" s="201" t="e">
        <f>NA()</f>
        <v>#N/A</v>
      </c>
      <c r="Q278" s="201">
        <v>33.894917536716036</v>
      </c>
      <c r="R278" s="201">
        <v>36.098935476489828</v>
      </c>
      <c r="S278" s="201" t="e">
        <f>NA()</f>
        <v>#N/A</v>
      </c>
      <c r="T278" s="201" t="e">
        <f>NA()</f>
        <v>#N/A</v>
      </c>
      <c r="U278" s="201">
        <v>20.76411810071474</v>
      </c>
      <c r="W278" s="4">
        <f>'3 a'!B74</f>
        <v>33.395465737588069</v>
      </c>
      <c r="X278" s="4">
        <f>'3 a'!C74</f>
        <v>29.589663338879468</v>
      </c>
      <c r="Y278" s="4" t="str">
        <f>'3 a'!D74</f>
        <v>NA</v>
      </c>
      <c r="Z278" s="4">
        <f>'3 a'!E74</f>
        <v>16.033466811177398</v>
      </c>
      <c r="AA278" s="4" t="str">
        <f>'3 a'!F74</f>
        <v>NA</v>
      </c>
      <c r="AB278" s="4" t="str">
        <f>'3 a'!G74</f>
        <v>NA</v>
      </c>
      <c r="AC278" s="4" t="str">
        <f>'3 a'!H74</f>
        <v>NA</v>
      </c>
      <c r="AD278" s="4">
        <f>'3 a'!I74</f>
        <v>30.532948695341847</v>
      </c>
      <c r="AE278" s="4" t="str">
        <f>'3 a'!J74</f>
        <v>NA</v>
      </c>
      <c r="AF278" s="4">
        <f>'3 a'!K74</f>
        <v>27.153716458834545</v>
      </c>
      <c r="AG278" s="4" t="str">
        <f>'3 a'!L74</f>
        <v>NA</v>
      </c>
      <c r="AH278" s="4">
        <f>'3 a'!M74</f>
        <v>26.905601265316125</v>
      </c>
      <c r="AI278" s="4">
        <f>'3 a'!N74</f>
        <v>24.21170396134011</v>
      </c>
      <c r="AJ278" s="4" t="str">
        <f>'3 a'!O74</f>
        <v>NA</v>
      </c>
      <c r="AK278" s="4" t="str">
        <f>'3 a'!P74</f>
        <v>NA</v>
      </c>
      <c r="AL278" s="4">
        <f>'3 a'!Q74</f>
        <v>33.894917536716036</v>
      </c>
      <c r="AM278" s="4">
        <f>'3 a'!R74</f>
        <v>36.098935476489828</v>
      </c>
      <c r="AN278" s="4" t="str">
        <f>'3 a'!S74</f>
        <v>NA</v>
      </c>
      <c r="AO278" s="4" t="str">
        <f>'3 a'!T74</f>
        <v>NA</v>
      </c>
      <c r="AP278" s="4">
        <f>'3 a'!U74</f>
        <v>20.76411810071474</v>
      </c>
      <c r="AR278" s="238">
        <f t="shared" si="107"/>
        <v>0</v>
      </c>
      <c r="AS278" s="238">
        <f t="shared" si="108"/>
        <v>0</v>
      </c>
      <c r="AT278" s="238" t="e">
        <f t="shared" si="109"/>
        <v>#VALUE!</v>
      </c>
      <c r="AU278" s="238">
        <f t="shared" si="110"/>
        <v>0</v>
      </c>
      <c r="AV278" s="238" t="e">
        <f t="shared" si="111"/>
        <v>#VALUE!</v>
      </c>
      <c r="AW278" s="238" t="e">
        <f t="shared" si="112"/>
        <v>#VALUE!</v>
      </c>
      <c r="AX278" s="238" t="e">
        <f t="shared" si="113"/>
        <v>#VALUE!</v>
      </c>
      <c r="AY278" s="238">
        <f t="shared" si="114"/>
        <v>0</v>
      </c>
      <c r="AZ278" s="238" t="e">
        <f t="shared" si="115"/>
        <v>#VALUE!</v>
      </c>
      <c r="BA278" s="238">
        <f t="shared" si="116"/>
        <v>0</v>
      </c>
      <c r="BB278" s="238" t="e">
        <f t="shared" si="117"/>
        <v>#VALUE!</v>
      </c>
      <c r="BC278" s="238">
        <f t="shared" si="118"/>
        <v>0</v>
      </c>
      <c r="BD278" s="238">
        <f t="shared" si="119"/>
        <v>0</v>
      </c>
      <c r="BE278" s="238" t="e">
        <f t="shared" si="120"/>
        <v>#VALUE!</v>
      </c>
      <c r="BF278" s="238" t="e">
        <f t="shared" si="121"/>
        <v>#VALUE!</v>
      </c>
      <c r="BG278" s="238">
        <f t="shared" si="122"/>
        <v>0</v>
      </c>
      <c r="BH278" s="238">
        <f t="shared" si="123"/>
        <v>0</v>
      </c>
      <c r="BI278" s="238" t="e">
        <f t="shared" si="124"/>
        <v>#VALUE!</v>
      </c>
      <c r="BJ278" s="238" t="e">
        <f t="shared" si="125"/>
        <v>#VALUE!</v>
      </c>
      <c r="BK278" s="238">
        <f t="shared" si="126"/>
        <v>0</v>
      </c>
    </row>
    <row r="279" spans="1:63" x14ac:dyDescent="0.25">
      <c r="A279">
        <v>1975</v>
      </c>
      <c r="B279" s="201">
        <v>34.307905920165389</v>
      </c>
      <c r="C279" s="201">
        <v>29.839548993759163</v>
      </c>
      <c r="D279" s="201" t="e">
        <f>NA()</f>
        <v>#N/A</v>
      </c>
      <c r="E279" s="201">
        <v>16.85301544829802</v>
      </c>
      <c r="F279" s="201" t="e">
        <f>NA()</f>
        <v>#N/A</v>
      </c>
      <c r="G279" s="201" t="e">
        <f>NA()</f>
        <v>#N/A</v>
      </c>
      <c r="H279" s="201" t="e">
        <f>NA()</f>
        <v>#N/A</v>
      </c>
      <c r="I279" s="201">
        <v>30.679252332277866</v>
      </c>
      <c r="J279" s="201" t="e">
        <f>NA()</f>
        <v>#N/A</v>
      </c>
      <c r="K279" s="201">
        <v>28.290431800466983</v>
      </c>
      <c r="L279" s="201">
        <v>19.456939533682402</v>
      </c>
      <c r="M279" s="201">
        <v>27.192311576035159</v>
      </c>
      <c r="N279" s="201">
        <v>25.122667104558371</v>
      </c>
      <c r="O279" s="201" t="e">
        <f>NA()</f>
        <v>#N/A</v>
      </c>
      <c r="P279" s="201" t="e">
        <f>NA()</f>
        <v>#N/A</v>
      </c>
      <c r="Q279" s="201">
        <v>34.943717745612744</v>
      </c>
      <c r="R279" s="201">
        <v>37.657098805476551</v>
      </c>
      <c r="S279" s="201" t="e">
        <f>NA()</f>
        <v>#N/A</v>
      </c>
      <c r="T279" s="201" t="e">
        <f>NA()</f>
        <v>#N/A</v>
      </c>
      <c r="U279" s="201">
        <v>21.095021955819821</v>
      </c>
      <c r="W279" s="4">
        <f>'3 a'!B75</f>
        <v>34.307905920165389</v>
      </c>
      <c r="X279" s="4">
        <f>'3 a'!C75</f>
        <v>29.839548993759163</v>
      </c>
      <c r="Y279" s="4" t="str">
        <f>'3 a'!D75</f>
        <v>NA</v>
      </c>
      <c r="Z279" s="4">
        <f>'3 a'!E75</f>
        <v>16.85301544829802</v>
      </c>
      <c r="AA279" s="4" t="str">
        <f>'3 a'!F75</f>
        <v>NA</v>
      </c>
      <c r="AB279" s="4" t="str">
        <f>'3 a'!G75</f>
        <v>NA</v>
      </c>
      <c r="AC279" s="4" t="str">
        <f>'3 a'!H75</f>
        <v>NA</v>
      </c>
      <c r="AD279" s="4">
        <f>'3 a'!I75</f>
        <v>30.679252332277866</v>
      </c>
      <c r="AE279" s="4" t="str">
        <f>'3 a'!J75</f>
        <v>NA</v>
      </c>
      <c r="AF279" s="4">
        <f>'3 a'!K75</f>
        <v>28.290431800466983</v>
      </c>
      <c r="AG279" s="4">
        <f>'3 a'!L75</f>
        <v>19.456939533682402</v>
      </c>
      <c r="AH279" s="4">
        <f>'3 a'!M75</f>
        <v>27.192311576035159</v>
      </c>
      <c r="AI279" s="4">
        <f>'3 a'!N75</f>
        <v>25.122667104558371</v>
      </c>
      <c r="AJ279" s="4" t="str">
        <f>'3 a'!O75</f>
        <v>NA</v>
      </c>
      <c r="AK279" s="4" t="str">
        <f>'3 a'!P75</f>
        <v>NA</v>
      </c>
      <c r="AL279" s="4">
        <f>'3 a'!Q75</f>
        <v>34.943717745612744</v>
      </c>
      <c r="AM279" s="4">
        <f>'3 a'!R75</f>
        <v>37.657098805476551</v>
      </c>
      <c r="AN279" s="4" t="str">
        <f>'3 a'!S75</f>
        <v>NA</v>
      </c>
      <c r="AO279" s="4" t="str">
        <f>'3 a'!T75</f>
        <v>NA</v>
      </c>
      <c r="AP279" s="4">
        <f>'3 a'!U75</f>
        <v>21.095021955819821</v>
      </c>
      <c r="AR279" s="238">
        <f t="shared" si="107"/>
        <v>0</v>
      </c>
      <c r="AS279" s="238">
        <f t="shared" si="108"/>
        <v>0</v>
      </c>
      <c r="AT279" s="238" t="e">
        <f t="shared" si="109"/>
        <v>#VALUE!</v>
      </c>
      <c r="AU279" s="238">
        <f t="shared" si="110"/>
        <v>0</v>
      </c>
      <c r="AV279" s="238" t="e">
        <f t="shared" si="111"/>
        <v>#VALUE!</v>
      </c>
      <c r="AW279" s="238" t="e">
        <f t="shared" si="112"/>
        <v>#VALUE!</v>
      </c>
      <c r="AX279" s="238" t="e">
        <f t="shared" si="113"/>
        <v>#VALUE!</v>
      </c>
      <c r="AY279" s="238">
        <f t="shared" si="114"/>
        <v>0</v>
      </c>
      <c r="AZ279" s="238" t="e">
        <f t="shared" si="115"/>
        <v>#VALUE!</v>
      </c>
      <c r="BA279" s="238">
        <f t="shared" si="116"/>
        <v>0</v>
      </c>
      <c r="BB279" s="238">
        <f t="shared" si="117"/>
        <v>0</v>
      </c>
      <c r="BC279" s="238">
        <f t="shared" si="118"/>
        <v>0</v>
      </c>
      <c r="BD279" s="238">
        <f t="shared" si="119"/>
        <v>0</v>
      </c>
      <c r="BE279" s="238" t="e">
        <f t="shared" si="120"/>
        <v>#VALUE!</v>
      </c>
      <c r="BF279" s="238" t="e">
        <f t="shared" si="121"/>
        <v>#VALUE!</v>
      </c>
      <c r="BG279" s="238">
        <f t="shared" si="122"/>
        <v>0</v>
      </c>
      <c r="BH279" s="238">
        <f t="shared" si="123"/>
        <v>0</v>
      </c>
      <c r="BI279" s="238" t="e">
        <f t="shared" si="124"/>
        <v>#VALUE!</v>
      </c>
      <c r="BJ279" s="238" t="e">
        <f t="shared" si="125"/>
        <v>#VALUE!</v>
      </c>
      <c r="BK279" s="238">
        <f t="shared" si="126"/>
        <v>0</v>
      </c>
    </row>
    <row r="280" spans="1:63" x14ac:dyDescent="0.25">
      <c r="A280">
        <v>1976</v>
      </c>
      <c r="B280" s="201">
        <v>35.130935001821513</v>
      </c>
      <c r="C280" s="201">
        <v>31.257957850588237</v>
      </c>
      <c r="D280" s="201" t="e">
        <f>NA()</f>
        <v>#N/A</v>
      </c>
      <c r="E280" s="201">
        <v>17.086302060709802</v>
      </c>
      <c r="F280" s="201" t="e">
        <f>NA()</f>
        <v>#N/A</v>
      </c>
      <c r="G280" s="201">
        <v>12.772201519548233</v>
      </c>
      <c r="H280" s="201" t="e">
        <f>NA()</f>
        <v>#N/A</v>
      </c>
      <c r="I280" s="201">
        <v>32.510283466162704</v>
      </c>
      <c r="J280" s="201" t="e">
        <f>NA()</f>
        <v>#N/A</v>
      </c>
      <c r="K280" s="201">
        <v>29.358293633285811</v>
      </c>
      <c r="L280" s="201">
        <v>19.735022886593654</v>
      </c>
      <c r="M280" s="201">
        <v>27.749687846282292</v>
      </c>
      <c r="N280" s="201">
        <v>26.293956839023263</v>
      </c>
      <c r="O280" s="201" t="e">
        <f>NA()</f>
        <v>#N/A</v>
      </c>
      <c r="P280" s="201" t="e">
        <f>NA()</f>
        <v>#N/A</v>
      </c>
      <c r="Q280" s="201">
        <v>36.504777404139929</v>
      </c>
      <c r="R280" s="201">
        <v>39.780608017339013</v>
      </c>
      <c r="S280" s="201" t="e">
        <f>NA()</f>
        <v>#N/A</v>
      </c>
      <c r="T280" s="201" t="e">
        <f>NA()</f>
        <v>#N/A</v>
      </c>
      <c r="U280" s="201">
        <v>21.850386119308514</v>
      </c>
      <c r="W280" s="4">
        <f>'3 a'!B76</f>
        <v>35.130935001821513</v>
      </c>
      <c r="X280" s="4">
        <f>'3 a'!C76</f>
        <v>31.257957850588237</v>
      </c>
      <c r="Y280" s="4" t="str">
        <f>'3 a'!D76</f>
        <v>NA</v>
      </c>
      <c r="Z280" s="4">
        <f>'3 a'!E76</f>
        <v>17.086302060709802</v>
      </c>
      <c r="AA280" s="4" t="str">
        <f>'3 a'!F76</f>
        <v>NA</v>
      </c>
      <c r="AB280" s="4">
        <f>'3 a'!G76</f>
        <v>12.772201519548233</v>
      </c>
      <c r="AC280" s="4" t="str">
        <f>'3 a'!H76</f>
        <v>NA</v>
      </c>
      <c r="AD280" s="4">
        <f>'3 a'!I76</f>
        <v>32.510283466162704</v>
      </c>
      <c r="AE280" s="4" t="str">
        <f>'3 a'!J76</f>
        <v>NA</v>
      </c>
      <c r="AF280" s="4">
        <f>'3 a'!K76</f>
        <v>29.358293633285811</v>
      </c>
      <c r="AG280" s="4">
        <f>'3 a'!L76</f>
        <v>19.735022886593654</v>
      </c>
      <c r="AH280" s="4">
        <f>'3 a'!M76</f>
        <v>27.749687846282292</v>
      </c>
      <c r="AI280" s="4">
        <f>'3 a'!N76</f>
        <v>26.293956839023263</v>
      </c>
      <c r="AJ280" s="4" t="str">
        <f>'3 a'!O76</f>
        <v>NA</v>
      </c>
      <c r="AK280" s="4" t="str">
        <f>'3 a'!P76</f>
        <v>NA</v>
      </c>
      <c r="AL280" s="4">
        <f>'3 a'!Q76</f>
        <v>36.504777404139929</v>
      </c>
      <c r="AM280" s="4">
        <f>'3 a'!R76</f>
        <v>39.780608017339013</v>
      </c>
      <c r="AN280" s="4" t="str">
        <f>'3 a'!S76</f>
        <v>NA</v>
      </c>
      <c r="AO280" s="4" t="str">
        <f>'3 a'!T76</f>
        <v>NA</v>
      </c>
      <c r="AP280" s="4">
        <f>'3 a'!U76</f>
        <v>21.850386119308514</v>
      </c>
      <c r="AR280" s="238">
        <f t="shared" si="107"/>
        <v>0</v>
      </c>
      <c r="AS280" s="238">
        <f t="shared" si="108"/>
        <v>0</v>
      </c>
      <c r="AT280" s="238" t="e">
        <f t="shared" si="109"/>
        <v>#VALUE!</v>
      </c>
      <c r="AU280" s="238">
        <f t="shared" si="110"/>
        <v>0</v>
      </c>
      <c r="AV280" s="238" t="e">
        <f t="shared" si="111"/>
        <v>#VALUE!</v>
      </c>
      <c r="AW280" s="238">
        <f t="shared" si="112"/>
        <v>0</v>
      </c>
      <c r="AX280" s="238" t="e">
        <f t="shared" si="113"/>
        <v>#VALUE!</v>
      </c>
      <c r="AY280" s="238">
        <f t="shared" si="114"/>
        <v>0</v>
      </c>
      <c r="AZ280" s="238" t="e">
        <f t="shared" si="115"/>
        <v>#VALUE!</v>
      </c>
      <c r="BA280" s="238">
        <f t="shared" si="116"/>
        <v>0</v>
      </c>
      <c r="BB280" s="238">
        <f t="shared" si="117"/>
        <v>0</v>
      </c>
      <c r="BC280" s="238">
        <f t="shared" si="118"/>
        <v>0</v>
      </c>
      <c r="BD280" s="238">
        <f t="shared" si="119"/>
        <v>0</v>
      </c>
      <c r="BE280" s="238" t="e">
        <f t="shared" si="120"/>
        <v>#VALUE!</v>
      </c>
      <c r="BF280" s="238" t="e">
        <f t="shared" si="121"/>
        <v>#VALUE!</v>
      </c>
      <c r="BG280" s="238">
        <f t="shared" si="122"/>
        <v>0</v>
      </c>
      <c r="BH280" s="238">
        <f t="shared" si="123"/>
        <v>0</v>
      </c>
      <c r="BI280" s="238" t="e">
        <f t="shared" si="124"/>
        <v>#VALUE!</v>
      </c>
      <c r="BJ280" s="238" t="e">
        <f t="shared" si="125"/>
        <v>#VALUE!</v>
      </c>
      <c r="BK280" s="238">
        <f t="shared" si="126"/>
        <v>0</v>
      </c>
    </row>
    <row r="281" spans="1:63" x14ac:dyDescent="0.25">
      <c r="A281">
        <v>1977</v>
      </c>
      <c r="B281" s="201">
        <v>35.496923542846076</v>
      </c>
      <c r="C281" s="201">
        <v>31.900699580927821</v>
      </c>
      <c r="D281" s="201" t="e">
        <f>NA()</f>
        <v>#N/A</v>
      </c>
      <c r="E281" s="201">
        <v>17.285746929124247</v>
      </c>
      <c r="F281" s="201" t="e">
        <f>NA()</f>
        <v>#N/A</v>
      </c>
      <c r="G281" s="201">
        <v>13.119370491846093</v>
      </c>
      <c r="H281" s="201" t="e">
        <f>NA()</f>
        <v>#N/A</v>
      </c>
      <c r="I281" s="201">
        <v>33.276461648414866</v>
      </c>
      <c r="J281" s="201" t="e">
        <f>NA()</f>
        <v>#N/A</v>
      </c>
      <c r="K281" s="201">
        <v>30.436062288239949</v>
      </c>
      <c r="L281" s="201">
        <v>20.236674020132583</v>
      </c>
      <c r="M281" s="201">
        <v>29.07418387146361</v>
      </c>
      <c r="N281" s="201">
        <v>27.376769966291036</v>
      </c>
      <c r="O281" s="201" t="e">
        <f>NA()</f>
        <v>#N/A</v>
      </c>
      <c r="P281" s="201" t="e">
        <f>NA()</f>
        <v>#N/A</v>
      </c>
      <c r="Q281" s="201">
        <v>37.535680315177601</v>
      </c>
      <c r="R281" s="201">
        <v>41.198088481720511</v>
      </c>
      <c r="S281" s="201">
        <v>25.188351933035964</v>
      </c>
      <c r="T281" s="201" t="e">
        <f>NA()</f>
        <v>#N/A</v>
      </c>
      <c r="U281" s="201">
        <v>22.236149654711298</v>
      </c>
      <c r="W281" s="4">
        <f>'3 a'!B77</f>
        <v>35.496923542846076</v>
      </c>
      <c r="X281" s="4">
        <f>'3 a'!C77</f>
        <v>31.900699580927821</v>
      </c>
      <c r="Y281" s="4" t="str">
        <f>'3 a'!D77</f>
        <v>NA</v>
      </c>
      <c r="Z281" s="4">
        <f>'3 a'!E77</f>
        <v>17.285746929124247</v>
      </c>
      <c r="AA281" s="4" t="str">
        <f>'3 a'!F77</f>
        <v>NA</v>
      </c>
      <c r="AB281" s="4">
        <f>'3 a'!G77</f>
        <v>13.119370491846093</v>
      </c>
      <c r="AC281" s="4" t="str">
        <f>'3 a'!H77</f>
        <v>NA</v>
      </c>
      <c r="AD281" s="4">
        <f>'3 a'!I77</f>
        <v>33.276461648414866</v>
      </c>
      <c r="AE281" s="4" t="str">
        <f>'3 a'!J77</f>
        <v>NA</v>
      </c>
      <c r="AF281" s="4">
        <f>'3 a'!K77</f>
        <v>30.436062288239949</v>
      </c>
      <c r="AG281" s="4">
        <f>'3 a'!L77</f>
        <v>20.236674020132583</v>
      </c>
      <c r="AH281" s="4">
        <f>'3 a'!M77</f>
        <v>29.07418387146361</v>
      </c>
      <c r="AI281" s="4">
        <f>'3 a'!N77</f>
        <v>27.376769966291036</v>
      </c>
      <c r="AJ281" s="4" t="str">
        <f>'3 a'!O77</f>
        <v>NA</v>
      </c>
      <c r="AK281" s="4" t="str">
        <f>'3 a'!P77</f>
        <v>NA</v>
      </c>
      <c r="AL281" s="4">
        <f>'3 a'!Q77</f>
        <v>37.535680315177601</v>
      </c>
      <c r="AM281" s="4">
        <f>'3 a'!R77</f>
        <v>41.198088481720511</v>
      </c>
      <c r="AN281" s="4">
        <f>'3 a'!S77</f>
        <v>25.188351933035964</v>
      </c>
      <c r="AO281" s="4" t="str">
        <f>'3 a'!T77</f>
        <v>NA</v>
      </c>
      <c r="AP281" s="4">
        <f>'3 a'!U77</f>
        <v>22.236149654711298</v>
      </c>
      <c r="AR281" s="238">
        <f t="shared" si="107"/>
        <v>0</v>
      </c>
      <c r="AS281" s="238">
        <f t="shared" si="108"/>
        <v>0</v>
      </c>
      <c r="AT281" s="238" t="e">
        <f t="shared" si="109"/>
        <v>#VALUE!</v>
      </c>
      <c r="AU281" s="238">
        <f t="shared" si="110"/>
        <v>0</v>
      </c>
      <c r="AV281" s="238" t="e">
        <f t="shared" si="111"/>
        <v>#VALUE!</v>
      </c>
      <c r="AW281" s="238">
        <f t="shared" si="112"/>
        <v>0</v>
      </c>
      <c r="AX281" s="238" t="e">
        <f t="shared" si="113"/>
        <v>#VALUE!</v>
      </c>
      <c r="AY281" s="238">
        <f t="shared" si="114"/>
        <v>0</v>
      </c>
      <c r="AZ281" s="238" t="e">
        <f t="shared" si="115"/>
        <v>#VALUE!</v>
      </c>
      <c r="BA281" s="238">
        <f t="shared" si="116"/>
        <v>0</v>
      </c>
      <c r="BB281" s="238">
        <f t="shared" si="117"/>
        <v>0</v>
      </c>
      <c r="BC281" s="238">
        <f t="shared" si="118"/>
        <v>0</v>
      </c>
      <c r="BD281" s="238">
        <f t="shared" si="119"/>
        <v>0</v>
      </c>
      <c r="BE281" s="238" t="e">
        <f t="shared" si="120"/>
        <v>#VALUE!</v>
      </c>
      <c r="BF281" s="238" t="e">
        <f t="shared" si="121"/>
        <v>#VALUE!</v>
      </c>
      <c r="BG281" s="238">
        <f t="shared" si="122"/>
        <v>0</v>
      </c>
      <c r="BH281" s="238">
        <f t="shared" si="123"/>
        <v>0</v>
      </c>
      <c r="BI281" s="238">
        <f t="shared" si="124"/>
        <v>0</v>
      </c>
      <c r="BJ281" s="238" t="e">
        <f t="shared" si="125"/>
        <v>#VALUE!</v>
      </c>
      <c r="BK281" s="238">
        <f t="shared" si="126"/>
        <v>0</v>
      </c>
    </row>
    <row r="282" spans="1:63" x14ac:dyDescent="0.25">
      <c r="A282">
        <v>1978</v>
      </c>
      <c r="B282" s="201">
        <v>35.792467792904397</v>
      </c>
      <c r="C282" s="201">
        <v>32.079656062058149</v>
      </c>
      <c r="D282" s="201">
        <v>28.862605336367089</v>
      </c>
      <c r="E282" s="201">
        <v>17.743331020015091</v>
      </c>
      <c r="F282" s="201" t="e">
        <f>NA()</f>
        <v>#N/A</v>
      </c>
      <c r="G282" s="201">
        <v>13.346022396288435</v>
      </c>
      <c r="H282" s="201" t="e">
        <f>NA()</f>
        <v>#N/A</v>
      </c>
      <c r="I282" s="201">
        <v>34.486457460886889</v>
      </c>
      <c r="J282" s="201" t="e">
        <f>NA()</f>
        <v>#N/A</v>
      </c>
      <c r="K282" s="201">
        <v>31.261863533568981</v>
      </c>
      <c r="L282" s="201">
        <v>20.963644417121095</v>
      </c>
      <c r="M282" s="201">
        <v>30.546678300865313</v>
      </c>
      <c r="N282" s="201">
        <v>28.221927900664834</v>
      </c>
      <c r="O282" s="201" t="e">
        <f>NA()</f>
        <v>#N/A</v>
      </c>
      <c r="P282" s="201" t="e">
        <f>NA()</f>
        <v>#N/A</v>
      </c>
      <c r="Q282" s="201">
        <v>38.777168231174443</v>
      </c>
      <c r="R282" s="201">
        <v>43.014977826190702</v>
      </c>
      <c r="S282" s="201">
        <v>26.524071000555022</v>
      </c>
      <c r="T282" s="201" t="e">
        <f>NA()</f>
        <v>#N/A</v>
      </c>
      <c r="U282" s="201">
        <v>22.828595039389384</v>
      </c>
      <c r="W282" s="4">
        <f>'3 a'!B78</f>
        <v>35.792467792904397</v>
      </c>
      <c r="X282" s="4">
        <f>'3 a'!C78</f>
        <v>32.079656062058149</v>
      </c>
      <c r="Y282" s="4">
        <f>'3 a'!D78</f>
        <v>28.862605336367089</v>
      </c>
      <c r="Z282" s="4">
        <f>'3 a'!E78</f>
        <v>17.743331020015091</v>
      </c>
      <c r="AA282" s="4" t="str">
        <f>'3 a'!F78</f>
        <v>NA</v>
      </c>
      <c r="AB282" s="4">
        <f>'3 a'!G78</f>
        <v>13.346022396288435</v>
      </c>
      <c r="AC282" s="4" t="str">
        <f>'3 a'!H78</f>
        <v>NA</v>
      </c>
      <c r="AD282" s="4">
        <f>'3 a'!I78</f>
        <v>34.486457460886889</v>
      </c>
      <c r="AE282" s="4" t="str">
        <f>'3 a'!J78</f>
        <v>NA</v>
      </c>
      <c r="AF282" s="4">
        <f>'3 a'!K78</f>
        <v>31.261863533568981</v>
      </c>
      <c r="AG282" s="4">
        <f>'3 a'!L78</f>
        <v>20.963644417121095</v>
      </c>
      <c r="AH282" s="4">
        <f>'3 a'!M78</f>
        <v>30.546678300865313</v>
      </c>
      <c r="AI282" s="4">
        <f>'3 a'!N78</f>
        <v>28.221927900664834</v>
      </c>
      <c r="AJ282" s="4" t="str">
        <f>'3 a'!O78</f>
        <v>NA</v>
      </c>
      <c r="AK282" s="4" t="str">
        <f>'3 a'!P78</f>
        <v>NA</v>
      </c>
      <c r="AL282" s="4">
        <f>'3 a'!Q78</f>
        <v>38.777168231174443</v>
      </c>
      <c r="AM282" s="4">
        <f>'3 a'!R78</f>
        <v>43.014977826190702</v>
      </c>
      <c r="AN282" s="4">
        <f>'3 a'!S78</f>
        <v>26.524071000555022</v>
      </c>
      <c r="AO282" s="4" t="str">
        <f>'3 a'!T78</f>
        <v>NA</v>
      </c>
      <c r="AP282" s="4">
        <f>'3 a'!U78</f>
        <v>22.828595039389384</v>
      </c>
      <c r="AR282" s="238">
        <f t="shared" si="107"/>
        <v>0</v>
      </c>
      <c r="AS282" s="238">
        <f t="shared" si="108"/>
        <v>0</v>
      </c>
      <c r="AT282" s="238">
        <f t="shared" si="109"/>
        <v>0</v>
      </c>
      <c r="AU282" s="238">
        <f t="shared" si="110"/>
        <v>0</v>
      </c>
      <c r="AV282" s="238" t="e">
        <f t="shared" si="111"/>
        <v>#VALUE!</v>
      </c>
      <c r="AW282" s="238">
        <f t="shared" si="112"/>
        <v>0</v>
      </c>
      <c r="AX282" s="238" t="e">
        <f t="shared" si="113"/>
        <v>#VALUE!</v>
      </c>
      <c r="AY282" s="238">
        <f t="shared" si="114"/>
        <v>0</v>
      </c>
      <c r="AZ282" s="238" t="e">
        <f t="shared" si="115"/>
        <v>#VALUE!</v>
      </c>
      <c r="BA282" s="238">
        <f t="shared" si="116"/>
        <v>0</v>
      </c>
      <c r="BB282" s="238">
        <f t="shared" si="117"/>
        <v>0</v>
      </c>
      <c r="BC282" s="238">
        <f t="shared" si="118"/>
        <v>0</v>
      </c>
      <c r="BD282" s="238">
        <f t="shared" si="119"/>
        <v>0</v>
      </c>
      <c r="BE282" s="238" t="e">
        <f t="shared" si="120"/>
        <v>#VALUE!</v>
      </c>
      <c r="BF282" s="238" t="e">
        <f t="shared" si="121"/>
        <v>#VALUE!</v>
      </c>
      <c r="BG282" s="238">
        <f t="shared" si="122"/>
        <v>0</v>
      </c>
      <c r="BH282" s="238">
        <f t="shared" si="123"/>
        <v>0</v>
      </c>
      <c r="BI282" s="238">
        <f t="shared" si="124"/>
        <v>0</v>
      </c>
      <c r="BJ282" s="238" t="e">
        <f t="shared" si="125"/>
        <v>#VALUE!</v>
      </c>
      <c r="BK282" s="238">
        <f t="shared" si="126"/>
        <v>0</v>
      </c>
    </row>
    <row r="283" spans="1:63" x14ac:dyDescent="0.25">
      <c r="A283">
        <v>1979</v>
      </c>
      <c r="B283" s="201">
        <v>35.938973161579611</v>
      </c>
      <c r="C283" s="201">
        <v>31.967690475322179</v>
      </c>
      <c r="D283" s="201">
        <v>29.1574649628038</v>
      </c>
      <c r="E283" s="201">
        <v>18.302507741136946</v>
      </c>
      <c r="F283" s="201" t="e">
        <f>NA()</f>
        <v>#N/A</v>
      </c>
      <c r="G283" s="201">
        <v>13.730991003613724</v>
      </c>
      <c r="H283" s="201" t="e">
        <f>NA()</f>
        <v>#N/A</v>
      </c>
      <c r="I283" s="201">
        <v>35.238498529796352</v>
      </c>
      <c r="J283" s="201" t="e">
        <f>NA()</f>
        <v>#N/A</v>
      </c>
      <c r="K283" s="201">
        <v>32.339633387199051</v>
      </c>
      <c r="L283" s="201">
        <v>22.259321673790609</v>
      </c>
      <c r="M283" s="201">
        <v>31.452780800896758</v>
      </c>
      <c r="N283" s="201">
        <v>29.03001131179369</v>
      </c>
      <c r="O283" s="201" t="e">
        <f>NA()</f>
        <v>#N/A</v>
      </c>
      <c r="P283" s="201" t="e">
        <f>NA()</f>
        <v>#N/A</v>
      </c>
      <c r="Q283" s="201">
        <v>39.268208972779114</v>
      </c>
      <c r="R283" s="201">
        <v>44.883062811938842</v>
      </c>
      <c r="S283" s="201">
        <v>27.89567557062032</v>
      </c>
      <c r="T283" s="201" t="e">
        <f>NA()</f>
        <v>#N/A</v>
      </c>
      <c r="U283" s="201">
        <v>23.274116448758161</v>
      </c>
      <c r="W283" s="4">
        <f>'3 a'!B79</f>
        <v>35.938973161579611</v>
      </c>
      <c r="X283" s="4">
        <f>'3 a'!C79</f>
        <v>31.967690475322179</v>
      </c>
      <c r="Y283" s="4">
        <f>'3 a'!D79</f>
        <v>29.1574649628038</v>
      </c>
      <c r="Z283" s="4">
        <f>'3 a'!E79</f>
        <v>18.302507741136946</v>
      </c>
      <c r="AA283" s="4" t="str">
        <f>'3 a'!F79</f>
        <v>NA</v>
      </c>
      <c r="AB283" s="4">
        <f>'3 a'!G79</f>
        <v>13.730991003613724</v>
      </c>
      <c r="AC283" s="4" t="str">
        <f>'3 a'!H79</f>
        <v>NA</v>
      </c>
      <c r="AD283" s="4">
        <f>'3 a'!I79</f>
        <v>35.238498529796352</v>
      </c>
      <c r="AE283" s="4" t="str">
        <f>'3 a'!J79</f>
        <v>NA</v>
      </c>
      <c r="AF283" s="4">
        <f>'3 a'!K79</f>
        <v>32.339633387199051</v>
      </c>
      <c r="AG283" s="4">
        <f>'3 a'!L79</f>
        <v>22.259321673790609</v>
      </c>
      <c r="AH283" s="4">
        <f>'3 a'!M79</f>
        <v>31.452780800896758</v>
      </c>
      <c r="AI283" s="4">
        <f>'3 a'!N79</f>
        <v>29.03001131179369</v>
      </c>
      <c r="AJ283" s="4" t="str">
        <f>'3 a'!O79</f>
        <v>NA</v>
      </c>
      <c r="AK283" s="4" t="str">
        <f>'3 a'!P79</f>
        <v>NA</v>
      </c>
      <c r="AL283" s="4">
        <f>'3 a'!Q79</f>
        <v>39.268208972779114</v>
      </c>
      <c r="AM283" s="4">
        <f>'3 a'!R79</f>
        <v>44.883062811938842</v>
      </c>
      <c r="AN283" s="4">
        <f>'3 a'!S79</f>
        <v>27.89567557062032</v>
      </c>
      <c r="AO283" s="4" t="str">
        <f>'3 a'!T79</f>
        <v>NA</v>
      </c>
      <c r="AP283" s="4">
        <f>'3 a'!U79</f>
        <v>23.274116448758161</v>
      </c>
      <c r="AR283" s="238">
        <f t="shared" si="107"/>
        <v>0</v>
      </c>
      <c r="AS283" s="238">
        <f t="shared" si="108"/>
        <v>0</v>
      </c>
      <c r="AT283" s="238">
        <f t="shared" si="109"/>
        <v>0</v>
      </c>
      <c r="AU283" s="238">
        <f t="shared" si="110"/>
        <v>0</v>
      </c>
      <c r="AV283" s="238" t="e">
        <f t="shared" si="111"/>
        <v>#VALUE!</v>
      </c>
      <c r="AW283" s="238">
        <f t="shared" si="112"/>
        <v>0</v>
      </c>
      <c r="AX283" s="238" t="e">
        <f t="shared" si="113"/>
        <v>#VALUE!</v>
      </c>
      <c r="AY283" s="238">
        <f t="shared" si="114"/>
        <v>0</v>
      </c>
      <c r="AZ283" s="238" t="e">
        <f t="shared" si="115"/>
        <v>#VALUE!</v>
      </c>
      <c r="BA283" s="238">
        <f t="shared" si="116"/>
        <v>0</v>
      </c>
      <c r="BB283" s="238">
        <f t="shared" si="117"/>
        <v>0</v>
      </c>
      <c r="BC283" s="238">
        <f t="shared" si="118"/>
        <v>0</v>
      </c>
      <c r="BD283" s="238">
        <f t="shared" si="119"/>
        <v>0</v>
      </c>
      <c r="BE283" s="238" t="e">
        <f t="shared" si="120"/>
        <v>#VALUE!</v>
      </c>
      <c r="BF283" s="238" t="e">
        <f t="shared" si="121"/>
        <v>#VALUE!</v>
      </c>
      <c r="BG283" s="238">
        <f t="shared" si="122"/>
        <v>0</v>
      </c>
      <c r="BH283" s="238">
        <f t="shared" si="123"/>
        <v>0</v>
      </c>
      <c r="BI283" s="238">
        <f t="shared" si="124"/>
        <v>0</v>
      </c>
      <c r="BJ283" s="238" t="e">
        <f t="shared" si="125"/>
        <v>#VALUE!</v>
      </c>
      <c r="BK283" s="238">
        <f t="shared" si="126"/>
        <v>0</v>
      </c>
    </row>
    <row r="284" spans="1:63" x14ac:dyDescent="0.25">
      <c r="A284">
        <v>1980</v>
      </c>
      <c r="B284" s="201">
        <v>35.940569524553759</v>
      </c>
      <c r="C284" s="201">
        <v>32.177533555350017</v>
      </c>
      <c r="D284" s="201">
        <v>29.613469943806866</v>
      </c>
      <c r="E284" s="201">
        <v>18.54680533061741</v>
      </c>
      <c r="F284" s="201">
        <v>5.2827721247343229</v>
      </c>
      <c r="G284" s="201">
        <v>14.292370553089462</v>
      </c>
      <c r="H284" s="201" t="e">
        <f>NA()</f>
        <v>#N/A</v>
      </c>
      <c r="I284" s="201">
        <v>37.239161462310818</v>
      </c>
      <c r="J284" s="201" t="e">
        <f>NA()</f>
        <v>#N/A</v>
      </c>
      <c r="K284" s="201">
        <v>32.026631809968713</v>
      </c>
      <c r="L284" s="201">
        <v>23.041236559207587</v>
      </c>
      <c r="M284" s="201">
        <v>31.985956598272331</v>
      </c>
      <c r="N284" s="201">
        <v>29.27466779379208</v>
      </c>
      <c r="O284" s="201" t="e">
        <f>NA()</f>
        <v>#N/A</v>
      </c>
      <c r="P284" s="201">
        <v>31.461379026910645</v>
      </c>
      <c r="Q284" s="201">
        <v>39.313372634024653</v>
      </c>
      <c r="R284" s="201">
        <v>45.803539223997568</v>
      </c>
      <c r="S284" s="201">
        <v>29.159911500769958</v>
      </c>
      <c r="T284" s="201">
        <v>30.419160636771572</v>
      </c>
      <c r="U284" s="201">
        <v>23.292593664833767</v>
      </c>
      <c r="W284" s="4">
        <f>'3 a'!B80</f>
        <v>35.940569524553759</v>
      </c>
      <c r="X284" s="4">
        <f>'3 a'!C80</f>
        <v>32.177533555350017</v>
      </c>
      <c r="Y284" s="4">
        <f>'3 a'!D80</f>
        <v>29.613469943806866</v>
      </c>
      <c r="Z284" s="4">
        <f>'3 a'!E80</f>
        <v>18.54680533061741</v>
      </c>
      <c r="AA284" s="4">
        <f>'3 a'!F80</f>
        <v>5.2827721247343229</v>
      </c>
      <c r="AB284" s="4">
        <f>'3 a'!G80</f>
        <v>14.292370553089462</v>
      </c>
      <c r="AC284" s="4" t="str">
        <f>'3 a'!H80</f>
        <v>NA</v>
      </c>
      <c r="AD284" s="4">
        <f>'3 a'!I80</f>
        <v>37.239161462310818</v>
      </c>
      <c r="AE284" s="4" t="str">
        <f>'3 a'!J80</f>
        <v>NA</v>
      </c>
      <c r="AF284" s="4">
        <f>'3 a'!K80</f>
        <v>32.026631809968713</v>
      </c>
      <c r="AG284" s="4">
        <f>'3 a'!L80</f>
        <v>23.041236559207587</v>
      </c>
      <c r="AH284" s="4">
        <f>'3 a'!M80</f>
        <v>31.985956598272331</v>
      </c>
      <c r="AI284" s="4">
        <f>'3 a'!N80</f>
        <v>29.27466779379208</v>
      </c>
      <c r="AJ284" s="4" t="str">
        <f>'3 a'!O80</f>
        <v>NA</v>
      </c>
      <c r="AK284" s="4">
        <f>'3 a'!P80</f>
        <v>31.461379026910645</v>
      </c>
      <c r="AL284" s="4">
        <f>'3 a'!Q80</f>
        <v>39.313372634024653</v>
      </c>
      <c r="AM284" s="4">
        <f>'3 a'!R80</f>
        <v>45.803539223997568</v>
      </c>
      <c r="AN284" s="4">
        <f>'3 a'!S80</f>
        <v>29.159911500769958</v>
      </c>
      <c r="AO284" s="4">
        <f>'3 a'!T80</f>
        <v>30.419160636771572</v>
      </c>
      <c r="AP284" s="4">
        <f>'3 a'!U80</f>
        <v>23.292593664833767</v>
      </c>
      <c r="AR284" s="238">
        <f t="shared" si="107"/>
        <v>0</v>
      </c>
      <c r="AS284" s="238">
        <f t="shared" si="108"/>
        <v>0</v>
      </c>
      <c r="AT284" s="238">
        <f t="shared" si="109"/>
        <v>0</v>
      </c>
      <c r="AU284" s="238">
        <f t="shared" si="110"/>
        <v>0</v>
      </c>
      <c r="AV284" s="238">
        <f t="shared" si="111"/>
        <v>0</v>
      </c>
      <c r="AW284" s="238">
        <f t="shared" si="112"/>
        <v>0</v>
      </c>
      <c r="AX284" s="238" t="e">
        <f t="shared" si="113"/>
        <v>#VALUE!</v>
      </c>
      <c r="AY284" s="238">
        <f t="shared" si="114"/>
        <v>0</v>
      </c>
      <c r="AZ284" s="238" t="e">
        <f t="shared" si="115"/>
        <v>#VALUE!</v>
      </c>
      <c r="BA284" s="238">
        <f t="shared" si="116"/>
        <v>0</v>
      </c>
      <c r="BB284" s="238">
        <f t="shared" si="117"/>
        <v>0</v>
      </c>
      <c r="BC284" s="238">
        <f t="shared" si="118"/>
        <v>0</v>
      </c>
      <c r="BD284" s="238">
        <f t="shared" si="119"/>
        <v>0</v>
      </c>
      <c r="BE284" s="238" t="e">
        <f t="shared" si="120"/>
        <v>#VALUE!</v>
      </c>
      <c r="BF284" s="238">
        <f t="shared" si="121"/>
        <v>0</v>
      </c>
      <c r="BG284" s="238">
        <f t="shared" si="122"/>
        <v>0</v>
      </c>
      <c r="BH284" s="238">
        <f t="shared" si="123"/>
        <v>0</v>
      </c>
      <c r="BI284" s="238">
        <f t="shared" si="124"/>
        <v>0</v>
      </c>
      <c r="BJ284" s="238">
        <f t="shared" si="125"/>
        <v>0</v>
      </c>
      <c r="BK284" s="238">
        <f t="shared" si="126"/>
        <v>0</v>
      </c>
    </row>
    <row r="285" spans="1:63" x14ac:dyDescent="0.25">
      <c r="A285">
        <v>1981</v>
      </c>
      <c r="B285" s="201">
        <v>36.775799093094371</v>
      </c>
      <c r="C285" s="201">
        <v>32.359025423841402</v>
      </c>
      <c r="D285" s="201">
        <v>30.069235212188108</v>
      </c>
      <c r="E285" s="201">
        <v>19.263845549221436</v>
      </c>
      <c r="F285" s="201">
        <v>5.567327593925512</v>
      </c>
      <c r="G285" s="201">
        <v>15.419726588883618</v>
      </c>
      <c r="H285" s="201" t="e">
        <f>NA()</f>
        <v>#N/A</v>
      </c>
      <c r="I285" s="201">
        <v>38.347320860119744</v>
      </c>
      <c r="J285" s="201" t="e">
        <f>NA()</f>
        <v>#N/A</v>
      </c>
      <c r="K285" s="201">
        <v>32.811574713994546</v>
      </c>
      <c r="L285" s="201">
        <v>22.978373426345247</v>
      </c>
      <c r="M285" s="201">
        <v>32.71393601842508</v>
      </c>
      <c r="N285" s="201">
        <v>29.761232027927903</v>
      </c>
      <c r="O285" s="201" t="e">
        <f>NA()</f>
        <v>#N/A</v>
      </c>
      <c r="P285" s="201">
        <v>31.645655618801914</v>
      </c>
      <c r="Q285" s="201">
        <v>39.195938976129774</v>
      </c>
      <c r="R285" s="201">
        <v>46.202752100732098</v>
      </c>
      <c r="S285" s="201">
        <v>30.294094941299079</v>
      </c>
      <c r="T285" s="201">
        <v>30.477935300029323</v>
      </c>
      <c r="U285" s="201">
        <v>24.105039872539603</v>
      </c>
      <c r="W285" s="4">
        <f>'3 a'!B81</f>
        <v>36.775799093094371</v>
      </c>
      <c r="X285" s="4">
        <f>'3 a'!C81</f>
        <v>32.359025423841402</v>
      </c>
      <c r="Y285" s="4">
        <f>'3 a'!D81</f>
        <v>30.069235212188108</v>
      </c>
      <c r="Z285" s="4">
        <f>'3 a'!E81</f>
        <v>19.263845549221436</v>
      </c>
      <c r="AA285" s="4">
        <f>'3 a'!F81</f>
        <v>5.567327593925512</v>
      </c>
      <c r="AB285" s="4">
        <f>'3 a'!G81</f>
        <v>15.419726588883618</v>
      </c>
      <c r="AC285" s="4" t="str">
        <f>'3 a'!H81</f>
        <v>NA</v>
      </c>
      <c r="AD285" s="4">
        <f>'3 a'!I81</f>
        <v>38.347320860119744</v>
      </c>
      <c r="AE285" s="4" t="str">
        <f>'3 a'!J81</f>
        <v>NA</v>
      </c>
      <c r="AF285" s="4">
        <f>'3 a'!K81</f>
        <v>32.811574713994546</v>
      </c>
      <c r="AG285" s="4">
        <f>'3 a'!L81</f>
        <v>22.978373426345247</v>
      </c>
      <c r="AH285" s="4">
        <f>'3 a'!M81</f>
        <v>32.71393601842508</v>
      </c>
      <c r="AI285" s="4">
        <f>'3 a'!N81</f>
        <v>29.761232027927903</v>
      </c>
      <c r="AJ285" s="4" t="str">
        <f>'3 a'!O81</f>
        <v>NA</v>
      </c>
      <c r="AK285" s="4">
        <f>'3 a'!P81</f>
        <v>31.645655618801914</v>
      </c>
      <c r="AL285" s="4">
        <f>'3 a'!Q81</f>
        <v>39.195938976129774</v>
      </c>
      <c r="AM285" s="4">
        <f>'3 a'!R81</f>
        <v>46.202752100732098</v>
      </c>
      <c r="AN285" s="4">
        <f>'3 a'!S81</f>
        <v>30.294094941299079</v>
      </c>
      <c r="AO285" s="4">
        <f>'3 a'!T81</f>
        <v>30.477935300029323</v>
      </c>
      <c r="AP285" s="4">
        <f>'3 a'!U81</f>
        <v>24.105039872539603</v>
      </c>
      <c r="AR285" s="238">
        <f t="shared" si="107"/>
        <v>0</v>
      </c>
      <c r="AS285" s="238">
        <f t="shared" si="108"/>
        <v>0</v>
      </c>
      <c r="AT285" s="238">
        <f t="shared" si="109"/>
        <v>0</v>
      </c>
      <c r="AU285" s="238">
        <f t="shared" si="110"/>
        <v>0</v>
      </c>
      <c r="AV285" s="238">
        <f t="shared" si="111"/>
        <v>0</v>
      </c>
      <c r="AW285" s="238">
        <f t="shared" si="112"/>
        <v>0</v>
      </c>
      <c r="AX285" s="238" t="e">
        <f t="shared" si="113"/>
        <v>#VALUE!</v>
      </c>
      <c r="AY285" s="238">
        <f t="shared" si="114"/>
        <v>0</v>
      </c>
      <c r="AZ285" s="238" t="e">
        <f t="shared" si="115"/>
        <v>#VALUE!</v>
      </c>
      <c r="BA285" s="238">
        <f t="shared" si="116"/>
        <v>0</v>
      </c>
      <c r="BB285" s="238">
        <f t="shared" si="117"/>
        <v>0</v>
      </c>
      <c r="BC285" s="238">
        <f t="shared" si="118"/>
        <v>0</v>
      </c>
      <c r="BD285" s="238">
        <f t="shared" si="119"/>
        <v>0</v>
      </c>
      <c r="BE285" s="238" t="e">
        <f t="shared" si="120"/>
        <v>#VALUE!</v>
      </c>
      <c r="BF285" s="238">
        <f t="shared" si="121"/>
        <v>0</v>
      </c>
      <c r="BG285" s="238">
        <f t="shared" si="122"/>
        <v>0</v>
      </c>
      <c r="BH285" s="238">
        <f t="shared" si="123"/>
        <v>0</v>
      </c>
      <c r="BI285" s="238">
        <f t="shared" si="124"/>
        <v>0</v>
      </c>
      <c r="BJ285" s="238">
        <f t="shared" si="125"/>
        <v>0</v>
      </c>
      <c r="BK285" s="238">
        <f t="shared" si="126"/>
        <v>0</v>
      </c>
    </row>
    <row r="286" spans="1:63" x14ac:dyDescent="0.25">
      <c r="A286">
        <v>1982</v>
      </c>
      <c r="B286" s="201">
        <v>36.606589524048694</v>
      </c>
      <c r="C286" s="201">
        <v>32.841585837130118</v>
      </c>
      <c r="D286" s="201">
        <v>30.923205526531074</v>
      </c>
      <c r="E286" s="201">
        <v>19.801384492013003</v>
      </c>
      <c r="F286" s="201">
        <v>5.6377483718235082</v>
      </c>
      <c r="G286" s="201">
        <v>16.194568136512906</v>
      </c>
      <c r="H286" s="201" t="e">
        <f>NA()</f>
        <v>#N/A</v>
      </c>
      <c r="I286" s="201">
        <v>39.424967152883461</v>
      </c>
      <c r="J286" s="201" t="e">
        <f>NA()</f>
        <v>#N/A</v>
      </c>
      <c r="K286" s="201">
        <v>33.722231834751426</v>
      </c>
      <c r="L286" s="201">
        <v>23.600460057725662</v>
      </c>
      <c r="M286" s="201">
        <v>34.861847934955492</v>
      </c>
      <c r="N286" s="201">
        <v>30.069330538065216</v>
      </c>
      <c r="O286" s="201" t="e">
        <f>NA()</f>
        <v>#N/A</v>
      </c>
      <c r="P286" s="201">
        <v>31.518616768681397</v>
      </c>
      <c r="Q286" s="201">
        <v>39.657433448465163</v>
      </c>
      <c r="R286" s="201">
        <v>46.581228727427906</v>
      </c>
      <c r="S286" s="201">
        <v>30.937139317422918</v>
      </c>
      <c r="T286" s="201">
        <v>30.6127520496531</v>
      </c>
      <c r="U286" s="201">
        <v>25.195342048482818</v>
      </c>
      <c r="W286" s="4">
        <f>'3 a'!B82</f>
        <v>36.606589524048694</v>
      </c>
      <c r="X286" s="4">
        <f>'3 a'!C82</f>
        <v>32.841585837130118</v>
      </c>
      <c r="Y286" s="4">
        <f>'3 a'!D82</f>
        <v>30.923205526531074</v>
      </c>
      <c r="Z286" s="4">
        <f>'3 a'!E82</f>
        <v>19.801384492013003</v>
      </c>
      <c r="AA286" s="4">
        <f>'3 a'!F82</f>
        <v>5.6377483718235082</v>
      </c>
      <c r="AB286" s="4">
        <f>'3 a'!G82</f>
        <v>16.194568136512906</v>
      </c>
      <c r="AC286" s="4" t="str">
        <f>'3 a'!H82</f>
        <v>NA</v>
      </c>
      <c r="AD286" s="4">
        <f>'3 a'!I82</f>
        <v>39.424967152883461</v>
      </c>
      <c r="AE286" s="4" t="str">
        <f>'3 a'!J82</f>
        <v>NA</v>
      </c>
      <c r="AF286" s="4">
        <f>'3 a'!K82</f>
        <v>33.722231834751426</v>
      </c>
      <c r="AG286" s="4">
        <f>'3 a'!L82</f>
        <v>23.600460057725662</v>
      </c>
      <c r="AH286" s="4">
        <f>'3 a'!M82</f>
        <v>34.861847934955492</v>
      </c>
      <c r="AI286" s="4">
        <f>'3 a'!N82</f>
        <v>30.069330538065216</v>
      </c>
      <c r="AJ286" s="4" t="str">
        <f>'3 a'!O82</f>
        <v>NA</v>
      </c>
      <c r="AK286" s="4">
        <f>'3 a'!P82</f>
        <v>31.518616768681397</v>
      </c>
      <c r="AL286" s="4">
        <f>'3 a'!Q82</f>
        <v>39.657433448465163</v>
      </c>
      <c r="AM286" s="4">
        <f>'3 a'!R82</f>
        <v>46.581228727427906</v>
      </c>
      <c r="AN286" s="4">
        <f>'3 a'!S82</f>
        <v>30.937139317422918</v>
      </c>
      <c r="AO286" s="4">
        <f>'3 a'!T82</f>
        <v>30.6127520496531</v>
      </c>
      <c r="AP286" s="4">
        <f>'3 a'!U82</f>
        <v>25.195342048482818</v>
      </c>
      <c r="AR286" s="238">
        <f t="shared" si="107"/>
        <v>0</v>
      </c>
      <c r="AS286" s="238">
        <f t="shared" si="108"/>
        <v>0</v>
      </c>
      <c r="AT286" s="238">
        <f t="shared" si="109"/>
        <v>0</v>
      </c>
      <c r="AU286" s="238">
        <f t="shared" si="110"/>
        <v>0</v>
      </c>
      <c r="AV286" s="238">
        <f t="shared" si="111"/>
        <v>0</v>
      </c>
      <c r="AW286" s="238">
        <f t="shared" si="112"/>
        <v>0</v>
      </c>
      <c r="AX286" s="238" t="e">
        <f t="shared" si="113"/>
        <v>#VALUE!</v>
      </c>
      <c r="AY286" s="238">
        <f t="shared" si="114"/>
        <v>0</v>
      </c>
      <c r="AZ286" s="238" t="e">
        <f t="shared" si="115"/>
        <v>#VALUE!</v>
      </c>
      <c r="BA286" s="238">
        <f t="shared" si="116"/>
        <v>0</v>
      </c>
      <c r="BB286" s="238">
        <f t="shared" si="117"/>
        <v>0</v>
      </c>
      <c r="BC286" s="238">
        <f t="shared" si="118"/>
        <v>0</v>
      </c>
      <c r="BD286" s="238">
        <f t="shared" si="119"/>
        <v>0</v>
      </c>
      <c r="BE286" s="238" t="e">
        <f t="shared" si="120"/>
        <v>#VALUE!</v>
      </c>
      <c r="BF286" s="238">
        <f t="shared" si="121"/>
        <v>0</v>
      </c>
      <c r="BG286" s="238">
        <f t="shared" si="122"/>
        <v>0</v>
      </c>
      <c r="BH286" s="238">
        <f t="shared" si="123"/>
        <v>0</v>
      </c>
      <c r="BI286" s="238">
        <f t="shared" si="124"/>
        <v>0</v>
      </c>
      <c r="BJ286" s="238">
        <f t="shared" si="125"/>
        <v>0</v>
      </c>
      <c r="BK286" s="238">
        <f t="shared" si="126"/>
        <v>0</v>
      </c>
    </row>
    <row r="287" spans="1:63" x14ac:dyDescent="0.25">
      <c r="A287">
        <v>1983</v>
      </c>
      <c r="B287" s="201">
        <v>37.585797209753004</v>
      </c>
      <c r="C287" s="201">
        <v>33.542136956325933</v>
      </c>
      <c r="D287" s="201">
        <v>31.549244041300927</v>
      </c>
      <c r="E287" s="201">
        <v>20.137380984167098</v>
      </c>
      <c r="F287" s="201">
        <v>6.326187254935574</v>
      </c>
      <c r="G287" s="201">
        <v>17.100157778827249</v>
      </c>
      <c r="H287" s="201" t="e">
        <f>NA()</f>
        <v>#N/A</v>
      </c>
      <c r="I287" s="201">
        <v>39.928494892556841</v>
      </c>
      <c r="J287" s="201" t="e">
        <f>NA()</f>
        <v>#N/A</v>
      </c>
      <c r="K287" s="201">
        <v>34.704806109037612</v>
      </c>
      <c r="L287" s="201">
        <v>24.457926563286652</v>
      </c>
      <c r="M287" s="201">
        <v>35.704470445743603</v>
      </c>
      <c r="N287" s="201">
        <v>31.055702415447108</v>
      </c>
      <c r="O287" s="201">
        <v>25.798996335631891</v>
      </c>
      <c r="P287" s="201">
        <v>31.796986915424867</v>
      </c>
      <c r="Q287" s="201">
        <v>41.235553372909138</v>
      </c>
      <c r="R287" s="201">
        <v>48.658763629214349</v>
      </c>
      <c r="S287" s="201">
        <v>32.170690685818506</v>
      </c>
      <c r="T287" s="201">
        <v>30.907048464516805</v>
      </c>
      <c r="U287" s="201">
        <v>26.443956885196538</v>
      </c>
      <c r="W287" s="4">
        <f>'3 a'!B83</f>
        <v>37.585797209753004</v>
      </c>
      <c r="X287" s="4">
        <f>'3 a'!C83</f>
        <v>33.542136956325933</v>
      </c>
      <c r="Y287" s="4">
        <f>'3 a'!D83</f>
        <v>31.549244041300927</v>
      </c>
      <c r="Z287" s="4">
        <f>'3 a'!E83</f>
        <v>20.137380984167098</v>
      </c>
      <c r="AA287" s="4">
        <f>'3 a'!F83</f>
        <v>6.326187254935574</v>
      </c>
      <c r="AB287" s="4">
        <f>'3 a'!G83</f>
        <v>17.100157778827249</v>
      </c>
      <c r="AC287" s="4" t="str">
        <f>'3 a'!H83</f>
        <v>NA</v>
      </c>
      <c r="AD287" s="4">
        <f>'3 a'!I83</f>
        <v>39.928494892556841</v>
      </c>
      <c r="AE287" s="4" t="str">
        <f>'3 a'!J83</f>
        <v>NA</v>
      </c>
      <c r="AF287" s="4">
        <f>'3 a'!K83</f>
        <v>34.704806109037612</v>
      </c>
      <c r="AG287" s="4">
        <f>'3 a'!L83</f>
        <v>24.457926563286652</v>
      </c>
      <c r="AH287" s="4">
        <f>'3 a'!M83</f>
        <v>35.704470445743603</v>
      </c>
      <c r="AI287" s="4">
        <f>'3 a'!N83</f>
        <v>31.055702415447108</v>
      </c>
      <c r="AJ287" s="4">
        <f>'3 a'!O83</f>
        <v>25.798996335631891</v>
      </c>
      <c r="AK287" s="4">
        <f>'3 a'!P83</f>
        <v>31.796986915424867</v>
      </c>
      <c r="AL287" s="4">
        <f>'3 a'!Q83</f>
        <v>41.235553372909138</v>
      </c>
      <c r="AM287" s="4">
        <f>'3 a'!R83</f>
        <v>48.658763629214349</v>
      </c>
      <c r="AN287" s="4">
        <f>'3 a'!S83</f>
        <v>32.170690685818506</v>
      </c>
      <c r="AO287" s="4">
        <f>'3 a'!T83</f>
        <v>30.907048464516805</v>
      </c>
      <c r="AP287" s="4">
        <f>'3 a'!U83</f>
        <v>26.443956885196538</v>
      </c>
      <c r="AR287" s="238">
        <f t="shared" si="107"/>
        <v>0</v>
      </c>
      <c r="AS287" s="238">
        <f t="shared" si="108"/>
        <v>0</v>
      </c>
      <c r="AT287" s="238">
        <f t="shared" si="109"/>
        <v>0</v>
      </c>
      <c r="AU287" s="238">
        <f t="shared" si="110"/>
        <v>0</v>
      </c>
      <c r="AV287" s="238">
        <f t="shared" si="111"/>
        <v>0</v>
      </c>
      <c r="AW287" s="238">
        <f t="shared" si="112"/>
        <v>0</v>
      </c>
      <c r="AX287" s="238" t="e">
        <f t="shared" si="113"/>
        <v>#VALUE!</v>
      </c>
      <c r="AY287" s="238">
        <f t="shared" si="114"/>
        <v>0</v>
      </c>
      <c r="AZ287" s="238" t="e">
        <f t="shared" si="115"/>
        <v>#VALUE!</v>
      </c>
      <c r="BA287" s="238">
        <f t="shared" si="116"/>
        <v>0</v>
      </c>
      <c r="BB287" s="238">
        <f t="shared" si="117"/>
        <v>0</v>
      </c>
      <c r="BC287" s="238">
        <f t="shared" si="118"/>
        <v>0</v>
      </c>
      <c r="BD287" s="238">
        <f t="shared" si="119"/>
        <v>0</v>
      </c>
      <c r="BE287" s="238">
        <f t="shared" si="120"/>
        <v>0</v>
      </c>
      <c r="BF287" s="238">
        <f t="shared" si="121"/>
        <v>0</v>
      </c>
      <c r="BG287" s="238">
        <f t="shared" si="122"/>
        <v>0</v>
      </c>
      <c r="BH287" s="238">
        <f t="shared" si="123"/>
        <v>0</v>
      </c>
      <c r="BI287" s="238">
        <f t="shared" si="124"/>
        <v>0</v>
      </c>
      <c r="BJ287" s="238">
        <f t="shared" si="125"/>
        <v>0</v>
      </c>
      <c r="BK287" s="238">
        <f t="shared" si="126"/>
        <v>0</v>
      </c>
    </row>
    <row r="288" spans="1:63" x14ac:dyDescent="0.25">
      <c r="A288">
        <v>1984</v>
      </c>
      <c r="B288" s="201">
        <v>38.352177030017067</v>
      </c>
      <c r="C288" s="201">
        <v>34.542915436521142</v>
      </c>
      <c r="D288" s="201">
        <v>32.104491716093108</v>
      </c>
      <c r="E288" s="201">
        <v>20.839757460857804</v>
      </c>
      <c r="F288" s="201">
        <v>7.0245398021987979</v>
      </c>
      <c r="G288" s="201">
        <v>18.495205469716076</v>
      </c>
      <c r="H288" s="201" t="e">
        <f>NA()</f>
        <v>#N/A</v>
      </c>
      <c r="I288" s="201">
        <v>40.344300536213467</v>
      </c>
      <c r="J288" s="201" t="e">
        <f>NA()</f>
        <v>#N/A</v>
      </c>
      <c r="K288" s="201">
        <v>35.744766821790662</v>
      </c>
      <c r="L288" s="201">
        <v>25.188339348921414</v>
      </c>
      <c r="M288" s="201">
        <v>36.58345781858872</v>
      </c>
      <c r="N288" s="201">
        <v>31.875605230173676</v>
      </c>
      <c r="O288" s="201">
        <v>27.359015631820771</v>
      </c>
      <c r="P288" s="201">
        <v>33.007219065973928</v>
      </c>
      <c r="Q288" s="201">
        <v>42.377923919460109</v>
      </c>
      <c r="R288" s="201">
        <v>51.308492041057058</v>
      </c>
      <c r="S288" s="201">
        <v>34.206314636053222</v>
      </c>
      <c r="T288" s="201">
        <v>31.915726991911317</v>
      </c>
      <c r="U288" s="201">
        <v>26.554492829883358</v>
      </c>
      <c r="W288" s="4">
        <f>'3 a'!B84</f>
        <v>38.352177030017067</v>
      </c>
      <c r="X288" s="4">
        <f>'3 a'!C84</f>
        <v>34.542915436521142</v>
      </c>
      <c r="Y288" s="4">
        <f>'3 a'!D84</f>
        <v>32.104491716093108</v>
      </c>
      <c r="Z288" s="4">
        <f>'3 a'!E84</f>
        <v>20.839757460857804</v>
      </c>
      <c r="AA288" s="4">
        <f>'3 a'!F84</f>
        <v>7.0245398021987979</v>
      </c>
      <c r="AB288" s="4">
        <f>'3 a'!G84</f>
        <v>18.495205469716076</v>
      </c>
      <c r="AC288" s="4" t="str">
        <f>'3 a'!H84</f>
        <v>NA</v>
      </c>
      <c r="AD288" s="4">
        <f>'3 a'!I84</f>
        <v>40.344300536213467</v>
      </c>
      <c r="AE288" s="4" t="str">
        <f>'3 a'!J84</f>
        <v>NA</v>
      </c>
      <c r="AF288" s="4">
        <f>'3 a'!K84</f>
        <v>35.744766821790662</v>
      </c>
      <c r="AG288" s="4">
        <f>'3 a'!L84</f>
        <v>25.188339348921414</v>
      </c>
      <c r="AH288" s="4">
        <f>'3 a'!M84</f>
        <v>36.58345781858872</v>
      </c>
      <c r="AI288" s="4">
        <f>'3 a'!N84</f>
        <v>31.875605230173676</v>
      </c>
      <c r="AJ288" s="4">
        <f>'3 a'!O84</f>
        <v>27.359015631820771</v>
      </c>
      <c r="AK288" s="4">
        <f>'3 a'!P84</f>
        <v>33.007219065973928</v>
      </c>
      <c r="AL288" s="4">
        <f>'3 a'!Q84</f>
        <v>42.377923919460109</v>
      </c>
      <c r="AM288" s="4">
        <f>'3 a'!R84</f>
        <v>51.308492041057058</v>
      </c>
      <c r="AN288" s="4">
        <f>'3 a'!S84</f>
        <v>34.206314636053222</v>
      </c>
      <c r="AO288" s="4">
        <f>'3 a'!T84</f>
        <v>31.915726991911317</v>
      </c>
      <c r="AP288" s="4">
        <f>'3 a'!U84</f>
        <v>26.554492829883358</v>
      </c>
      <c r="AR288" s="238">
        <f t="shared" si="107"/>
        <v>0</v>
      </c>
      <c r="AS288" s="238">
        <f t="shared" si="108"/>
        <v>0</v>
      </c>
      <c r="AT288" s="238">
        <f t="shared" si="109"/>
        <v>0</v>
      </c>
      <c r="AU288" s="238">
        <f t="shared" si="110"/>
        <v>0</v>
      </c>
      <c r="AV288" s="238">
        <f t="shared" si="111"/>
        <v>0</v>
      </c>
      <c r="AW288" s="238">
        <f t="shared" si="112"/>
        <v>0</v>
      </c>
      <c r="AX288" s="238" t="e">
        <f t="shared" si="113"/>
        <v>#VALUE!</v>
      </c>
      <c r="AY288" s="238">
        <f t="shared" si="114"/>
        <v>0</v>
      </c>
      <c r="AZ288" s="238" t="e">
        <f t="shared" si="115"/>
        <v>#VALUE!</v>
      </c>
      <c r="BA288" s="238">
        <f t="shared" si="116"/>
        <v>0</v>
      </c>
      <c r="BB288" s="238">
        <f t="shared" si="117"/>
        <v>0</v>
      </c>
      <c r="BC288" s="238">
        <f t="shared" si="118"/>
        <v>0</v>
      </c>
      <c r="BD288" s="238">
        <f t="shared" si="119"/>
        <v>0</v>
      </c>
      <c r="BE288" s="238">
        <f t="shared" si="120"/>
        <v>0</v>
      </c>
      <c r="BF288" s="238">
        <f t="shared" si="121"/>
        <v>0</v>
      </c>
      <c r="BG288" s="238">
        <f t="shared" si="122"/>
        <v>0</v>
      </c>
      <c r="BH288" s="238">
        <f t="shared" si="123"/>
        <v>0</v>
      </c>
      <c r="BI288" s="238">
        <f t="shared" si="124"/>
        <v>0</v>
      </c>
      <c r="BJ288" s="238">
        <f t="shared" si="125"/>
        <v>0</v>
      </c>
      <c r="BK288" s="238">
        <f t="shared" si="126"/>
        <v>0</v>
      </c>
    </row>
    <row r="289" spans="1:63" x14ac:dyDescent="0.25">
      <c r="A289">
        <v>1985</v>
      </c>
      <c r="B289" s="201">
        <v>39.046074710387607</v>
      </c>
      <c r="C289" s="201">
        <v>34.910228447387844</v>
      </c>
      <c r="D289" s="201">
        <v>32.998681917545461</v>
      </c>
      <c r="E289" s="201">
        <v>22.221887590920719</v>
      </c>
      <c r="F289" s="201">
        <v>7.2765145842193251</v>
      </c>
      <c r="G289" s="201">
        <v>19.311974952029946</v>
      </c>
      <c r="H289" s="201" t="e">
        <f>NA()</f>
        <v>#N/A</v>
      </c>
      <c r="I289" s="201">
        <v>40.671333403845473</v>
      </c>
      <c r="J289" s="201" t="e">
        <f>NA()</f>
        <v>#N/A</v>
      </c>
      <c r="K289" s="201">
        <v>36.653669751864108</v>
      </c>
      <c r="L289" s="201">
        <v>25.984391356845432</v>
      </c>
      <c r="M289" s="201">
        <v>38.045545052069158</v>
      </c>
      <c r="N289" s="201">
        <v>32.611283838540871</v>
      </c>
      <c r="O289" s="201">
        <v>27.929196151487066</v>
      </c>
      <c r="P289" s="201">
        <v>33.675887317115411</v>
      </c>
      <c r="Q289" s="201">
        <v>43.134882153458712</v>
      </c>
      <c r="R289" s="201">
        <v>52.800451106411288</v>
      </c>
      <c r="S289" s="201">
        <v>35.743513054678473</v>
      </c>
      <c r="T289" s="201">
        <v>32.197078998766386</v>
      </c>
      <c r="U289" s="201">
        <v>27.201460456623892</v>
      </c>
      <c r="W289" s="4">
        <f>'3 a'!B85</f>
        <v>39.046074710387607</v>
      </c>
      <c r="X289" s="4">
        <f>'3 a'!C85</f>
        <v>34.910228447387844</v>
      </c>
      <c r="Y289" s="4">
        <f>'3 a'!D85</f>
        <v>32.998681917545461</v>
      </c>
      <c r="Z289" s="4">
        <f>'3 a'!E85</f>
        <v>22.221887590920719</v>
      </c>
      <c r="AA289" s="4">
        <f>'3 a'!F85</f>
        <v>7.2765145842193251</v>
      </c>
      <c r="AB289" s="4">
        <f>'3 a'!G85</f>
        <v>19.311974952029946</v>
      </c>
      <c r="AC289" s="4" t="str">
        <f>'3 a'!H85</f>
        <v>NA</v>
      </c>
      <c r="AD289" s="4">
        <f>'3 a'!I85</f>
        <v>40.671333403845473</v>
      </c>
      <c r="AE289" s="4" t="str">
        <f>'3 a'!J85</f>
        <v>NA</v>
      </c>
      <c r="AF289" s="4">
        <f>'3 a'!K85</f>
        <v>36.653669751864108</v>
      </c>
      <c r="AG289" s="4">
        <f>'3 a'!L85</f>
        <v>25.984391356845432</v>
      </c>
      <c r="AH289" s="4">
        <f>'3 a'!M85</f>
        <v>38.045545052069158</v>
      </c>
      <c r="AI289" s="4">
        <f>'3 a'!N85</f>
        <v>32.611283838540871</v>
      </c>
      <c r="AJ289" s="4">
        <f>'3 a'!O85</f>
        <v>27.929196151487066</v>
      </c>
      <c r="AK289" s="4">
        <f>'3 a'!P85</f>
        <v>33.675887317115411</v>
      </c>
      <c r="AL289" s="4">
        <f>'3 a'!Q85</f>
        <v>43.134882153458712</v>
      </c>
      <c r="AM289" s="4">
        <f>'3 a'!R85</f>
        <v>52.800451106411288</v>
      </c>
      <c r="AN289" s="4">
        <f>'3 a'!S85</f>
        <v>35.743513054678473</v>
      </c>
      <c r="AO289" s="4">
        <f>'3 a'!T85</f>
        <v>32.197078998766386</v>
      </c>
      <c r="AP289" s="4">
        <f>'3 a'!U85</f>
        <v>27.201460456623892</v>
      </c>
      <c r="AR289" s="238">
        <f t="shared" si="107"/>
        <v>0</v>
      </c>
      <c r="AS289" s="238">
        <f t="shared" si="108"/>
        <v>0</v>
      </c>
      <c r="AT289" s="238">
        <f t="shared" si="109"/>
        <v>0</v>
      </c>
      <c r="AU289" s="238">
        <f t="shared" si="110"/>
        <v>0</v>
      </c>
      <c r="AV289" s="238">
        <f t="shared" si="111"/>
        <v>0</v>
      </c>
      <c r="AW289" s="238">
        <f t="shared" si="112"/>
        <v>0</v>
      </c>
      <c r="AX289" s="238" t="e">
        <f t="shared" si="113"/>
        <v>#VALUE!</v>
      </c>
      <c r="AY289" s="238">
        <f t="shared" si="114"/>
        <v>0</v>
      </c>
      <c r="AZ289" s="238" t="e">
        <f t="shared" si="115"/>
        <v>#VALUE!</v>
      </c>
      <c r="BA289" s="238">
        <f t="shared" si="116"/>
        <v>0</v>
      </c>
      <c r="BB289" s="238">
        <f t="shared" si="117"/>
        <v>0</v>
      </c>
      <c r="BC289" s="238">
        <f t="shared" si="118"/>
        <v>0</v>
      </c>
      <c r="BD289" s="238">
        <f t="shared" si="119"/>
        <v>0</v>
      </c>
      <c r="BE289" s="238">
        <f t="shared" si="120"/>
        <v>0</v>
      </c>
      <c r="BF289" s="238">
        <f t="shared" si="121"/>
        <v>0</v>
      </c>
      <c r="BG289" s="238">
        <f t="shared" si="122"/>
        <v>0</v>
      </c>
      <c r="BH289" s="238">
        <f t="shared" si="123"/>
        <v>0</v>
      </c>
      <c r="BI289" s="238">
        <f t="shared" si="124"/>
        <v>0</v>
      </c>
      <c r="BJ289" s="238">
        <f t="shared" si="125"/>
        <v>0</v>
      </c>
      <c r="BK289" s="238">
        <f t="shared" si="126"/>
        <v>0</v>
      </c>
    </row>
    <row r="290" spans="1:63" x14ac:dyDescent="0.25">
      <c r="A290">
        <v>1986</v>
      </c>
      <c r="B290" s="201">
        <v>39.931194463149275</v>
      </c>
      <c r="C290" s="201">
        <v>34.748801267162428</v>
      </c>
      <c r="D290" s="201">
        <v>32.330157499042151</v>
      </c>
      <c r="E290" s="201">
        <v>22.757424240448511</v>
      </c>
      <c r="F290" s="201">
        <v>8.0608881950557691</v>
      </c>
      <c r="G290" s="201">
        <v>19.665478504287687</v>
      </c>
      <c r="H290" s="201" t="e">
        <f>NA()</f>
        <v>#N/A</v>
      </c>
      <c r="I290" s="201">
        <v>41.642407640893104</v>
      </c>
      <c r="J290" s="201" t="e">
        <f>NA()</f>
        <v>#N/A</v>
      </c>
      <c r="K290" s="201">
        <v>37.503390306148781</v>
      </c>
      <c r="L290" s="201">
        <v>27.065602246392931</v>
      </c>
      <c r="M290" s="201">
        <v>38.817664133551148</v>
      </c>
      <c r="N290" s="201">
        <v>33.105275084354886</v>
      </c>
      <c r="O290" s="201">
        <v>27.755384814168497</v>
      </c>
      <c r="P290" s="201">
        <v>34.246915143521186</v>
      </c>
      <c r="Q290" s="201">
        <v>43.738410745143533</v>
      </c>
      <c r="R290" s="201">
        <v>53.330465785251107</v>
      </c>
      <c r="S290" s="201">
        <v>36.070550798574899</v>
      </c>
      <c r="T290" s="201">
        <v>32.957591642622305</v>
      </c>
      <c r="U290" s="201">
        <v>28.279423723794444</v>
      </c>
      <c r="W290" s="4">
        <f>'3 a'!B86</f>
        <v>39.931194463149275</v>
      </c>
      <c r="X290" s="4">
        <f>'3 a'!C86</f>
        <v>34.748801267162428</v>
      </c>
      <c r="Y290" s="4">
        <f>'3 a'!D86</f>
        <v>32.330157499042151</v>
      </c>
      <c r="Z290" s="4">
        <f>'3 a'!E86</f>
        <v>22.757424240448511</v>
      </c>
      <c r="AA290" s="4">
        <f>'3 a'!F86</f>
        <v>8.0608881950557691</v>
      </c>
      <c r="AB290" s="4">
        <f>'3 a'!G86</f>
        <v>19.665478504287687</v>
      </c>
      <c r="AC290" s="4" t="str">
        <f>'3 a'!H86</f>
        <v>NA</v>
      </c>
      <c r="AD290" s="4">
        <f>'3 a'!I86</f>
        <v>41.642407640893104</v>
      </c>
      <c r="AE290" s="4" t="str">
        <f>'3 a'!J86</f>
        <v>NA</v>
      </c>
      <c r="AF290" s="4">
        <f>'3 a'!K86</f>
        <v>37.503390306148781</v>
      </c>
      <c r="AG290" s="4">
        <f>'3 a'!L86</f>
        <v>27.065602246392931</v>
      </c>
      <c r="AH290" s="4">
        <f>'3 a'!M86</f>
        <v>38.817664133551148</v>
      </c>
      <c r="AI290" s="4">
        <f>'3 a'!N86</f>
        <v>33.105275084354886</v>
      </c>
      <c r="AJ290" s="4">
        <f>'3 a'!O86</f>
        <v>27.755384814168497</v>
      </c>
      <c r="AK290" s="4">
        <f>'3 a'!P86</f>
        <v>34.246915143521186</v>
      </c>
      <c r="AL290" s="4">
        <f>'3 a'!Q86</f>
        <v>43.738410745143533</v>
      </c>
      <c r="AM290" s="4">
        <f>'3 a'!R86</f>
        <v>53.330465785251107</v>
      </c>
      <c r="AN290" s="4">
        <f>'3 a'!S86</f>
        <v>36.070550798574899</v>
      </c>
      <c r="AO290" s="4">
        <f>'3 a'!T86</f>
        <v>32.957591642622305</v>
      </c>
      <c r="AP290" s="4">
        <f>'3 a'!U86</f>
        <v>28.279423723794444</v>
      </c>
      <c r="AR290" s="238">
        <f t="shared" si="107"/>
        <v>0</v>
      </c>
      <c r="AS290" s="238">
        <f t="shared" si="108"/>
        <v>0</v>
      </c>
      <c r="AT290" s="238">
        <f t="shared" si="109"/>
        <v>0</v>
      </c>
      <c r="AU290" s="238">
        <f t="shared" si="110"/>
        <v>0</v>
      </c>
      <c r="AV290" s="238">
        <f t="shared" si="111"/>
        <v>0</v>
      </c>
      <c r="AW290" s="238">
        <f t="shared" si="112"/>
        <v>0</v>
      </c>
      <c r="AX290" s="238" t="e">
        <f t="shared" si="113"/>
        <v>#VALUE!</v>
      </c>
      <c r="AY290" s="238">
        <f t="shared" si="114"/>
        <v>0</v>
      </c>
      <c r="AZ290" s="238" t="e">
        <f t="shared" si="115"/>
        <v>#VALUE!</v>
      </c>
      <c r="BA290" s="238">
        <f t="shared" si="116"/>
        <v>0</v>
      </c>
      <c r="BB290" s="238">
        <f t="shared" si="117"/>
        <v>0</v>
      </c>
      <c r="BC290" s="238">
        <f t="shared" si="118"/>
        <v>0</v>
      </c>
      <c r="BD290" s="238">
        <f t="shared" si="119"/>
        <v>0</v>
      </c>
      <c r="BE290" s="238">
        <f t="shared" si="120"/>
        <v>0</v>
      </c>
      <c r="BF290" s="238">
        <f t="shared" si="121"/>
        <v>0</v>
      </c>
      <c r="BG290" s="238">
        <f t="shared" si="122"/>
        <v>0</v>
      </c>
      <c r="BH290" s="238">
        <f t="shared" si="123"/>
        <v>0</v>
      </c>
      <c r="BI290" s="238">
        <f t="shared" si="124"/>
        <v>0</v>
      </c>
      <c r="BJ290" s="238">
        <f t="shared" si="125"/>
        <v>0</v>
      </c>
      <c r="BK290" s="238">
        <f t="shared" si="126"/>
        <v>0</v>
      </c>
    </row>
    <row r="291" spans="1:63" x14ac:dyDescent="0.25">
      <c r="A291">
        <v>1987</v>
      </c>
      <c r="B291" s="201">
        <v>40.121128887235287</v>
      </c>
      <c r="C291" s="201">
        <v>34.997042744939357</v>
      </c>
      <c r="D291" s="201">
        <v>32.904830282656448</v>
      </c>
      <c r="E291" s="201">
        <v>23.538387335684892</v>
      </c>
      <c r="F291" s="201">
        <v>8.3475229088261234</v>
      </c>
      <c r="G291" s="201">
        <v>20.697593743944278</v>
      </c>
      <c r="H291" s="201" t="e">
        <f>NA()</f>
        <v>#N/A</v>
      </c>
      <c r="I291" s="201">
        <v>42.672580213232415</v>
      </c>
      <c r="J291" s="201" t="e">
        <f>NA()</f>
        <v>#N/A</v>
      </c>
      <c r="K291" s="201">
        <v>38.266876829235393</v>
      </c>
      <c r="L291" s="201">
        <v>27.767440425123894</v>
      </c>
      <c r="M291" s="201">
        <v>39.114315990606762</v>
      </c>
      <c r="N291" s="201">
        <v>33.558629567435652</v>
      </c>
      <c r="O291" s="201">
        <v>28.868883069967268</v>
      </c>
      <c r="P291" s="201">
        <v>34.902158149292447</v>
      </c>
      <c r="Q291" s="201">
        <v>44.274325834486682</v>
      </c>
      <c r="R291" s="201">
        <v>54.166232951372479</v>
      </c>
      <c r="S291" s="201">
        <v>37.408381220543497</v>
      </c>
      <c r="T291" s="201">
        <v>33.605421863161034</v>
      </c>
      <c r="U291" s="201">
        <v>29.078427813565423</v>
      </c>
      <c r="W291" s="4">
        <f>'3 a'!B87</f>
        <v>40.121128887235287</v>
      </c>
      <c r="X291" s="4">
        <f>'3 a'!C87</f>
        <v>34.997042744939357</v>
      </c>
      <c r="Y291" s="4">
        <f>'3 a'!D87</f>
        <v>32.904830282656448</v>
      </c>
      <c r="Z291" s="4">
        <f>'3 a'!E87</f>
        <v>23.538387335684892</v>
      </c>
      <c r="AA291" s="4">
        <f>'3 a'!F87</f>
        <v>8.3475229088261234</v>
      </c>
      <c r="AB291" s="4">
        <f>'3 a'!G87</f>
        <v>20.697593743944278</v>
      </c>
      <c r="AC291" s="4" t="str">
        <f>'3 a'!H87</f>
        <v>NA</v>
      </c>
      <c r="AD291" s="4">
        <f>'3 a'!I87</f>
        <v>42.672580213232415</v>
      </c>
      <c r="AE291" s="4" t="str">
        <f>'3 a'!J87</f>
        <v>NA</v>
      </c>
      <c r="AF291" s="4">
        <f>'3 a'!K87</f>
        <v>38.266876829235393</v>
      </c>
      <c r="AG291" s="4">
        <f>'3 a'!L87</f>
        <v>27.767440425123894</v>
      </c>
      <c r="AH291" s="4">
        <f>'3 a'!M87</f>
        <v>39.114315990606762</v>
      </c>
      <c r="AI291" s="4">
        <f>'3 a'!N87</f>
        <v>33.558629567435652</v>
      </c>
      <c r="AJ291" s="4">
        <f>'3 a'!O87</f>
        <v>28.868883069967268</v>
      </c>
      <c r="AK291" s="4">
        <f>'3 a'!P87</f>
        <v>34.902158149292447</v>
      </c>
      <c r="AL291" s="4">
        <f>'3 a'!Q87</f>
        <v>44.274325834486682</v>
      </c>
      <c r="AM291" s="4">
        <f>'3 a'!R87</f>
        <v>54.166232951372479</v>
      </c>
      <c r="AN291" s="4">
        <f>'3 a'!S87</f>
        <v>37.408381220543497</v>
      </c>
      <c r="AO291" s="4">
        <f>'3 a'!T87</f>
        <v>33.605421863161034</v>
      </c>
      <c r="AP291" s="4">
        <f>'3 a'!U87</f>
        <v>29.078427813565423</v>
      </c>
      <c r="AR291" s="238">
        <f t="shared" si="107"/>
        <v>0</v>
      </c>
      <c r="AS291" s="238">
        <f t="shared" si="108"/>
        <v>0</v>
      </c>
      <c r="AT291" s="238">
        <f t="shared" si="109"/>
        <v>0</v>
      </c>
      <c r="AU291" s="238">
        <f t="shared" si="110"/>
        <v>0</v>
      </c>
      <c r="AV291" s="238">
        <f t="shared" si="111"/>
        <v>0</v>
      </c>
      <c r="AW291" s="238">
        <f t="shared" si="112"/>
        <v>0</v>
      </c>
      <c r="AX291" s="238" t="e">
        <f t="shared" si="113"/>
        <v>#VALUE!</v>
      </c>
      <c r="AY291" s="238">
        <f t="shared" si="114"/>
        <v>0</v>
      </c>
      <c r="AZ291" s="238" t="e">
        <f t="shared" si="115"/>
        <v>#VALUE!</v>
      </c>
      <c r="BA291" s="238">
        <f t="shared" si="116"/>
        <v>0</v>
      </c>
      <c r="BB291" s="238">
        <f t="shared" si="117"/>
        <v>0</v>
      </c>
      <c r="BC291" s="238">
        <f t="shared" si="118"/>
        <v>0</v>
      </c>
      <c r="BD291" s="238">
        <f t="shared" si="119"/>
        <v>0</v>
      </c>
      <c r="BE291" s="238">
        <f t="shared" si="120"/>
        <v>0</v>
      </c>
      <c r="BF291" s="238">
        <f t="shared" si="121"/>
        <v>0</v>
      </c>
      <c r="BG291" s="238">
        <f t="shared" si="122"/>
        <v>0</v>
      </c>
      <c r="BH291" s="238">
        <f t="shared" si="123"/>
        <v>0</v>
      </c>
      <c r="BI291" s="238">
        <f t="shared" si="124"/>
        <v>0</v>
      </c>
      <c r="BJ291" s="238">
        <f t="shared" si="125"/>
        <v>0</v>
      </c>
      <c r="BK291" s="238">
        <f t="shared" si="126"/>
        <v>0</v>
      </c>
    </row>
    <row r="292" spans="1:63" x14ac:dyDescent="0.25">
      <c r="A292">
        <v>1988</v>
      </c>
      <c r="B292" s="201">
        <v>40.559966387594272</v>
      </c>
      <c r="C292" s="201">
        <v>35.291217960616812</v>
      </c>
      <c r="D292" s="201">
        <v>33.266930246159859</v>
      </c>
      <c r="E292" s="201">
        <v>24.905220017469912</v>
      </c>
      <c r="F292" s="201">
        <v>8.9715515708783258</v>
      </c>
      <c r="G292" s="201">
        <v>21.824535906728624</v>
      </c>
      <c r="H292" s="201" t="e">
        <f>NA()</f>
        <v>#N/A</v>
      </c>
      <c r="I292" s="201">
        <v>44.161249234807855</v>
      </c>
      <c r="J292" s="201" t="e">
        <f>NA()</f>
        <v>#N/A</v>
      </c>
      <c r="K292" s="201">
        <v>38.962192122437152</v>
      </c>
      <c r="L292" s="201">
        <v>28.796088123882949</v>
      </c>
      <c r="M292" s="201">
        <v>40.313477958904009</v>
      </c>
      <c r="N292" s="201">
        <v>34.424331904493975</v>
      </c>
      <c r="O292" s="201">
        <v>29.618934006244714</v>
      </c>
      <c r="P292" s="201">
        <v>35.910192274234809</v>
      </c>
      <c r="Q292" s="201">
        <v>45.084480864448935</v>
      </c>
      <c r="R292" s="201">
        <v>54.275658180071765</v>
      </c>
      <c r="S292" s="201">
        <v>37.880855690289536</v>
      </c>
      <c r="T292" s="201">
        <v>33.608619135752861</v>
      </c>
      <c r="U292" s="201">
        <v>29.598640769664321</v>
      </c>
      <c r="W292" s="4">
        <f>'3 a'!B88</f>
        <v>40.559966387594272</v>
      </c>
      <c r="X292" s="4">
        <f>'3 a'!C88</f>
        <v>35.291217960616812</v>
      </c>
      <c r="Y292" s="4">
        <f>'3 a'!D88</f>
        <v>33.266930246159859</v>
      </c>
      <c r="Z292" s="4">
        <f>'3 a'!E88</f>
        <v>24.905220017469912</v>
      </c>
      <c r="AA292" s="4">
        <f>'3 a'!F88</f>
        <v>8.9715515708783258</v>
      </c>
      <c r="AB292" s="4">
        <f>'3 a'!G88</f>
        <v>21.824535906728624</v>
      </c>
      <c r="AC292" s="4" t="str">
        <f>'3 a'!H88</f>
        <v>NA</v>
      </c>
      <c r="AD292" s="4">
        <f>'3 a'!I88</f>
        <v>44.161249234807855</v>
      </c>
      <c r="AE292" s="4" t="str">
        <f>'3 a'!J88</f>
        <v>NA</v>
      </c>
      <c r="AF292" s="4">
        <f>'3 a'!K88</f>
        <v>38.962192122437152</v>
      </c>
      <c r="AG292" s="4">
        <f>'3 a'!L88</f>
        <v>28.796088123882949</v>
      </c>
      <c r="AH292" s="4">
        <f>'3 a'!M88</f>
        <v>40.313477958904009</v>
      </c>
      <c r="AI292" s="4">
        <f>'3 a'!N88</f>
        <v>34.424331904493975</v>
      </c>
      <c r="AJ292" s="4">
        <f>'3 a'!O88</f>
        <v>29.618934006244714</v>
      </c>
      <c r="AK292" s="4">
        <f>'3 a'!P88</f>
        <v>35.910192274234809</v>
      </c>
      <c r="AL292" s="4">
        <f>'3 a'!Q88</f>
        <v>45.084480864448935</v>
      </c>
      <c r="AM292" s="4">
        <f>'3 a'!R88</f>
        <v>54.275658180071765</v>
      </c>
      <c r="AN292" s="4">
        <f>'3 a'!S88</f>
        <v>37.880855690289536</v>
      </c>
      <c r="AO292" s="4">
        <f>'3 a'!T88</f>
        <v>33.608619135752861</v>
      </c>
      <c r="AP292" s="4">
        <f>'3 a'!U88</f>
        <v>29.598640769664321</v>
      </c>
      <c r="AR292" s="238">
        <f t="shared" si="107"/>
        <v>0</v>
      </c>
      <c r="AS292" s="238">
        <f t="shared" si="108"/>
        <v>0</v>
      </c>
      <c r="AT292" s="238">
        <f t="shared" si="109"/>
        <v>0</v>
      </c>
      <c r="AU292" s="238">
        <f t="shared" si="110"/>
        <v>0</v>
      </c>
      <c r="AV292" s="238">
        <f t="shared" si="111"/>
        <v>0</v>
      </c>
      <c r="AW292" s="238">
        <f t="shared" si="112"/>
        <v>0</v>
      </c>
      <c r="AX292" s="238" t="e">
        <f t="shared" si="113"/>
        <v>#VALUE!</v>
      </c>
      <c r="AY292" s="238">
        <f t="shared" si="114"/>
        <v>0</v>
      </c>
      <c r="AZ292" s="238" t="e">
        <f t="shared" si="115"/>
        <v>#VALUE!</v>
      </c>
      <c r="BA292" s="238">
        <f t="shared" si="116"/>
        <v>0</v>
      </c>
      <c r="BB292" s="238">
        <f t="shared" si="117"/>
        <v>0</v>
      </c>
      <c r="BC292" s="238">
        <f t="shared" si="118"/>
        <v>0</v>
      </c>
      <c r="BD292" s="238">
        <f t="shared" si="119"/>
        <v>0</v>
      </c>
      <c r="BE292" s="238">
        <f t="shared" si="120"/>
        <v>0</v>
      </c>
      <c r="BF292" s="238">
        <f t="shared" si="121"/>
        <v>0</v>
      </c>
      <c r="BG292" s="238">
        <f t="shared" si="122"/>
        <v>0</v>
      </c>
      <c r="BH292" s="238">
        <f t="shared" si="123"/>
        <v>0</v>
      </c>
      <c r="BI292" s="238">
        <f t="shared" si="124"/>
        <v>0</v>
      </c>
      <c r="BJ292" s="238">
        <f t="shared" si="125"/>
        <v>0</v>
      </c>
      <c r="BK292" s="238">
        <f t="shared" si="126"/>
        <v>0</v>
      </c>
    </row>
    <row r="293" spans="1:63" x14ac:dyDescent="0.25">
      <c r="A293">
        <v>1989</v>
      </c>
      <c r="B293" s="201">
        <v>40.879146460317251</v>
      </c>
      <c r="C293" s="201">
        <v>35.528935804058818</v>
      </c>
      <c r="D293" s="201">
        <v>33.3518801469613</v>
      </c>
      <c r="E293" s="201">
        <v>26.187110401564446</v>
      </c>
      <c r="F293" s="201">
        <v>9.4198965316514123</v>
      </c>
      <c r="G293" s="201">
        <v>22.486799534762895</v>
      </c>
      <c r="H293" s="201" t="e">
        <f>NA()</f>
        <v>#N/A</v>
      </c>
      <c r="I293" s="201">
        <v>45.240289245298094</v>
      </c>
      <c r="J293" s="201" t="e">
        <f>NA()</f>
        <v>#N/A</v>
      </c>
      <c r="K293" s="201">
        <v>39.804219124282746</v>
      </c>
      <c r="L293" s="201">
        <v>30.041475726508786</v>
      </c>
      <c r="M293" s="201">
        <v>41.662031500653832</v>
      </c>
      <c r="N293" s="201">
        <v>35.621688169695233</v>
      </c>
      <c r="O293" s="201">
        <v>31.208760832180005</v>
      </c>
      <c r="P293" s="201">
        <v>37.187296332732998</v>
      </c>
      <c r="Q293" s="201">
        <v>45.992575027968385</v>
      </c>
      <c r="R293" s="201">
        <v>56.529864257225675</v>
      </c>
      <c r="S293" s="201">
        <v>38.1162401710531</v>
      </c>
      <c r="T293" s="201">
        <v>34.07118072606491</v>
      </c>
      <c r="U293" s="201">
        <v>29.530662520177163</v>
      </c>
      <c r="W293" s="4">
        <f>'3 a'!B89</f>
        <v>40.879146460317251</v>
      </c>
      <c r="X293" s="4">
        <f>'3 a'!C89</f>
        <v>35.528935804058818</v>
      </c>
      <c r="Y293" s="4">
        <f>'3 a'!D89</f>
        <v>33.3518801469613</v>
      </c>
      <c r="Z293" s="4">
        <f>'3 a'!E89</f>
        <v>26.187110401564446</v>
      </c>
      <c r="AA293" s="4">
        <f>'3 a'!F89</f>
        <v>9.4198965316514123</v>
      </c>
      <c r="AB293" s="4">
        <f>'3 a'!G89</f>
        <v>22.486799534762895</v>
      </c>
      <c r="AC293" s="4" t="str">
        <f>'3 a'!H89</f>
        <v>NA</v>
      </c>
      <c r="AD293" s="4">
        <f>'3 a'!I89</f>
        <v>45.240289245298094</v>
      </c>
      <c r="AE293" s="4" t="str">
        <f>'3 a'!J89</f>
        <v>NA</v>
      </c>
      <c r="AF293" s="4">
        <f>'3 a'!K89</f>
        <v>39.804219124282746</v>
      </c>
      <c r="AG293" s="4">
        <f>'3 a'!L89</f>
        <v>30.041475726508786</v>
      </c>
      <c r="AH293" s="4">
        <f>'3 a'!M89</f>
        <v>41.662031500653832</v>
      </c>
      <c r="AI293" s="4">
        <f>'3 a'!N89</f>
        <v>35.621688169695233</v>
      </c>
      <c r="AJ293" s="4">
        <f>'3 a'!O89</f>
        <v>31.208760832180005</v>
      </c>
      <c r="AK293" s="4">
        <f>'3 a'!P89</f>
        <v>37.187296332732998</v>
      </c>
      <c r="AL293" s="4">
        <f>'3 a'!Q89</f>
        <v>45.992575027968385</v>
      </c>
      <c r="AM293" s="4">
        <f>'3 a'!R89</f>
        <v>56.529864257225675</v>
      </c>
      <c r="AN293" s="4">
        <f>'3 a'!S89</f>
        <v>38.1162401710531</v>
      </c>
      <c r="AO293" s="4">
        <f>'3 a'!T89</f>
        <v>34.07118072606491</v>
      </c>
      <c r="AP293" s="4">
        <f>'3 a'!U89</f>
        <v>29.530662520177163</v>
      </c>
      <c r="AR293" s="238">
        <f t="shared" si="107"/>
        <v>0</v>
      </c>
      <c r="AS293" s="238">
        <f t="shared" si="108"/>
        <v>0</v>
      </c>
      <c r="AT293" s="238">
        <f t="shared" si="109"/>
        <v>0</v>
      </c>
      <c r="AU293" s="238">
        <f t="shared" si="110"/>
        <v>0</v>
      </c>
      <c r="AV293" s="238">
        <f t="shared" si="111"/>
        <v>0</v>
      </c>
      <c r="AW293" s="238">
        <f t="shared" si="112"/>
        <v>0</v>
      </c>
      <c r="AX293" s="238" t="e">
        <f t="shared" si="113"/>
        <v>#VALUE!</v>
      </c>
      <c r="AY293" s="238">
        <f t="shared" si="114"/>
        <v>0</v>
      </c>
      <c r="AZ293" s="238" t="e">
        <f t="shared" si="115"/>
        <v>#VALUE!</v>
      </c>
      <c r="BA293" s="238">
        <f t="shared" si="116"/>
        <v>0</v>
      </c>
      <c r="BB293" s="238">
        <f t="shared" si="117"/>
        <v>0</v>
      </c>
      <c r="BC293" s="238">
        <f t="shared" si="118"/>
        <v>0</v>
      </c>
      <c r="BD293" s="238">
        <f t="shared" si="119"/>
        <v>0</v>
      </c>
      <c r="BE293" s="238">
        <f t="shared" si="120"/>
        <v>0</v>
      </c>
      <c r="BF293" s="238">
        <f t="shared" si="121"/>
        <v>0</v>
      </c>
      <c r="BG293" s="238">
        <f t="shared" si="122"/>
        <v>0</v>
      </c>
      <c r="BH293" s="238">
        <f t="shared" si="123"/>
        <v>0</v>
      </c>
      <c r="BI293" s="238">
        <f t="shared" si="124"/>
        <v>0</v>
      </c>
      <c r="BJ293" s="238">
        <f t="shared" si="125"/>
        <v>0</v>
      </c>
      <c r="BK293" s="238">
        <f t="shared" si="126"/>
        <v>0</v>
      </c>
    </row>
    <row r="294" spans="1:63" x14ac:dyDescent="0.25">
      <c r="A294">
        <v>1990</v>
      </c>
      <c r="B294" s="201">
        <v>41.5749407483422</v>
      </c>
      <c r="C294" s="201">
        <v>35.704856551815574</v>
      </c>
      <c r="D294" s="201">
        <v>33.593531918936144</v>
      </c>
      <c r="E294" s="201">
        <v>27.559231738529448</v>
      </c>
      <c r="F294" s="201">
        <v>10.126890981057084</v>
      </c>
      <c r="G294" s="201">
        <v>22.50415314969295</v>
      </c>
      <c r="H294" s="201" t="e">
        <f>NA()</f>
        <v>#N/A</v>
      </c>
      <c r="I294" s="201">
        <v>45.774040561602334</v>
      </c>
      <c r="J294" s="201" t="e">
        <f>NA()</f>
        <v>#N/A</v>
      </c>
      <c r="K294" s="201">
        <v>41.028180734194365</v>
      </c>
      <c r="L294" s="201">
        <v>30.9081775438972</v>
      </c>
      <c r="M294" s="201">
        <v>42.476337173438957</v>
      </c>
      <c r="N294" s="201">
        <v>36.880869753259155</v>
      </c>
      <c r="O294" s="201">
        <v>32.368419401566996</v>
      </c>
      <c r="P294" s="201">
        <v>37.570072057837557</v>
      </c>
      <c r="Q294" s="201">
        <v>46.682940424386409</v>
      </c>
      <c r="R294" s="201">
        <v>58.443230905815724</v>
      </c>
      <c r="S294" s="201">
        <v>38.110009556397813</v>
      </c>
      <c r="T294" s="201">
        <v>34.181039785312102</v>
      </c>
      <c r="U294" s="201">
        <v>30.148552213248113</v>
      </c>
      <c r="W294" s="4">
        <f>'3 a'!B90</f>
        <v>41.5749407483422</v>
      </c>
      <c r="X294" s="4">
        <f>'3 a'!C90</f>
        <v>35.704856551815574</v>
      </c>
      <c r="Y294" s="4">
        <f>'3 a'!D90</f>
        <v>33.593531918936144</v>
      </c>
      <c r="Z294" s="4">
        <f>'3 a'!E90</f>
        <v>27.559231738529448</v>
      </c>
      <c r="AA294" s="4">
        <f>'3 a'!F90</f>
        <v>10.126890981057084</v>
      </c>
      <c r="AB294" s="4">
        <f>'3 a'!G90</f>
        <v>22.50415314969295</v>
      </c>
      <c r="AC294" s="4" t="str">
        <f>'3 a'!H90</f>
        <v>NA</v>
      </c>
      <c r="AD294" s="4">
        <f>'3 a'!I90</f>
        <v>45.774040561602334</v>
      </c>
      <c r="AE294" s="4" t="str">
        <f>'3 a'!J90</f>
        <v>NA</v>
      </c>
      <c r="AF294" s="4">
        <f>'3 a'!K90</f>
        <v>41.028180734194365</v>
      </c>
      <c r="AG294" s="4">
        <f>'3 a'!L90</f>
        <v>30.9081775438972</v>
      </c>
      <c r="AH294" s="4">
        <f>'3 a'!M90</f>
        <v>42.476337173438957</v>
      </c>
      <c r="AI294" s="4">
        <f>'3 a'!N90</f>
        <v>36.880869753259155</v>
      </c>
      <c r="AJ294" s="4">
        <f>'3 a'!O90</f>
        <v>32.368419401566996</v>
      </c>
      <c r="AK294" s="4">
        <f>'3 a'!P90</f>
        <v>37.570072057837557</v>
      </c>
      <c r="AL294" s="4">
        <f>'3 a'!Q90</f>
        <v>46.682940424386409</v>
      </c>
      <c r="AM294" s="4">
        <f>'3 a'!R90</f>
        <v>58.443230905815724</v>
      </c>
      <c r="AN294" s="4">
        <f>'3 a'!S90</f>
        <v>38.110009556397813</v>
      </c>
      <c r="AO294" s="4">
        <f>'3 a'!T90</f>
        <v>34.181039785312102</v>
      </c>
      <c r="AP294" s="4">
        <f>'3 a'!U90</f>
        <v>30.148552213248113</v>
      </c>
      <c r="AR294" s="238">
        <f t="shared" si="107"/>
        <v>0</v>
      </c>
      <c r="AS294" s="238">
        <f t="shared" si="108"/>
        <v>0</v>
      </c>
      <c r="AT294" s="238">
        <f t="shared" si="109"/>
        <v>0</v>
      </c>
      <c r="AU294" s="238">
        <f t="shared" si="110"/>
        <v>0</v>
      </c>
      <c r="AV294" s="238">
        <f t="shared" si="111"/>
        <v>0</v>
      </c>
      <c r="AW294" s="238">
        <f t="shared" si="112"/>
        <v>0</v>
      </c>
      <c r="AX294" s="238" t="e">
        <f t="shared" si="113"/>
        <v>#VALUE!</v>
      </c>
      <c r="AY294" s="238">
        <f t="shared" si="114"/>
        <v>0</v>
      </c>
      <c r="AZ294" s="238" t="e">
        <f t="shared" si="115"/>
        <v>#VALUE!</v>
      </c>
      <c r="BA294" s="238">
        <f t="shared" si="116"/>
        <v>0</v>
      </c>
      <c r="BB294" s="238">
        <f t="shared" si="117"/>
        <v>0</v>
      </c>
      <c r="BC294" s="238">
        <f t="shared" si="118"/>
        <v>0</v>
      </c>
      <c r="BD294" s="238">
        <f t="shared" si="119"/>
        <v>0</v>
      </c>
      <c r="BE294" s="238">
        <f t="shared" si="120"/>
        <v>0</v>
      </c>
      <c r="BF294" s="238">
        <f t="shared" si="121"/>
        <v>0</v>
      </c>
      <c r="BG294" s="238">
        <f t="shared" si="122"/>
        <v>0</v>
      </c>
      <c r="BH294" s="238">
        <f t="shared" si="123"/>
        <v>0</v>
      </c>
      <c r="BI294" s="238">
        <f t="shared" si="124"/>
        <v>0</v>
      </c>
      <c r="BJ294" s="238">
        <f t="shared" si="125"/>
        <v>0</v>
      </c>
      <c r="BK294" s="238">
        <f t="shared" si="126"/>
        <v>0</v>
      </c>
    </row>
    <row r="295" spans="1:63" x14ac:dyDescent="0.25">
      <c r="A295">
        <v>1991</v>
      </c>
      <c r="B295" s="201">
        <v>42.072904503151989</v>
      </c>
      <c r="C295" s="201">
        <v>36.05231525377279</v>
      </c>
      <c r="D295" s="201">
        <v>34.033004684402385</v>
      </c>
      <c r="E295" s="201">
        <v>28.550445584554097</v>
      </c>
      <c r="F295" s="201">
        <v>10.85519604386198</v>
      </c>
      <c r="G295" s="201">
        <v>24.111514022984881</v>
      </c>
      <c r="H295" s="201" t="e">
        <f>NA()</f>
        <v>#N/A</v>
      </c>
      <c r="I295" s="201">
        <v>47.514965410873167</v>
      </c>
      <c r="J295" s="201" t="e">
        <f>NA()</f>
        <v>#N/A</v>
      </c>
      <c r="K295" s="201">
        <v>41.947236281630005</v>
      </c>
      <c r="L295" s="201">
        <v>31.171148951888863</v>
      </c>
      <c r="M295" s="201">
        <v>43.106488479193274</v>
      </c>
      <c r="N295" s="201">
        <v>40.951060219428143</v>
      </c>
      <c r="O295" s="201">
        <v>33.580721023380107</v>
      </c>
      <c r="P295" s="201">
        <v>37.585708888584676</v>
      </c>
      <c r="Q295" s="201">
        <v>47.209019264449118</v>
      </c>
      <c r="R295" s="201">
        <v>60.953883590055248</v>
      </c>
      <c r="S295" s="201">
        <v>38.823921946364763</v>
      </c>
      <c r="T295" s="201">
        <v>34.605946193124737</v>
      </c>
      <c r="U295" s="201">
        <v>30.860991031829681</v>
      </c>
      <c r="W295" s="4">
        <f>'3 a'!B91</f>
        <v>42.072904503151989</v>
      </c>
      <c r="X295" s="4">
        <f>'3 a'!C91</f>
        <v>36.05231525377279</v>
      </c>
      <c r="Y295" s="4">
        <f>'3 a'!D91</f>
        <v>34.033004684402385</v>
      </c>
      <c r="Z295" s="4">
        <f>'3 a'!E91</f>
        <v>28.550445584554097</v>
      </c>
      <c r="AA295" s="4">
        <f>'3 a'!F91</f>
        <v>10.85519604386198</v>
      </c>
      <c r="AB295" s="4">
        <f>'3 a'!G91</f>
        <v>24.111514022984881</v>
      </c>
      <c r="AC295" s="4" t="str">
        <f>'3 a'!H91</f>
        <v>NA</v>
      </c>
      <c r="AD295" s="4">
        <f>'3 a'!I91</f>
        <v>47.514965410873167</v>
      </c>
      <c r="AE295" s="4" t="str">
        <f>'3 a'!J91</f>
        <v>NA</v>
      </c>
      <c r="AF295" s="4">
        <f>'3 a'!K91</f>
        <v>41.947236281630005</v>
      </c>
      <c r="AG295" s="4">
        <f>'3 a'!L91</f>
        <v>31.171148951888863</v>
      </c>
      <c r="AH295" s="4">
        <f>'3 a'!M91</f>
        <v>43.106488479193274</v>
      </c>
      <c r="AI295" s="4">
        <f>'3 a'!N91</f>
        <v>40.951060219428143</v>
      </c>
      <c r="AJ295" s="4">
        <f>'3 a'!O91</f>
        <v>33.580721023380107</v>
      </c>
      <c r="AK295" s="4">
        <f>'3 a'!P91</f>
        <v>37.585708888584676</v>
      </c>
      <c r="AL295" s="4">
        <f>'3 a'!Q91</f>
        <v>47.209019264449118</v>
      </c>
      <c r="AM295" s="4">
        <f>'3 a'!R91</f>
        <v>60.953883590055248</v>
      </c>
      <c r="AN295" s="4">
        <f>'3 a'!S91</f>
        <v>38.823921946364763</v>
      </c>
      <c r="AO295" s="4">
        <f>'3 a'!T91</f>
        <v>34.605946193124737</v>
      </c>
      <c r="AP295" s="4">
        <f>'3 a'!U91</f>
        <v>30.860991031829681</v>
      </c>
      <c r="AR295" s="238">
        <f t="shared" si="107"/>
        <v>0</v>
      </c>
      <c r="AS295" s="238">
        <f t="shared" si="108"/>
        <v>0</v>
      </c>
      <c r="AT295" s="238">
        <f t="shared" si="109"/>
        <v>0</v>
      </c>
      <c r="AU295" s="238">
        <f t="shared" si="110"/>
        <v>0</v>
      </c>
      <c r="AV295" s="238">
        <f t="shared" si="111"/>
        <v>0</v>
      </c>
      <c r="AW295" s="238">
        <f t="shared" si="112"/>
        <v>0</v>
      </c>
      <c r="AX295" s="238" t="e">
        <f t="shared" si="113"/>
        <v>#VALUE!</v>
      </c>
      <c r="AY295" s="238">
        <f t="shared" si="114"/>
        <v>0</v>
      </c>
      <c r="AZ295" s="238" t="e">
        <f t="shared" si="115"/>
        <v>#VALUE!</v>
      </c>
      <c r="BA295" s="238">
        <f t="shared" si="116"/>
        <v>0</v>
      </c>
      <c r="BB295" s="238">
        <f t="shared" si="117"/>
        <v>0</v>
      </c>
      <c r="BC295" s="238">
        <f t="shared" si="118"/>
        <v>0</v>
      </c>
      <c r="BD295" s="238">
        <f t="shared" si="119"/>
        <v>0</v>
      </c>
      <c r="BE295" s="238">
        <f t="shared" si="120"/>
        <v>0</v>
      </c>
      <c r="BF295" s="238">
        <f t="shared" si="121"/>
        <v>0</v>
      </c>
      <c r="BG295" s="238">
        <f t="shared" si="122"/>
        <v>0</v>
      </c>
      <c r="BH295" s="238">
        <f t="shared" si="123"/>
        <v>0</v>
      </c>
      <c r="BI295" s="238">
        <f t="shared" si="124"/>
        <v>0</v>
      </c>
      <c r="BJ295" s="238">
        <f t="shared" si="125"/>
        <v>0</v>
      </c>
      <c r="BK295" s="238">
        <f t="shared" si="126"/>
        <v>0</v>
      </c>
    </row>
    <row r="296" spans="1:63" x14ac:dyDescent="0.25">
      <c r="A296">
        <v>1992</v>
      </c>
      <c r="B296" s="201">
        <v>43.465273720901962</v>
      </c>
      <c r="C296" s="201">
        <v>36.761549815330923</v>
      </c>
      <c r="D296" s="201">
        <v>34.835142538443684</v>
      </c>
      <c r="E296" s="201">
        <v>29.08220500227922</v>
      </c>
      <c r="F296" s="201">
        <v>11.456678541530726</v>
      </c>
      <c r="G296" s="201">
        <v>24.957057728419514</v>
      </c>
      <c r="H296" s="201" t="e">
        <f>NA()</f>
        <v>#N/A</v>
      </c>
      <c r="I296" s="201">
        <v>49.002284552118518</v>
      </c>
      <c r="J296" s="201" t="e">
        <f>NA()</f>
        <v>#N/A</v>
      </c>
      <c r="K296" s="201">
        <v>42.719159559494408</v>
      </c>
      <c r="L296" s="201">
        <v>32.267656774732181</v>
      </c>
      <c r="M296" s="201">
        <v>43.98237455295579</v>
      </c>
      <c r="N296" s="201">
        <v>41.976430561206335</v>
      </c>
      <c r="O296" s="201">
        <v>35.49721813880408</v>
      </c>
      <c r="P296" s="201">
        <v>38.088524499608205</v>
      </c>
      <c r="Q296" s="201">
        <v>47.142235734110358</v>
      </c>
      <c r="R296" s="201">
        <v>62.822408493220841</v>
      </c>
      <c r="S296" s="201">
        <v>39.821912367631029</v>
      </c>
      <c r="T296" s="201">
        <v>35.379380016428854</v>
      </c>
      <c r="U296" s="201">
        <v>32.009369706740848</v>
      </c>
      <c r="W296" s="4">
        <f>'3 a'!B92</f>
        <v>43.465273720901962</v>
      </c>
      <c r="X296" s="4">
        <f>'3 a'!C92</f>
        <v>36.761549815330923</v>
      </c>
      <c r="Y296" s="4">
        <f>'3 a'!D92</f>
        <v>34.835142538443684</v>
      </c>
      <c r="Z296" s="4">
        <f>'3 a'!E92</f>
        <v>29.08220500227922</v>
      </c>
      <c r="AA296" s="4">
        <f>'3 a'!F92</f>
        <v>11.456678541530726</v>
      </c>
      <c r="AB296" s="4">
        <f>'3 a'!G92</f>
        <v>24.957057728419514</v>
      </c>
      <c r="AC296" s="4" t="str">
        <f>'3 a'!H92</f>
        <v>NA</v>
      </c>
      <c r="AD296" s="4">
        <f>'3 a'!I92</f>
        <v>49.002284552118518</v>
      </c>
      <c r="AE296" s="4" t="str">
        <f>'3 a'!J92</f>
        <v>NA</v>
      </c>
      <c r="AF296" s="4">
        <f>'3 a'!K92</f>
        <v>42.719159559494408</v>
      </c>
      <c r="AG296" s="4">
        <f>'3 a'!L92</f>
        <v>32.267656774732181</v>
      </c>
      <c r="AH296" s="4">
        <f>'3 a'!M92</f>
        <v>43.98237455295579</v>
      </c>
      <c r="AI296" s="4">
        <f>'3 a'!N92</f>
        <v>41.976430561206335</v>
      </c>
      <c r="AJ296" s="4">
        <f>'3 a'!O92</f>
        <v>35.49721813880408</v>
      </c>
      <c r="AK296" s="4">
        <f>'3 a'!P92</f>
        <v>38.088524499608205</v>
      </c>
      <c r="AL296" s="4">
        <f>'3 a'!Q92</f>
        <v>47.142235734110358</v>
      </c>
      <c r="AM296" s="4">
        <f>'3 a'!R92</f>
        <v>62.822408493220841</v>
      </c>
      <c r="AN296" s="4">
        <f>'3 a'!S92</f>
        <v>39.821912367631029</v>
      </c>
      <c r="AO296" s="4">
        <f>'3 a'!T92</f>
        <v>35.379380016428854</v>
      </c>
      <c r="AP296" s="4">
        <f>'3 a'!U92</f>
        <v>32.009369706740848</v>
      </c>
      <c r="AR296" s="238">
        <f t="shared" si="107"/>
        <v>0</v>
      </c>
      <c r="AS296" s="238">
        <f t="shared" si="108"/>
        <v>0</v>
      </c>
      <c r="AT296" s="238">
        <f t="shared" si="109"/>
        <v>0</v>
      </c>
      <c r="AU296" s="238">
        <f t="shared" si="110"/>
        <v>0</v>
      </c>
      <c r="AV296" s="238">
        <f t="shared" si="111"/>
        <v>0</v>
      </c>
      <c r="AW296" s="238">
        <f t="shared" si="112"/>
        <v>0</v>
      </c>
      <c r="AX296" s="238" t="e">
        <f t="shared" si="113"/>
        <v>#VALUE!</v>
      </c>
      <c r="AY296" s="238">
        <f t="shared" si="114"/>
        <v>0</v>
      </c>
      <c r="AZ296" s="238" t="e">
        <f t="shared" si="115"/>
        <v>#VALUE!</v>
      </c>
      <c r="BA296" s="238">
        <f t="shared" si="116"/>
        <v>0</v>
      </c>
      <c r="BB296" s="238">
        <f t="shared" si="117"/>
        <v>0</v>
      </c>
      <c r="BC296" s="238">
        <f t="shared" si="118"/>
        <v>0</v>
      </c>
      <c r="BD296" s="238">
        <f t="shared" si="119"/>
        <v>0</v>
      </c>
      <c r="BE296" s="238">
        <f t="shared" si="120"/>
        <v>0</v>
      </c>
      <c r="BF296" s="238">
        <f t="shared" si="121"/>
        <v>0</v>
      </c>
      <c r="BG296" s="238">
        <f t="shared" si="122"/>
        <v>0</v>
      </c>
      <c r="BH296" s="238">
        <f t="shared" si="123"/>
        <v>0</v>
      </c>
      <c r="BI296" s="238">
        <f t="shared" si="124"/>
        <v>0</v>
      </c>
      <c r="BJ296" s="238">
        <f t="shared" si="125"/>
        <v>0</v>
      </c>
      <c r="BK296" s="238">
        <f t="shared" si="126"/>
        <v>0</v>
      </c>
    </row>
    <row r="297" spans="1:63" x14ac:dyDescent="0.25">
      <c r="A297">
        <v>1993</v>
      </c>
      <c r="B297" s="201">
        <v>43.682633557586705</v>
      </c>
      <c r="C297" s="201">
        <v>36.898204501090731</v>
      </c>
      <c r="D297" s="201">
        <v>36.325138532114217</v>
      </c>
      <c r="E297" s="201">
        <v>29.848417217319025</v>
      </c>
      <c r="F297" s="201">
        <v>11.993623909431614</v>
      </c>
      <c r="G297" s="201">
        <v>27.486910843549961</v>
      </c>
      <c r="H297" s="201" t="e">
        <f>NA()</f>
        <v>#N/A</v>
      </c>
      <c r="I297" s="201">
        <v>50.227773895907951</v>
      </c>
      <c r="J297" s="201" t="e">
        <f>NA()</f>
        <v>#N/A</v>
      </c>
      <c r="K297" s="201">
        <v>43.339418761834537</v>
      </c>
      <c r="L297" s="201">
        <v>33.990080602271497</v>
      </c>
      <c r="M297" s="201">
        <v>44.570145857981757</v>
      </c>
      <c r="N297" s="201">
        <v>42.565500650528527</v>
      </c>
      <c r="O297" s="201">
        <v>36.254911667348352</v>
      </c>
      <c r="P297" s="201">
        <v>38.941557221369706</v>
      </c>
      <c r="Q297" s="201">
        <v>47.87846725514666</v>
      </c>
      <c r="R297" s="201">
        <v>64.257414157673907</v>
      </c>
      <c r="S297" s="201">
        <v>40.787184983536136</v>
      </c>
      <c r="T297" s="201">
        <v>36.171278572011246</v>
      </c>
      <c r="U297" s="201">
        <v>33.375435080001886</v>
      </c>
      <c r="W297" s="4">
        <f>'3 a'!B93</f>
        <v>43.682633557586705</v>
      </c>
      <c r="X297" s="4">
        <f>'3 a'!C93</f>
        <v>36.898204501090731</v>
      </c>
      <c r="Y297" s="4">
        <f>'3 a'!D93</f>
        <v>36.325138532114217</v>
      </c>
      <c r="Z297" s="4">
        <f>'3 a'!E93</f>
        <v>29.848417217319025</v>
      </c>
      <c r="AA297" s="4">
        <f>'3 a'!F93</f>
        <v>11.993623909431614</v>
      </c>
      <c r="AB297" s="4">
        <f>'3 a'!G93</f>
        <v>27.486910843549961</v>
      </c>
      <c r="AC297" s="4" t="str">
        <f>'3 a'!H93</f>
        <v>NA</v>
      </c>
      <c r="AD297" s="4">
        <f>'3 a'!I93</f>
        <v>50.227773895907951</v>
      </c>
      <c r="AE297" s="4" t="str">
        <f>'3 a'!J93</f>
        <v>NA</v>
      </c>
      <c r="AF297" s="4">
        <f>'3 a'!K93</f>
        <v>43.339418761834537</v>
      </c>
      <c r="AG297" s="4">
        <f>'3 a'!L93</f>
        <v>33.990080602271497</v>
      </c>
      <c r="AH297" s="4">
        <f>'3 a'!M93</f>
        <v>44.570145857981757</v>
      </c>
      <c r="AI297" s="4">
        <f>'3 a'!N93</f>
        <v>42.565500650528527</v>
      </c>
      <c r="AJ297" s="4">
        <f>'3 a'!O93</f>
        <v>36.254911667348352</v>
      </c>
      <c r="AK297" s="4">
        <f>'3 a'!P93</f>
        <v>38.941557221369706</v>
      </c>
      <c r="AL297" s="4">
        <f>'3 a'!Q93</f>
        <v>47.87846725514666</v>
      </c>
      <c r="AM297" s="4">
        <f>'3 a'!R93</f>
        <v>64.257414157673907</v>
      </c>
      <c r="AN297" s="4">
        <f>'3 a'!S93</f>
        <v>40.787184983536136</v>
      </c>
      <c r="AO297" s="4">
        <f>'3 a'!T93</f>
        <v>36.171278572011246</v>
      </c>
      <c r="AP297" s="4">
        <f>'3 a'!U93</f>
        <v>33.375435080001886</v>
      </c>
      <c r="AR297" s="238">
        <f t="shared" si="107"/>
        <v>0</v>
      </c>
      <c r="AS297" s="238">
        <f t="shared" si="108"/>
        <v>0</v>
      </c>
      <c r="AT297" s="238">
        <f t="shared" si="109"/>
        <v>0</v>
      </c>
      <c r="AU297" s="238">
        <f t="shared" si="110"/>
        <v>0</v>
      </c>
      <c r="AV297" s="238">
        <f t="shared" si="111"/>
        <v>0</v>
      </c>
      <c r="AW297" s="238">
        <f t="shared" si="112"/>
        <v>0</v>
      </c>
      <c r="AX297" s="238" t="e">
        <f t="shared" si="113"/>
        <v>#VALUE!</v>
      </c>
      <c r="AY297" s="238">
        <f t="shared" si="114"/>
        <v>0</v>
      </c>
      <c r="AZ297" s="238" t="e">
        <f t="shared" si="115"/>
        <v>#VALUE!</v>
      </c>
      <c r="BA297" s="238">
        <f t="shared" si="116"/>
        <v>0</v>
      </c>
      <c r="BB297" s="238">
        <f t="shared" si="117"/>
        <v>0</v>
      </c>
      <c r="BC297" s="238">
        <f t="shared" si="118"/>
        <v>0</v>
      </c>
      <c r="BD297" s="238">
        <f t="shared" si="119"/>
        <v>0</v>
      </c>
      <c r="BE297" s="238">
        <f t="shared" si="120"/>
        <v>0</v>
      </c>
      <c r="BF297" s="238">
        <f t="shared" si="121"/>
        <v>0</v>
      </c>
      <c r="BG297" s="238">
        <f t="shared" si="122"/>
        <v>0</v>
      </c>
      <c r="BH297" s="238">
        <f t="shared" si="123"/>
        <v>0</v>
      </c>
      <c r="BI297" s="238">
        <f t="shared" si="124"/>
        <v>0</v>
      </c>
      <c r="BJ297" s="238">
        <f t="shared" si="125"/>
        <v>0</v>
      </c>
      <c r="BK297" s="238">
        <f t="shared" si="126"/>
        <v>0</v>
      </c>
    </row>
    <row r="298" spans="1:63" x14ac:dyDescent="0.25">
      <c r="A298">
        <v>1994</v>
      </c>
      <c r="B298" s="201">
        <v>44.082485165461982</v>
      </c>
      <c r="C298" s="201">
        <v>37.548600024257652</v>
      </c>
      <c r="D298" s="201">
        <v>36.684908559478458</v>
      </c>
      <c r="E298" s="201">
        <v>30.215682183394946</v>
      </c>
      <c r="F298" s="201">
        <v>12.714495618257867</v>
      </c>
      <c r="G298" s="201">
        <v>29.212624246118118</v>
      </c>
      <c r="H298" s="201" t="e">
        <f>NA()</f>
        <v>#N/A</v>
      </c>
      <c r="I298" s="201">
        <v>52.067417264039626</v>
      </c>
      <c r="J298" s="201" t="e">
        <f>NA()</f>
        <v>#N/A</v>
      </c>
      <c r="K298" s="201">
        <v>46.136311834194551</v>
      </c>
      <c r="L298" s="201">
        <v>35.336299463075804</v>
      </c>
      <c r="M298" s="201">
        <v>45.648293122383585</v>
      </c>
      <c r="N298" s="201">
        <v>43.715061766554591</v>
      </c>
      <c r="O298" s="201">
        <v>37.234405502879802</v>
      </c>
      <c r="P298" s="201">
        <v>40.634928524654775</v>
      </c>
      <c r="Q298" s="201">
        <v>48.696561721905546</v>
      </c>
      <c r="R298" s="201">
        <v>66.678606493677549</v>
      </c>
      <c r="S298" s="201">
        <v>42.036101502585858</v>
      </c>
      <c r="T298" s="201">
        <v>37.136958352149961</v>
      </c>
      <c r="U298" s="201">
        <v>34.423100948501755</v>
      </c>
      <c r="W298" s="4">
        <f>'3 a'!B94</f>
        <v>44.082485165461982</v>
      </c>
      <c r="X298" s="4">
        <f>'3 a'!C94</f>
        <v>37.548600024257652</v>
      </c>
      <c r="Y298" s="4">
        <f>'3 a'!D94</f>
        <v>36.684908559478458</v>
      </c>
      <c r="Z298" s="4">
        <f>'3 a'!E94</f>
        <v>30.215682183394946</v>
      </c>
      <c r="AA298" s="4">
        <f>'3 a'!F94</f>
        <v>12.714495618257867</v>
      </c>
      <c r="AB298" s="4">
        <f>'3 a'!G94</f>
        <v>29.212624246118118</v>
      </c>
      <c r="AC298" s="4" t="str">
        <f>'3 a'!H94</f>
        <v>NA</v>
      </c>
      <c r="AD298" s="4">
        <f>'3 a'!I94</f>
        <v>52.067417264039626</v>
      </c>
      <c r="AE298" s="4" t="str">
        <f>'3 a'!J94</f>
        <v>NA</v>
      </c>
      <c r="AF298" s="4">
        <f>'3 a'!K94</f>
        <v>46.136311834194551</v>
      </c>
      <c r="AG298" s="4">
        <f>'3 a'!L94</f>
        <v>35.336299463075804</v>
      </c>
      <c r="AH298" s="4">
        <f>'3 a'!M94</f>
        <v>45.648293122383585</v>
      </c>
      <c r="AI298" s="4">
        <f>'3 a'!N94</f>
        <v>43.715061766554591</v>
      </c>
      <c r="AJ298" s="4">
        <f>'3 a'!O94</f>
        <v>37.234405502879802</v>
      </c>
      <c r="AK298" s="4">
        <f>'3 a'!P94</f>
        <v>40.634928524654775</v>
      </c>
      <c r="AL298" s="4">
        <f>'3 a'!Q94</f>
        <v>48.696561721905546</v>
      </c>
      <c r="AM298" s="4">
        <f>'3 a'!R94</f>
        <v>66.678606493677549</v>
      </c>
      <c r="AN298" s="4">
        <f>'3 a'!S94</f>
        <v>42.036101502585858</v>
      </c>
      <c r="AO298" s="4">
        <f>'3 a'!T94</f>
        <v>37.136958352149961</v>
      </c>
      <c r="AP298" s="4">
        <f>'3 a'!U94</f>
        <v>34.423100948501755</v>
      </c>
      <c r="AR298" s="238">
        <f t="shared" si="107"/>
        <v>0</v>
      </c>
      <c r="AS298" s="238">
        <f t="shared" si="108"/>
        <v>0</v>
      </c>
      <c r="AT298" s="238">
        <f t="shared" si="109"/>
        <v>0</v>
      </c>
      <c r="AU298" s="238">
        <f t="shared" si="110"/>
        <v>0</v>
      </c>
      <c r="AV298" s="238">
        <f t="shared" si="111"/>
        <v>0</v>
      </c>
      <c r="AW298" s="238">
        <f t="shared" si="112"/>
        <v>0</v>
      </c>
      <c r="AX298" s="238" t="e">
        <f t="shared" si="113"/>
        <v>#VALUE!</v>
      </c>
      <c r="AY298" s="238">
        <f t="shared" si="114"/>
        <v>0</v>
      </c>
      <c r="AZ298" s="238" t="e">
        <f t="shared" si="115"/>
        <v>#VALUE!</v>
      </c>
      <c r="BA298" s="238">
        <f t="shared" si="116"/>
        <v>0</v>
      </c>
      <c r="BB298" s="238">
        <f t="shared" si="117"/>
        <v>0</v>
      </c>
      <c r="BC298" s="238">
        <f t="shared" si="118"/>
        <v>0</v>
      </c>
      <c r="BD298" s="238">
        <f t="shared" si="119"/>
        <v>0</v>
      </c>
      <c r="BE298" s="238">
        <f t="shared" si="120"/>
        <v>0</v>
      </c>
      <c r="BF298" s="238">
        <f t="shared" si="121"/>
        <v>0</v>
      </c>
      <c r="BG298" s="238">
        <f t="shared" si="122"/>
        <v>0</v>
      </c>
      <c r="BH298" s="238">
        <f t="shared" si="123"/>
        <v>0</v>
      </c>
      <c r="BI298" s="238">
        <f t="shared" si="124"/>
        <v>0</v>
      </c>
      <c r="BJ298" s="238">
        <f t="shared" si="125"/>
        <v>0</v>
      </c>
      <c r="BK298" s="238">
        <f t="shared" si="126"/>
        <v>0</v>
      </c>
    </row>
    <row r="299" spans="1:63" x14ac:dyDescent="0.25">
      <c r="A299">
        <v>1995</v>
      </c>
      <c r="B299" s="201">
        <v>44.104553362546021</v>
      </c>
      <c r="C299" s="201">
        <v>38.138397693351855</v>
      </c>
      <c r="D299" s="201">
        <v>36.534934512295578</v>
      </c>
      <c r="E299" s="201">
        <v>30.669088881740784</v>
      </c>
      <c r="F299" s="201">
        <v>13.440332223207214</v>
      </c>
      <c r="G299" s="201">
        <v>30.237734097101239</v>
      </c>
      <c r="H299" s="201">
        <v>39.879428041259366</v>
      </c>
      <c r="I299" s="201">
        <v>51.557794521371598</v>
      </c>
      <c r="J299" s="201">
        <v>18.593560524414503</v>
      </c>
      <c r="K299" s="201">
        <v>47.060619163508981</v>
      </c>
      <c r="L299" s="201">
        <v>36.076493491993006</v>
      </c>
      <c r="M299" s="201">
        <v>46.846069609550248</v>
      </c>
      <c r="N299" s="201">
        <v>44.761250933273722</v>
      </c>
      <c r="O299" s="201">
        <v>39.251214976533056</v>
      </c>
      <c r="P299" s="201">
        <v>41.84163927239144</v>
      </c>
      <c r="Q299" s="201">
        <v>48.74839876731901</v>
      </c>
      <c r="R299" s="201">
        <v>68.841940709583483</v>
      </c>
      <c r="S299" s="201">
        <v>42.186591727203698</v>
      </c>
      <c r="T299" s="201">
        <v>37.862628486847576</v>
      </c>
      <c r="U299" s="201">
        <v>35.040054494514848</v>
      </c>
      <c r="W299" s="4">
        <f>'3 a'!B95</f>
        <v>44.104553362546021</v>
      </c>
      <c r="X299" s="4">
        <f>'3 a'!C95</f>
        <v>38.138397693351855</v>
      </c>
      <c r="Y299" s="4">
        <f>'3 a'!D95</f>
        <v>36.534934512295578</v>
      </c>
      <c r="Z299" s="4">
        <f>'3 a'!E95</f>
        <v>30.669088881740784</v>
      </c>
      <c r="AA299" s="4">
        <f>'3 a'!F95</f>
        <v>13.440332223207214</v>
      </c>
      <c r="AB299" s="4">
        <f>'3 a'!G95</f>
        <v>30.237734097101239</v>
      </c>
      <c r="AC299" s="4">
        <f>'3 a'!H95</f>
        <v>39.879428041259366</v>
      </c>
      <c r="AD299" s="4">
        <f>'3 a'!I95</f>
        <v>51.557794521371598</v>
      </c>
      <c r="AE299" s="4">
        <f>'3 a'!J95</f>
        <v>18.593560524414503</v>
      </c>
      <c r="AF299" s="4">
        <f>'3 a'!K95</f>
        <v>47.060619163508981</v>
      </c>
      <c r="AG299" s="4">
        <f>'3 a'!L95</f>
        <v>36.076493491993006</v>
      </c>
      <c r="AH299" s="4">
        <f>'3 a'!M95</f>
        <v>46.846069609550248</v>
      </c>
      <c r="AI299" s="4">
        <f>'3 a'!N95</f>
        <v>44.761250933273722</v>
      </c>
      <c r="AJ299" s="4">
        <f>'3 a'!O95</f>
        <v>39.251214976533056</v>
      </c>
      <c r="AK299" s="4">
        <f>'3 a'!P95</f>
        <v>41.84163927239144</v>
      </c>
      <c r="AL299" s="4">
        <f>'3 a'!Q95</f>
        <v>48.74839876731901</v>
      </c>
      <c r="AM299" s="4">
        <f>'3 a'!R95</f>
        <v>68.841940709583483</v>
      </c>
      <c r="AN299" s="4">
        <f>'3 a'!S95</f>
        <v>42.186591727203698</v>
      </c>
      <c r="AO299" s="4">
        <f>'3 a'!T95</f>
        <v>37.862628486847576</v>
      </c>
      <c r="AP299" s="4">
        <f>'3 a'!U95</f>
        <v>35.040054494514848</v>
      </c>
      <c r="AR299" s="238">
        <f t="shared" si="107"/>
        <v>0</v>
      </c>
      <c r="AS299" s="238">
        <f t="shared" si="108"/>
        <v>0</v>
      </c>
      <c r="AT299" s="238">
        <f t="shared" si="109"/>
        <v>0</v>
      </c>
      <c r="AU299" s="238">
        <f t="shared" si="110"/>
        <v>0</v>
      </c>
      <c r="AV299" s="238">
        <f t="shared" si="111"/>
        <v>0</v>
      </c>
      <c r="AW299" s="238">
        <f t="shared" si="112"/>
        <v>0</v>
      </c>
      <c r="AX299" s="238">
        <f t="shared" si="113"/>
        <v>0</v>
      </c>
      <c r="AY299" s="238">
        <f t="shared" si="114"/>
        <v>0</v>
      </c>
      <c r="AZ299" s="238">
        <f t="shared" si="115"/>
        <v>0</v>
      </c>
      <c r="BA299" s="238">
        <f t="shared" si="116"/>
        <v>0</v>
      </c>
      <c r="BB299" s="238">
        <f t="shared" si="117"/>
        <v>0</v>
      </c>
      <c r="BC299" s="238">
        <f t="shared" si="118"/>
        <v>0</v>
      </c>
      <c r="BD299" s="238">
        <f t="shared" si="119"/>
        <v>0</v>
      </c>
      <c r="BE299" s="238">
        <f t="shared" si="120"/>
        <v>0</v>
      </c>
      <c r="BF299" s="238">
        <f t="shared" si="121"/>
        <v>0</v>
      </c>
      <c r="BG299" s="238">
        <f t="shared" si="122"/>
        <v>0</v>
      </c>
      <c r="BH299" s="238">
        <f t="shared" si="123"/>
        <v>0</v>
      </c>
      <c r="BI299" s="238">
        <f t="shared" si="124"/>
        <v>0</v>
      </c>
      <c r="BJ299" s="238">
        <f t="shared" si="125"/>
        <v>0</v>
      </c>
      <c r="BK299" s="238">
        <f t="shared" si="126"/>
        <v>0</v>
      </c>
    </row>
    <row r="300" spans="1:63" x14ac:dyDescent="0.25">
      <c r="A300">
        <v>1996</v>
      </c>
      <c r="B300" s="201">
        <v>45.189910801386752</v>
      </c>
      <c r="C300" s="201">
        <v>38.063808963596102</v>
      </c>
      <c r="D300" s="201">
        <v>38.165890160677925</v>
      </c>
      <c r="E300" s="201">
        <v>31.423028515972835</v>
      </c>
      <c r="F300" s="201">
        <v>14.156790088951855</v>
      </c>
      <c r="G300" s="201">
        <v>30.641945965724084</v>
      </c>
      <c r="H300" s="201">
        <v>39.947232274397699</v>
      </c>
      <c r="I300" s="201">
        <v>53.028823261352038</v>
      </c>
      <c r="J300" s="201">
        <v>19.384298132974866</v>
      </c>
      <c r="K300" s="201">
        <v>48.122242461976278</v>
      </c>
      <c r="L300" s="201">
        <v>36.864731103916633</v>
      </c>
      <c r="M300" s="201">
        <v>47.02321052510306</v>
      </c>
      <c r="N300" s="201">
        <v>45.674076156458995</v>
      </c>
      <c r="O300" s="201">
        <v>40.622054268469789</v>
      </c>
      <c r="P300" s="201">
        <v>41.780992190996699</v>
      </c>
      <c r="Q300" s="201">
        <v>49.162957178137994</v>
      </c>
      <c r="R300" s="201">
        <v>71.168823842469052</v>
      </c>
      <c r="S300" s="201">
        <v>42.605114426767052</v>
      </c>
      <c r="T300" s="201">
        <v>38.444770886519692</v>
      </c>
      <c r="U300" s="201">
        <v>35.808716321829422</v>
      </c>
      <c r="W300" s="4">
        <f>'3 a'!B96</f>
        <v>45.189910801386752</v>
      </c>
      <c r="X300" s="4">
        <f>'3 a'!C96</f>
        <v>38.063808963596102</v>
      </c>
      <c r="Y300" s="4">
        <f>'3 a'!D96</f>
        <v>38.165890160677925</v>
      </c>
      <c r="Z300" s="4">
        <f>'3 a'!E96</f>
        <v>31.423028515972835</v>
      </c>
      <c r="AA300" s="4">
        <f>'3 a'!F96</f>
        <v>14.156790088951855</v>
      </c>
      <c r="AB300" s="4">
        <f>'3 a'!G96</f>
        <v>30.641945965724084</v>
      </c>
      <c r="AC300" s="4">
        <f>'3 a'!H96</f>
        <v>39.947232274397699</v>
      </c>
      <c r="AD300" s="4">
        <f>'3 a'!I96</f>
        <v>53.028823261352038</v>
      </c>
      <c r="AE300" s="4">
        <f>'3 a'!J96</f>
        <v>19.384298132974866</v>
      </c>
      <c r="AF300" s="4">
        <f>'3 a'!K96</f>
        <v>48.122242461976278</v>
      </c>
      <c r="AG300" s="4">
        <f>'3 a'!L96</f>
        <v>36.864731103916633</v>
      </c>
      <c r="AH300" s="4">
        <f>'3 a'!M96</f>
        <v>47.02321052510306</v>
      </c>
      <c r="AI300" s="4">
        <f>'3 a'!N96</f>
        <v>45.674076156458995</v>
      </c>
      <c r="AJ300" s="4">
        <f>'3 a'!O96</f>
        <v>40.622054268469789</v>
      </c>
      <c r="AK300" s="4">
        <f>'3 a'!P96</f>
        <v>41.780992190996699</v>
      </c>
      <c r="AL300" s="4">
        <f>'3 a'!Q96</f>
        <v>49.162957178137994</v>
      </c>
      <c r="AM300" s="4">
        <f>'3 a'!R96</f>
        <v>71.168823842469052</v>
      </c>
      <c r="AN300" s="4">
        <f>'3 a'!S96</f>
        <v>42.605114426767052</v>
      </c>
      <c r="AO300" s="4">
        <f>'3 a'!T96</f>
        <v>38.444770886519692</v>
      </c>
      <c r="AP300" s="4">
        <f>'3 a'!U96</f>
        <v>35.808716321829422</v>
      </c>
      <c r="AR300" s="238">
        <f t="shared" si="107"/>
        <v>0</v>
      </c>
      <c r="AS300" s="238">
        <f t="shared" si="108"/>
        <v>0</v>
      </c>
      <c r="AT300" s="238">
        <f t="shared" si="109"/>
        <v>0</v>
      </c>
      <c r="AU300" s="238">
        <f t="shared" si="110"/>
        <v>0</v>
      </c>
      <c r="AV300" s="238">
        <f t="shared" si="111"/>
        <v>0</v>
      </c>
      <c r="AW300" s="238">
        <f t="shared" si="112"/>
        <v>0</v>
      </c>
      <c r="AX300" s="238">
        <f t="shared" si="113"/>
        <v>0</v>
      </c>
      <c r="AY300" s="238">
        <f t="shared" si="114"/>
        <v>0</v>
      </c>
      <c r="AZ300" s="238">
        <f t="shared" si="115"/>
        <v>0</v>
      </c>
      <c r="BA300" s="238">
        <f t="shared" si="116"/>
        <v>0</v>
      </c>
      <c r="BB300" s="238">
        <f t="shared" si="117"/>
        <v>0</v>
      </c>
      <c r="BC300" s="238">
        <f t="shared" si="118"/>
        <v>0</v>
      </c>
      <c r="BD300" s="238">
        <f t="shared" si="119"/>
        <v>0</v>
      </c>
      <c r="BE300" s="238">
        <f t="shared" si="120"/>
        <v>0</v>
      </c>
      <c r="BF300" s="238">
        <f t="shared" si="121"/>
        <v>0</v>
      </c>
      <c r="BG300" s="238">
        <f t="shared" si="122"/>
        <v>0</v>
      </c>
      <c r="BH300" s="238">
        <f t="shared" si="123"/>
        <v>0</v>
      </c>
      <c r="BI300" s="238">
        <f t="shared" si="124"/>
        <v>0</v>
      </c>
      <c r="BJ300" s="238">
        <f t="shared" si="125"/>
        <v>0</v>
      </c>
      <c r="BK300" s="238">
        <f t="shared" si="126"/>
        <v>0</v>
      </c>
    </row>
    <row r="301" spans="1:63" x14ac:dyDescent="0.25">
      <c r="A301">
        <v>1997</v>
      </c>
      <c r="B301" s="201">
        <v>45.860632951815987</v>
      </c>
      <c r="C301" s="201">
        <v>39.225020286740595</v>
      </c>
      <c r="D301" s="201">
        <v>38.794164071297935</v>
      </c>
      <c r="E301" s="201">
        <v>32.193534703412958</v>
      </c>
      <c r="F301" s="201">
        <v>14.976090475140966</v>
      </c>
      <c r="G301" s="201">
        <v>31.316556259172767</v>
      </c>
      <c r="H301" s="201">
        <v>40.38552455296248</v>
      </c>
      <c r="I301" s="201">
        <v>54.174409700528052</v>
      </c>
      <c r="J301" s="201">
        <v>19.300832377559836</v>
      </c>
      <c r="K301" s="201">
        <v>48.432113814356619</v>
      </c>
      <c r="L301" s="201">
        <v>37.954884856298406</v>
      </c>
      <c r="M301" s="201">
        <v>47.99288891954896</v>
      </c>
      <c r="N301" s="201">
        <v>46.716393177329785</v>
      </c>
      <c r="O301" s="201">
        <v>43.838807772428453</v>
      </c>
      <c r="P301" s="201">
        <v>42.55102931978098</v>
      </c>
      <c r="Q301" s="201">
        <v>50.038822951606505</v>
      </c>
      <c r="R301" s="201">
        <v>73.117876822685844</v>
      </c>
      <c r="S301" s="201">
        <v>42.716082387117261</v>
      </c>
      <c r="T301" s="201">
        <v>39.913212292333412</v>
      </c>
      <c r="U301" s="201">
        <v>36.572357865206463</v>
      </c>
      <c r="W301" s="4">
        <f>'3 a'!B97</f>
        <v>45.860632951815987</v>
      </c>
      <c r="X301" s="4">
        <f>'3 a'!C97</f>
        <v>39.225020286740595</v>
      </c>
      <c r="Y301" s="4">
        <f>'3 a'!D97</f>
        <v>38.794164071297935</v>
      </c>
      <c r="Z301" s="4">
        <f>'3 a'!E97</f>
        <v>32.193534703412958</v>
      </c>
      <c r="AA301" s="4">
        <f>'3 a'!F97</f>
        <v>14.976090475140966</v>
      </c>
      <c r="AB301" s="4">
        <f>'3 a'!G97</f>
        <v>31.316556259172767</v>
      </c>
      <c r="AC301" s="4">
        <f>'3 a'!H97</f>
        <v>40.38552455296248</v>
      </c>
      <c r="AD301" s="4">
        <f>'3 a'!I97</f>
        <v>54.174409700528052</v>
      </c>
      <c r="AE301" s="4">
        <f>'3 a'!J97</f>
        <v>19.300832377559836</v>
      </c>
      <c r="AF301" s="4">
        <f>'3 a'!K97</f>
        <v>48.432113814356619</v>
      </c>
      <c r="AG301" s="4">
        <f>'3 a'!L97</f>
        <v>37.954884856298406</v>
      </c>
      <c r="AH301" s="4">
        <f>'3 a'!M97</f>
        <v>47.99288891954896</v>
      </c>
      <c r="AI301" s="4">
        <f>'3 a'!N97</f>
        <v>46.716393177329785</v>
      </c>
      <c r="AJ301" s="4">
        <f>'3 a'!O97</f>
        <v>43.838807772428453</v>
      </c>
      <c r="AK301" s="4">
        <f>'3 a'!P97</f>
        <v>42.55102931978098</v>
      </c>
      <c r="AL301" s="4">
        <f>'3 a'!Q97</f>
        <v>50.038822951606505</v>
      </c>
      <c r="AM301" s="4">
        <f>'3 a'!R97</f>
        <v>73.117876822685844</v>
      </c>
      <c r="AN301" s="4">
        <f>'3 a'!S97</f>
        <v>42.716082387117261</v>
      </c>
      <c r="AO301" s="4">
        <f>'3 a'!T97</f>
        <v>39.913212292333412</v>
      </c>
      <c r="AP301" s="4">
        <f>'3 a'!U97</f>
        <v>36.572357865206463</v>
      </c>
      <c r="AR301" s="238">
        <f t="shared" si="107"/>
        <v>0</v>
      </c>
      <c r="AS301" s="238">
        <f t="shared" si="108"/>
        <v>0</v>
      </c>
      <c r="AT301" s="238">
        <f t="shared" si="109"/>
        <v>0</v>
      </c>
      <c r="AU301" s="238">
        <f t="shared" si="110"/>
        <v>0</v>
      </c>
      <c r="AV301" s="238">
        <f t="shared" si="111"/>
        <v>0</v>
      </c>
      <c r="AW301" s="238">
        <f t="shared" si="112"/>
        <v>0</v>
      </c>
      <c r="AX301" s="238">
        <f t="shared" si="113"/>
        <v>0</v>
      </c>
      <c r="AY301" s="238">
        <f t="shared" si="114"/>
        <v>0</v>
      </c>
      <c r="AZ301" s="238">
        <f t="shared" si="115"/>
        <v>0</v>
      </c>
      <c r="BA301" s="238">
        <f t="shared" si="116"/>
        <v>0</v>
      </c>
      <c r="BB301" s="238">
        <f t="shared" si="117"/>
        <v>0</v>
      </c>
      <c r="BC301" s="238">
        <f t="shared" si="118"/>
        <v>0</v>
      </c>
      <c r="BD301" s="238">
        <f t="shared" si="119"/>
        <v>0</v>
      </c>
      <c r="BE301" s="238">
        <f t="shared" si="120"/>
        <v>0</v>
      </c>
      <c r="BF301" s="238">
        <f t="shared" si="121"/>
        <v>0</v>
      </c>
      <c r="BG301" s="238">
        <f t="shared" si="122"/>
        <v>0</v>
      </c>
      <c r="BH301" s="238">
        <f t="shared" si="123"/>
        <v>0</v>
      </c>
      <c r="BI301" s="238">
        <f t="shared" si="124"/>
        <v>0</v>
      </c>
      <c r="BJ301" s="238">
        <f t="shared" si="125"/>
        <v>0</v>
      </c>
      <c r="BK301" s="238">
        <f t="shared" si="126"/>
        <v>0</v>
      </c>
    </row>
    <row r="302" spans="1:63" x14ac:dyDescent="0.25">
      <c r="A302">
        <v>1998</v>
      </c>
      <c r="B302" s="201">
        <v>46.84958968521898</v>
      </c>
      <c r="C302" s="201">
        <v>39.949143050052541</v>
      </c>
      <c r="D302" s="201">
        <v>39.818573049612937</v>
      </c>
      <c r="E302" s="201">
        <v>32.307480637602275</v>
      </c>
      <c r="F302" s="201">
        <v>15.413899775943101</v>
      </c>
      <c r="G302" s="201">
        <v>30.291505923979113</v>
      </c>
      <c r="H302" s="201">
        <v>41.988018670325147</v>
      </c>
      <c r="I302" s="201">
        <v>53.899823210410723</v>
      </c>
      <c r="J302" s="201">
        <v>19.394225356694985</v>
      </c>
      <c r="K302" s="201">
        <v>48.262049481674133</v>
      </c>
      <c r="L302" s="201">
        <v>39.360387901429334</v>
      </c>
      <c r="M302" s="201">
        <v>49.172815437409099</v>
      </c>
      <c r="N302" s="201">
        <v>47.237537555752574</v>
      </c>
      <c r="O302" s="201">
        <v>45.508764667741779</v>
      </c>
      <c r="P302" s="201">
        <v>42.277733056056363</v>
      </c>
      <c r="Q302" s="201">
        <v>51.068635660471934</v>
      </c>
      <c r="R302" s="201">
        <v>73.223312587763445</v>
      </c>
      <c r="S302" s="201">
        <v>42.635860617411126</v>
      </c>
      <c r="T302" s="201">
        <v>40.92698497418322</v>
      </c>
      <c r="U302" s="201">
        <v>37.553966611265359</v>
      </c>
      <c r="W302" s="4">
        <f>'3 a'!B98</f>
        <v>46.84958968521898</v>
      </c>
      <c r="X302" s="4">
        <f>'3 a'!C98</f>
        <v>39.949143050052541</v>
      </c>
      <c r="Y302" s="4">
        <f>'3 a'!D98</f>
        <v>39.818573049612937</v>
      </c>
      <c r="Z302" s="4">
        <f>'3 a'!E98</f>
        <v>32.307480637602275</v>
      </c>
      <c r="AA302" s="4">
        <f>'3 a'!F98</f>
        <v>15.413899775943101</v>
      </c>
      <c r="AB302" s="4">
        <f>'3 a'!G98</f>
        <v>30.291505923979113</v>
      </c>
      <c r="AC302" s="4">
        <f>'3 a'!H98</f>
        <v>41.988018670325147</v>
      </c>
      <c r="AD302" s="4">
        <f>'3 a'!I98</f>
        <v>53.899823210410723</v>
      </c>
      <c r="AE302" s="4">
        <f>'3 a'!J98</f>
        <v>19.394225356694985</v>
      </c>
      <c r="AF302" s="4">
        <f>'3 a'!K98</f>
        <v>48.262049481674133</v>
      </c>
      <c r="AG302" s="4">
        <f>'3 a'!L98</f>
        <v>39.360387901429334</v>
      </c>
      <c r="AH302" s="4">
        <f>'3 a'!M98</f>
        <v>49.172815437409099</v>
      </c>
      <c r="AI302" s="4">
        <f>'3 a'!N98</f>
        <v>47.237537555752574</v>
      </c>
      <c r="AJ302" s="4">
        <f>'3 a'!O98</f>
        <v>45.508764667741779</v>
      </c>
      <c r="AK302" s="4">
        <f>'3 a'!P98</f>
        <v>42.277733056056363</v>
      </c>
      <c r="AL302" s="4">
        <f>'3 a'!Q98</f>
        <v>51.068635660471934</v>
      </c>
      <c r="AM302" s="4">
        <f>'3 a'!R98</f>
        <v>73.223312587763445</v>
      </c>
      <c r="AN302" s="4">
        <f>'3 a'!S98</f>
        <v>42.635860617411126</v>
      </c>
      <c r="AO302" s="4">
        <f>'3 a'!T98</f>
        <v>40.92698497418322</v>
      </c>
      <c r="AP302" s="4">
        <f>'3 a'!U98</f>
        <v>37.553966611265359</v>
      </c>
      <c r="AR302" s="238">
        <f t="shared" si="107"/>
        <v>0</v>
      </c>
      <c r="AS302" s="238">
        <f t="shared" si="108"/>
        <v>0</v>
      </c>
      <c r="AT302" s="238">
        <f t="shared" si="109"/>
        <v>0</v>
      </c>
      <c r="AU302" s="238">
        <f t="shared" si="110"/>
        <v>0</v>
      </c>
      <c r="AV302" s="238">
        <f t="shared" si="111"/>
        <v>0</v>
      </c>
      <c r="AW302" s="238">
        <f t="shared" si="112"/>
        <v>0</v>
      </c>
      <c r="AX302" s="238">
        <f t="shared" si="113"/>
        <v>0</v>
      </c>
      <c r="AY302" s="238">
        <f t="shared" si="114"/>
        <v>0</v>
      </c>
      <c r="AZ302" s="238">
        <f t="shared" si="115"/>
        <v>0</v>
      </c>
      <c r="BA302" s="238">
        <f t="shared" si="116"/>
        <v>0</v>
      </c>
      <c r="BB302" s="238">
        <f t="shared" si="117"/>
        <v>0</v>
      </c>
      <c r="BC302" s="238">
        <f t="shared" si="118"/>
        <v>0</v>
      </c>
      <c r="BD302" s="238">
        <f t="shared" si="119"/>
        <v>0</v>
      </c>
      <c r="BE302" s="238">
        <f t="shared" si="120"/>
        <v>0</v>
      </c>
      <c r="BF302" s="238">
        <f t="shared" si="121"/>
        <v>0</v>
      </c>
      <c r="BG302" s="238">
        <f t="shared" si="122"/>
        <v>0</v>
      </c>
      <c r="BH302" s="238">
        <f t="shared" si="123"/>
        <v>0</v>
      </c>
      <c r="BI302" s="238">
        <f t="shared" si="124"/>
        <v>0</v>
      </c>
      <c r="BJ302" s="238">
        <f t="shared" si="125"/>
        <v>0</v>
      </c>
      <c r="BK302" s="238">
        <f t="shared" si="126"/>
        <v>0</v>
      </c>
    </row>
    <row r="303" spans="1:63" x14ac:dyDescent="0.25">
      <c r="A303">
        <v>1999</v>
      </c>
      <c r="B303" s="201">
        <v>48.168791013169702</v>
      </c>
      <c r="C303" s="201">
        <v>41.122158543346828</v>
      </c>
      <c r="D303" s="201">
        <v>40.923531535234574</v>
      </c>
      <c r="E303" s="201">
        <v>33.008624478522748</v>
      </c>
      <c r="F303" s="201">
        <v>16.671147670196948</v>
      </c>
      <c r="G303" s="201">
        <v>31.970218291653648</v>
      </c>
      <c r="H303" s="201">
        <v>42.718413443785877</v>
      </c>
      <c r="I303" s="201">
        <v>54.941187358592828</v>
      </c>
      <c r="J303" s="201">
        <v>19.992675403652555</v>
      </c>
      <c r="K303" s="201">
        <v>48.729902164066679</v>
      </c>
      <c r="L303" s="201">
        <v>39.824749057580654</v>
      </c>
      <c r="M303" s="201">
        <v>49.973072859449964</v>
      </c>
      <c r="N303" s="201">
        <v>47.658050695979355</v>
      </c>
      <c r="O303" s="201">
        <v>47.770867783162494</v>
      </c>
      <c r="P303" s="201">
        <v>42.404158629868689</v>
      </c>
      <c r="Q303" s="201">
        <v>52.228073994808334</v>
      </c>
      <c r="R303" s="201">
        <v>74.11760411105216</v>
      </c>
      <c r="S303" s="201">
        <v>42.689609440799551</v>
      </c>
      <c r="T303" s="201">
        <v>41.726837466148375</v>
      </c>
      <c r="U303" s="201">
        <v>38.40033886702323</v>
      </c>
      <c r="W303" s="4">
        <f>'3 a'!B99</f>
        <v>48.168791013169702</v>
      </c>
      <c r="X303" s="4">
        <f>'3 a'!C99</f>
        <v>41.122158543346828</v>
      </c>
      <c r="Y303" s="4">
        <f>'3 a'!D99</f>
        <v>40.923531535234574</v>
      </c>
      <c r="Z303" s="4">
        <f>'3 a'!E99</f>
        <v>33.008624478522748</v>
      </c>
      <c r="AA303" s="4">
        <f>'3 a'!F99</f>
        <v>16.671147670196948</v>
      </c>
      <c r="AB303" s="4">
        <f>'3 a'!G99</f>
        <v>31.970218291653648</v>
      </c>
      <c r="AC303" s="4">
        <f>'3 a'!H99</f>
        <v>42.718413443785877</v>
      </c>
      <c r="AD303" s="4">
        <f>'3 a'!I99</f>
        <v>54.941187358592828</v>
      </c>
      <c r="AE303" s="4">
        <f>'3 a'!J99</f>
        <v>19.992675403652555</v>
      </c>
      <c r="AF303" s="4">
        <f>'3 a'!K99</f>
        <v>48.729902164066679</v>
      </c>
      <c r="AG303" s="4">
        <f>'3 a'!L99</f>
        <v>39.824749057580654</v>
      </c>
      <c r="AH303" s="4">
        <f>'3 a'!M99</f>
        <v>49.973072859449964</v>
      </c>
      <c r="AI303" s="4">
        <f>'3 a'!N99</f>
        <v>47.658050695979355</v>
      </c>
      <c r="AJ303" s="4">
        <f>'3 a'!O99</f>
        <v>47.770867783162494</v>
      </c>
      <c r="AK303" s="4">
        <f>'3 a'!P99</f>
        <v>42.404158629868689</v>
      </c>
      <c r="AL303" s="4">
        <f>'3 a'!Q99</f>
        <v>52.228073994808334</v>
      </c>
      <c r="AM303" s="4">
        <f>'3 a'!R99</f>
        <v>74.11760411105216</v>
      </c>
      <c r="AN303" s="4">
        <f>'3 a'!S99</f>
        <v>42.689609440799551</v>
      </c>
      <c r="AO303" s="4">
        <f>'3 a'!T99</f>
        <v>41.726837466148375</v>
      </c>
      <c r="AP303" s="4">
        <f>'3 a'!U99</f>
        <v>38.40033886702323</v>
      </c>
      <c r="AR303" s="238">
        <f t="shared" si="107"/>
        <v>0</v>
      </c>
      <c r="AS303" s="238">
        <f t="shared" si="108"/>
        <v>0</v>
      </c>
      <c r="AT303" s="238">
        <f t="shared" si="109"/>
        <v>0</v>
      </c>
      <c r="AU303" s="238">
        <f t="shared" si="110"/>
        <v>0</v>
      </c>
      <c r="AV303" s="238">
        <f t="shared" si="111"/>
        <v>0</v>
      </c>
      <c r="AW303" s="238">
        <f t="shared" si="112"/>
        <v>0</v>
      </c>
      <c r="AX303" s="238">
        <f t="shared" si="113"/>
        <v>0</v>
      </c>
      <c r="AY303" s="238">
        <f t="shared" si="114"/>
        <v>0</v>
      </c>
      <c r="AZ303" s="238">
        <f t="shared" si="115"/>
        <v>0</v>
      </c>
      <c r="BA303" s="238">
        <f t="shared" si="116"/>
        <v>0</v>
      </c>
      <c r="BB303" s="238">
        <f t="shared" si="117"/>
        <v>0</v>
      </c>
      <c r="BC303" s="238">
        <f t="shared" si="118"/>
        <v>0</v>
      </c>
      <c r="BD303" s="238">
        <f t="shared" si="119"/>
        <v>0</v>
      </c>
      <c r="BE303" s="238">
        <f t="shared" si="120"/>
        <v>0</v>
      </c>
      <c r="BF303" s="238">
        <f t="shared" si="121"/>
        <v>0</v>
      </c>
      <c r="BG303" s="238">
        <f t="shared" si="122"/>
        <v>0</v>
      </c>
      <c r="BH303" s="238">
        <f t="shared" si="123"/>
        <v>0</v>
      </c>
      <c r="BI303" s="238">
        <f t="shared" si="124"/>
        <v>0</v>
      </c>
      <c r="BJ303" s="238">
        <f t="shared" si="125"/>
        <v>0</v>
      </c>
      <c r="BK303" s="238">
        <f t="shared" si="126"/>
        <v>0</v>
      </c>
    </row>
    <row r="304" spans="1:63" x14ac:dyDescent="0.25">
      <c r="A304">
        <v>2000</v>
      </c>
      <c r="B304" s="201">
        <v>49.502344926837495</v>
      </c>
      <c r="C304" s="201">
        <v>42.39556584371276</v>
      </c>
      <c r="D304" s="201">
        <v>41.113218446716488</v>
      </c>
      <c r="E304" s="201">
        <v>33.705142290634342</v>
      </c>
      <c r="F304" s="201">
        <v>17.327480764436629</v>
      </c>
      <c r="G304" s="201">
        <v>33.496154001556867</v>
      </c>
      <c r="H304" s="201">
        <v>43.863362216812462</v>
      </c>
      <c r="I304" s="201">
        <v>57.136632783608931</v>
      </c>
      <c r="J304" s="201">
        <v>20.951207057938305</v>
      </c>
      <c r="K304" s="201">
        <v>49.713536399657706</v>
      </c>
      <c r="L304" s="201">
        <v>41.420443343297357</v>
      </c>
      <c r="M304" s="201">
        <v>51.744493829935521</v>
      </c>
      <c r="N304" s="201">
        <v>48.965178724513621</v>
      </c>
      <c r="O304" s="201">
        <v>50.146786681515366</v>
      </c>
      <c r="P304" s="201">
        <v>43.573814546529583</v>
      </c>
      <c r="Q304" s="201">
        <v>53.167574981732635</v>
      </c>
      <c r="R304" s="201">
        <v>77.063912963625029</v>
      </c>
      <c r="S304" s="201">
        <v>42.711750060005855</v>
      </c>
      <c r="T304" s="201">
        <v>43.168031265723897</v>
      </c>
      <c r="U304" s="201">
        <v>39.93283261131878</v>
      </c>
      <c r="W304" s="4">
        <f>'3 a'!B100</f>
        <v>49.502344926837495</v>
      </c>
      <c r="X304" s="4">
        <f>'3 a'!C100</f>
        <v>42.39556584371276</v>
      </c>
      <c r="Y304" s="4">
        <f>'3 a'!D100</f>
        <v>41.113218446716488</v>
      </c>
      <c r="Z304" s="4">
        <f>'3 a'!E100</f>
        <v>33.705142290634342</v>
      </c>
      <c r="AA304" s="4">
        <f>'3 a'!F100</f>
        <v>17.327480764436629</v>
      </c>
      <c r="AB304" s="4">
        <f>'3 a'!G100</f>
        <v>33.496154001556867</v>
      </c>
      <c r="AC304" s="4">
        <f>'3 a'!H100</f>
        <v>43.863362216812462</v>
      </c>
      <c r="AD304" s="4">
        <f>'3 a'!I100</f>
        <v>57.136632783608931</v>
      </c>
      <c r="AE304" s="4">
        <f>'3 a'!J100</f>
        <v>20.951207057938305</v>
      </c>
      <c r="AF304" s="4">
        <f>'3 a'!K100</f>
        <v>49.713536399657706</v>
      </c>
      <c r="AG304" s="4">
        <f>'3 a'!L100</f>
        <v>41.420443343297357</v>
      </c>
      <c r="AH304" s="4">
        <f>'3 a'!M100</f>
        <v>51.744493829935521</v>
      </c>
      <c r="AI304" s="4">
        <f>'3 a'!N100</f>
        <v>48.965178724513621</v>
      </c>
      <c r="AJ304" s="4">
        <f>'3 a'!O100</f>
        <v>50.146786681515366</v>
      </c>
      <c r="AK304" s="4">
        <f>'3 a'!P100</f>
        <v>43.573814546529583</v>
      </c>
      <c r="AL304" s="4">
        <f>'3 a'!Q100</f>
        <v>53.167574981732635</v>
      </c>
      <c r="AM304" s="4">
        <f>'3 a'!R100</f>
        <v>77.063912963625029</v>
      </c>
      <c r="AN304" s="4">
        <f>'3 a'!S100</f>
        <v>42.711750060005855</v>
      </c>
      <c r="AO304" s="4">
        <f>'3 a'!T100</f>
        <v>43.168031265723897</v>
      </c>
      <c r="AP304" s="4">
        <f>'3 a'!U100</f>
        <v>39.93283261131878</v>
      </c>
      <c r="AR304" s="238">
        <f t="shared" si="107"/>
        <v>0</v>
      </c>
      <c r="AS304" s="238">
        <f t="shared" si="108"/>
        <v>0</v>
      </c>
      <c r="AT304" s="238">
        <f t="shared" si="109"/>
        <v>0</v>
      </c>
      <c r="AU304" s="238">
        <f t="shared" si="110"/>
        <v>0</v>
      </c>
      <c r="AV304" s="238">
        <f t="shared" si="111"/>
        <v>0</v>
      </c>
      <c r="AW304" s="238">
        <f t="shared" si="112"/>
        <v>0</v>
      </c>
      <c r="AX304" s="238">
        <f t="shared" si="113"/>
        <v>0</v>
      </c>
      <c r="AY304" s="238">
        <f t="shared" si="114"/>
        <v>0</v>
      </c>
      <c r="AZ304" s="238">
        <f t="shared" si="115"/>
        <v>0</v>
      </c>
      <c r="BA304" s="238">
        <f t="shared" si="116"/>
        <v>0</v>
      </c>
      <c r="BB304" s="238">
        <f t="shared" si="117"/>
        <v>0</v>
      </c>
      <c r="BC304" s="238">
        <f t="shared" si="118"/>
        <v>0</v>
      </c>
      <c r="BD304" s="238">
        <f t="shared" si="119"/>
        <v>0</v>
      </c>
      <c r="BE304" s="238">
        <f t="shared" si="120"/>
        <v>0</v>
      </c>
      <c r="BF304" s="238">
        <f t="shared" si="121"/>
        <v>0</v>
      </c>
      <c r="BG304" s="238">
        <f t="shared" si="122"/>
        <v>0</v>
      </c>
      <c r="BH304" s="238">
        <f t="shared" si="123"/>
        <v>0</v>
      </c>
      <c r="BI304" s="238">
        <f t="shared" si="124"/>
        <v>0</v>
      </c>
      <c r="BJ304" s="238">
        <f t="shared" si="125"/>
        <v>0</v>
      </c>
      <c r="BK304" s="238">
        <f t="shared" si="126"/>
        <v>0</v>
      </c>
    </row>
    <row r="305" spans="1:63" x14ac:dyDescent="0.25">
      <c r="A305">
        <v>2001</v>
      </c>
      <c r="B305" s="201">
        <v>50.65567451694735</v>
      </c>
      <c r="C305" s="201">
        <v>42.897856811547683</v>
      </c>
      <c r="D305" s="201">
        <v>42.877082227837079</v>
      </c>
      <c r="E305" s="201">
        <v>34.429638821729853</v>
      </c>
      <c r="F305" s="201">
        <v>17.738670525235296</v>
      </c>
      <c r="G305" s="201">
        <v>32.84191227938792</v>
      </c>
      <c r="H305" s="201">
        <v>44.249339093694601</v>
      </c>
      <c r="I305" s="201">
        <v>55.671176745067477</v>
      </c>
      <c r="J305" s="201">
        <v>22.581094459129211</v>
      </c>
      <c r="K305" s="201">
        <v>49.448439466097732</v>
      </c>
      <c r="L305" s="201">
        <v>42.230693134722301</v>
      </c>
      <c r="M305" s="201">
        <v>52.235374917899883</v>
      </c>
      <c r="N305" s="201">
        <v>50.179710768886068</v>
      </c>
      <c r="O305" s="201">
        <v>51.142597009818644</v>
      </c>
      <c r="P305" s="201">
        <v>43.94962656525022</v>
      </c>
      <c r="Q305" s="201">
        <v>53.520489364256321</v>
      </c>
      <c r="R305" s="201">
        <v>79.750315456593526</v>
      </c>
      <c r="S305" s="201">
        <v>42.749327401384747</v>
      </c>
      <c r="T305" s="201">
        <v>43.427182345236545</v>
      </c>
      <c r="U305" s="201">
        <v>40.693931521939646</v>
      </c>
      <c r="W305" s="4">
        <f>'3 a'!B101</f>
        <v>50.65567451694735</v>
      </c>
      <c r="X305" s="4">
        <f>'3 a'!C101</f>
        <v>42.897856811547683</v>
      </c>
      <c r="Y305" s="4">
        <f>'3 a'!D101</f>
        <v>42.877082227837079</v>
      </c>
      <c r="Z305" s="4">
        <f>'3 a'!E101</f>
        <v>34.429638821729853</v>
      </c>
      <c r="AA305" s="4">
        <f>'3 a'!F101</f>
        <v>17.738670525235296</v>
      </c>
      <c r="AB305" s="4">
        <f>'3 a'!G101</f>
        <v>32.84191227938792</v>
      </c>
      <c r="AC305" s="4">
        <f>'3 a'!H101</f>
        <v>44.249339093694601</v>
      </c>
      <c r="AD305" s="4">
        <f>'3 a'!I101</f>
        <v>55.671176745067477</v>
      </c>
      <c r="AE305" s="4">
        <f>'3 a'!J101</f>
        <v>22.581094459129211</v>
      </c>
      <c r="AF305" s="4">
        <f>'3 a'!K101</f>
        <v>49.448439466097732</v>
      </c>
      <c r="AG305" s="4">
        <f>'3 a'!L101</f>
        <v>42.230693134722301</v>
      </c>
      <c r="AH305" s="4">
        <f>'3 a'!M101</f>
        <v>52.235374917899883</v>
      </c>
      <c r="AI305" s="4">
        <f>'3 a'!N101</f>
        <v>50.179710768886068</v>
      </c>
      <c r="AJ305" s="4">
        <f>'3 a'!O101</f>
        <v>51.142597009818644</v>
      </c>
      <c r="AK305" s="4">
        <f>'3 a'!P101</f>
        <v>43.94962656525022</v>
      </c>
      <c r="AL305" s="4">
        <f>'3 a'!Q101</f>
        <v>53.520489364256321</v>
      </c>
      <c r="AM305" s="4">
        <f>'3 a'!R101</f>
        <v>79.750315456593526</v>
      </c>
      <c r="AN305" s="4">
        <f>'3 a'!S101</f>
        <v>42.749327401384747</v>
      </c>
      <c r="AO305" s="4">
        <f>'3 a'!T101</f>
        <v>43.427182345236545</v>
      </c>
      <c r="AP305" s="4">
        <f>'3 a'!U101</f>
        <v>40.693931521939646</v>
      </c>
      <c r="AR305" s="238">
        <f t="shared" si="107"/>
        <v>0</v>
      </c>
      <c r="AS305" s="238">
        <f t="shared" si="108"/>
        <v>0</v>
      </c>
      <c r="AT305" s="238">
        <f t="shared" si="109"/>
        <v>0</v>
      </c>
      <c r="AU305" s="238">
        <f t="shared" si="110"/>
        <v>0</v>
      </c>
      <c r="AV305" s="238">
        <f t="shared" si="111"/>
        <v>0</v>
      </c>
      <c r="AW305" s="238">
        <f t="shared" si="112"/>
        <v>0</v>
      </c>
      <c r="AX305" s="238">
        <f t="shared" si="113"/>
        <v>0</v>
      </c>
      <c r="AY305" s="238">
        <f t="shared" si="114"/>
        <v>0</v>
      </c>
      <c r="AZ305" s="238">
        <f t="shared" si="115"/>
        <v>0</v>
      </c>
      <c r="BA305" s="238">
        <f t="shared" si="116"/>
        <v>0</v>
      </c>
      <c r="BB305" s="238">
        <f t="shared" si="117"/>
        <v>0</v>
      </c>
      <c r="BC305" s="238">
        <f t="shared" si="118"/>
        <v>0</v>
      </c>
      <c r="BD305" s="238">
        <f t="shared" si="119"/>
        <v>0</v>
      </c>
      <c r="BE305" s="238">
        <f t="shared" si="120"/>
        <v>0</v>
      </c>
      <c r="BF305" s="238">
        <f t="shared" si="121"/>
        <v>0</v>
      </c>
      <c r="BG305" s="238">
        <f t="shared" si="122"/>
        <v>0</v>
      </c>
      <c r="BH305" s="238">
        <f t="shared" si="123"/>
        <v>0</v>
      </c>
      <c r="BI305" s="238">
        <f t="shared" si="124"/>
        <v>0</v>
      </c>
      <c r="BJ305" s="238">
        <f t="shared" si="125"/>
        <v>0</v>
      </c>
      <c r="BK305" s="238">
        <f t="shared" si="126"/>
        <v>0</v>
      </c>
    </row>
    <row r="306" spans="1:63" x14ac:dyDescent="0.25">
      <c r="A306">
        <v>2002</v>
      </c>
      <c r="B306" s="201">
        <v>52.254362788333871</v>
      </c>
      <c r="C306" s="201">
        <v>43.610538753846626</v>
      </c>
      <c r="D306" s="201">
        <v>43.553535723291333</v>
      </c>
      <c r="E306" s="201">
        <v>35.186848446137461</v>
      </c>
      <c r="F306" s="201">
        <v>18.717973133615811</v>
      </c>
      <c r="G306" s="201">
        <v>34.553736825231226</v>
      </c>
      <c r="H306" s="201">
        <v>45.104643631677298</v>
      </c>
      <c r="I306" s="201">
        <v>56.402510199680222</v>
      </c>
      <c r="J306" s="201">
        <v>22.942299141300225</v>
      </c>
      <c r="K306" s="201">
        <v>49.896075167067053</v>
      </c>
      <c r="L306" s="201">
        <v>42.77172212435547</v>
      </c>
      <c r="M306" s="201">
        <v>53.801560239551343</v>
      </c>
      <c r="N306" s="201">
        <v>50.886334929163631</v>
      </c>
      <c r="O306" s="201">
        <v>53.77878844130862</v>
      </c>
      <c r="P306" s="201">
        <v>43.696782379241498</v>
      </c>
      <c r="Q306" s="201">
        <v>53.872018495857006</v>
      </c>
      <c r="R306" s="201">
        <v>81.49696108082405</v>
      </c>
      <c r="S306" s="201">
        <v>42.910055301137781</v>
      </c>
      <c r="T306" s="201">
        <v>45.13943445814693</v>
      </c>
      <c r="U306" s="201">
        <v>41.799654877032857</v>
      </c>
      <c r="W306" s="4">
        <f>'3 a'!B102</f>
        <v>52.254362788333871</v>
      </c>
      <c r="X306" s="4">
        <f>'3 a'!C102</f>
        <v>43.610538753846626</v>
      </c>
      <c r="Y306" s="4">
        <f>'3 a'!D102</f>
        <v>43.553535723291333</v>
      </c>
      <c r="Z306" s="4">
        <f>'3 a'!E102</f>
        <v>35.186848446137461</v>
      </c>
      <c r="AA306" s="4">
        <f>'3 a'!F102</f>
        <v>18.717973133615811</v>
      </c>
      <c r="AB306" s="4">
        <f>'3 a'!G102</f>
        <v>34.553736825231226</v>
      </c>
      <c r="AC306" s="4">
        <f>'3 a'!H102</f>
        <v>45.104643631677298</v>
      </c>
      <c r="AD306" s="4">
        <f>'3 a'!I102</f>
        <v>56.402510199680222</v>
      </c>
      <c r="AE306" s="4">
        <f>'3 a'!J102</f>
        <v>22.942299141300225</v>
      </c>
      <c r="AF306" s="4">
        <f>'3 a'!K102</f>
        <v>49.896075167067053</v>
      </c>
      <c r="AG306" s="4">
        <f>'3 a'!L102</f>
        <v>42.77172212435547</v>
      </c>
      <c r="AH306" s="4">
        <f>'3 a'!M102</f>
        <v>53.801560239551343</v>
      </c>
      <c r="AI306" s="4">
        <f>'3 a'!N102</f>
        <v>50.886334929163631</v>
      </c>
      <c r="AJ306" s="4">
        <f>'3 a'!O102</f>
        <v>53.77878844130862</v>
      </c>
      <c r="AK306" s="4">
        <f>'3 a'!P102</f>
        <v>43.696782379241498</v>
      </c>
      <c r="AL306" s="4">
        <f>'3 a'!Q102</f>
        <v>53.872018495857006</v>
      </c>
      <c r="AM306" s="4">
        <f>'3 a'!R102</f>
        <v>81.49696108082405</v>
      </c>
      <c r="AN306" s="4">
        <f>'3 a'!S102</f>
        <v>42.910055301137781</v>
      </c>
      <c r="AO306" s="4">
        <f>'3 a'!T102</f>
        <v>45.13943445814693</v>
      </c>
      <c r="AP306" s="4">
        <f>'3 a'!U102</f>
        <v>41.799654877032857</v>
      </c>
      <c r="AR306" s="238">
        <f t="shared" si="107"/>
        <v>0</v>
      </c>
      <c r="AS306" s="238">
        <f t="shared" si="108"/>
        <v>0</v>
      </c>
      <c r="AT306" s="238">
        <f t="shared" si="109"/>
        <v>0</v>
      </c>
      <c r="AU306" s="238">
        <f t="shared" si="110"/>
        <v>0</v>
      </c>
      <c r="AV306" s="238">
        <f t="shared" si="111"/>
        <v>0</v>
      </c>
      <c r="AW306" s="238">
        <f t="shared" si="112"/>
        <v>0</v>
      </c>
      <c r="AX306" s="238">
        <f t="shared" si="113"/>
        <v>0</v>
      </c>
      <c r="AY306" s="238">
        <f t="shared" si="114"/>
        <v>0</v>
      </c>
      <c r="AZ306" s="238">
        <f t="shared" si="115"/>
        <v>0</v>
      </c>
      <c r="BA306" s="238">
        <f t="shared" si="116"/>
        <v>0</v>
      </c>
      <c r="BB306" s="238">
        <f t="shared" si="117"/>
        <v>0</v>
      </c>
      <c r="BC306" s="238">
        <f t="shared" si="118"/>
        <v>0</v>
      </c>
      <c r="BD306" s="238">
        <f t="shared" si="119"/>
        <v>0</v>
      </c>
      <c r="BE306" s="238">
        <f t="shared" si="120"/>
        <v>0</v>
      </c>
      <c r="BF306" s="238">
        <f t="shared" si="121"/>
        <v>0</v>
      </c>
      <c r="BG306" s="238">
        <f t="shared" si="122"/>
        <v>0</v>
      </c>
      <c r="BH306" s="238">
        <f t="shared" si="123"/>
        <v>0</v>
      </c>
      <c r="BI306" s="238">
        <f t="shared" si="124"/>
        <v>0</v>
      </c>
      <c r="BJ306" s="238">
        <f t="shared" si="125"/>
        <v>0</v>
      </c>
      <c r="BK306" s="238">
        <f t="shared" si="126"/>
        <v>0</v>
      </c>
    </row>
    <row r="307" spans="1:63" x14ac:dyDescent="0.25">
      <c r="A307">
        <v>2003</v>
      </c>
      <c r="B307" s="201">
        <v>53.861287808735831</v>
      </c>
      <c r="C307" s="201">
        <v>43.772236081312883</v>
      </c>
      <c r="D307" s="201">
        <v>43.746411915510443</v>
      </c>
      <c r="E307" s="201">
        <v>35.700870191044032</v>
      </c>
      <c r="F307" s="201">
        <v>19.543377308693735</v>
      </c>
      <c r="G307" s="201">
        <v>36.438414832234578</v>
      </c>
      <c r="H307" s="201">
        <v>45.424903550875868</v>
      </c>
      <c r="I307" s="201">
        <v>57.091753986893146</v>
      </c>
      <c r="J307" s="201">
        <v>24.131764755975858</v>
      </c>
      <c r="K307" s="201">
        <v>50.757250069226117</v>
      </c>
      <c r="L307" s="201">
        <v>43.793665422824475</v>
      </c>
      <c r="M307" s="201">
        <v>54.332657589648136</v>
      </c>
      <c r="N307" s="201">
        <v>51.331198858266454</v>
      </c>
      <c r="O307" s="201">
        <v>55.883266975650479</v>
      </c>
      <c r="P307" s="201">
        <v>43.090113020840761</v>
      </c>
      <c r="Q307" s="201">
        <v>54.607131326595479</v>
      </c>
      <c r="R307" s="201">
        <v>84.064776521809804</v>
      </c>
      <c r="S307" s="201">
        <v>43.226623742581424</v>
      </c>
      <c r="T307" s="201">
        <v>46.844107347177228</v>
      </c>
      <c r="U307" s="201">
        <v>43.23111395159269</v>
      </c>
      <c r="W307" s="4">
        <f>'3 a'!B103</f>
        <v>53.861287808735831</v>
      </c>
      <c r="X307" s="4">
        <f>'3 a'!C103</f>
        <v>43.772236081312883</v>
      </c>
      <c r="Y307" s="4">
        <f>'3 a'!D103</f>
        <v>43.746411915510443</v>
      </c>
      <c r="Z307" s="4">
        <f>'3 a'!E103</f>
        <v>35.700870191044032</v>
      </c>
      <c r="AA307" s="4">
        <f>'3 a'!F103</f>
        <v>19.543377308693735</v>
      </c>
      <c r="AB307" s="4">
        <f>'3 a'!G103</f>
        <v>36.438414832234578</v>
      </c>
      <c r="AC307" s="4">
        <f>'3 a'!H103</f>
        <v>45.424903550875868</v>
      </c>
      <c r="AD307" s="4">
        <f>'3 a'!I103</f>
        <v>57.091753986893146</v>
      </c>
      <c r="AE307" s="4">
        <f>'3 a'!J103</f>
        <v>24.131764755975858</v>
      </c>
      <c r="AF307" s="4">
        <f>'3 a'!K103</f>
        <v>50.757250069226117</v>
      </c>
      <c r="AG307" s="4">
        <f>'3 a'!L103</f>
        <v>43.793665422824475</v>
      </c>
      <c r="AH307" s="4">
        <f>'3 a'!M103</f>
        <v>54.332657589648136</v>
      </c>
      <c r="AI307" s="4">
        <f>'3 a'!N103</f>
        <v>51.331198858266454</v>
      </c>
      <c r="AJ307" s="4">
        <f>'3 a'!O103</f>
        <v>55.883266975650479</v>
      </c>
      <c r="AK307" s="4">
        <f>'3 a'!P103</f>
        <v>43.090113020840761</v>
      </c>
      <c r="AL307" s="4">
        <f>'3 a'!Q103</f>
        <v>54.607131326595479</v>
      </c>
      <c r="AM307" s="4">
        <f>'3 a'!R103</f>
        <v>84.064776521809804</v>
      </c>
      <c r="AN307" s="4">
        <f>'3 a'!S103</f>
        <v>43.226623742581424</v>
      </c>
      <c r="AO307" s="4">
        <f>'3 a'!T103</f>
        <v>46.844107347177228</v>
      </c>
      <c r="AP307" s="4">
        <f>'3 a'!U103</f>
        <v>43.23111395159269</v>
      </c>
      <c r="AR307" s="238">
        <f t="shared" si="107"/>
        <v>0</v>
      </c>
      <c r="AS307" s="238">
        <f t="shared" si="108"/>
        <v>0</v>
      </c>
      <c r="AT307" s="238">
        <f t="shared" si="109"/>
        <v>0</v>
      </c>
      <c r="AU307" s="238">
        <f t="shared" si="110"/>
        <v>0</v>
      </c>
      <c r="AV307" s="238">
        <f t="shared" si="111"/>
        <v>0</v>
      </c>
      <c r="AW307" s="238">
        <f t="shared" si="112"/>
        <v>0</v>
      </c>
      <c r="AX307" s="238">
        <f t="shared" si="113"/>
        <v>0</v>
      </c>
      <c r="AY307" s="238">
        <f t="shared" si="114"/>
        <v>0</v>
      </c>
      <c r="AZ307" s="238">
        <f t="shared" si="115"/>
        <v>0</v>
      </c>
      <c r="BA307" s="238">
        <f t="shared" si="116"/>
        <v>0</v>
      </c>
      <c r="BB307" s="238">
        <f t="shared" si="117"/>
        <v>0</v>
      </c>
      <c r="BC307" s="238">
        <f t="shared" si="118"/>
        <v>0</v>
      </c>
      <c r="BD307" s="238">
        <f t="shared" si="119"/>
        <v>0</v>
      </c>
      <c r="BE307" s="238">
        <f t="shared" si="120"/>
        <v>0</v>
      </c>
      <c r="BF307" s="238">
        <f t="shared" si="121"/>
        <v>0</v>
      </c>
      <c r="BG307" s="238">
        <f t="shared" si="122"/>
        <v>0</v>
      </c>
      <c r="BH307" s="238">
        <f t="shared" si="123"/>
        <v>0</v>
      </c>
      <c r="BI307" s="238">
        <f t="shared" si="124"/>
        <v>0</v>
      </c>
      <c r="BJ307" s="238">
        <f t="shared" si="125"/>
        <v>0</v>
      </c>
      <c r="BK307" s="238">
        <f t="shared" si="126"/>
        <v>0</v>
      </c>
    </row>
    <row r="308" spans="1:63" x14ac:dyDescent="0.25">
      <c r="A308">
        <v>2004</v>
      </c>
      <c r="B308" s="201">
        <v>55.110490291862519</v>
      </c>
      <c r="C308" s="201">
        <v>43.961942983636455</v>
      </c>
      <c r="D308" s="201">
        <v>45.175313234914512</v>
      </c>
      <c r="E308" s="201">
        <v>36.193846465430127</v>
      </c>
      <c r="F308" s="201">
        <v>20.232032408996503</v>
      </c>
      <c r="G308" s="201">
        <v>38.985663251933246</v>
      </c>
      <c r="H308" s="201">
        <v>46.167389648177419</v>
      </c>
      <c r="I308" s="201">
        <v>59.319336879077241</v>
      </c>
      <c r="J308" s="201">
        <v>25.186280904518966</v>
      </c>
      <c r="K308" s="201">
        <v>52.134088060135518</v>
      </c>
      <c r="L308" s="201">
        <v>45.301458863198981</v>
      </c>
      <c r="M308" s="201">
        <v>54.593433029080799</v>
      </c>
      <c r="N308" s="201">
        <v>51.762350301145183</v>
      </c>
      <c r="O308" s="201">
        <v>56.587553511473189</v>
      </c>
      <c r="P308" s="201">
        <v>43.677230970767084</v>
      </c>
      <c r="Q308" s="201">
        <v>56.387246572285932</v>
      </c>
      <c r="R308" s="201">
        <v>85.779475576428169</v>
      </c>
      <c r="S308" s="201">
        <v>43.452035543782735</v>
      </c>
      <c r="T308" s="201">
        <v>48.409099515105027</v>
      </c>
      <c r="U308" s="201">
        <v>44.093375407686153</v>
      </c>
      <c r="W308" s="4">
        <f>'3 a'!B104</f>
        <v>55.110490291862519</v>
      </c>
      <c r="X308" s="4">
        <f>'3 a'!C104</f>
        <v>43.961942983636455</v>
      </c>
      <c r="Y308" s="4">
        <f>'3 a'!D104</f>
        <v>45.175313234914512</v>
      </c>
      <c r="Z308" s="4">
        <f>'3 a'!E104</f>
        <v>36.193846465430127</v>
      </c>
      <c r="AA308" s="4">
        <f>'3 a'!F104</f>
        <v>20.232032408996503</v>
      </c>
      <c r="AB308" s="4">
        <f>'3 a'!G104</f>
        <v>38.985663251933246</v>
      </c>
      <c r="AC308" s="4">
        <f>'3 a'!H104</f>
        <v>46.167389648177419</v>
      </c>
      <c r="AD308" s="4">
        <f>'3 a'!I104</f>
        <v>59.319336879077241</v>
      </c>
      <c r="AE308" s="4">
        <f>'3 a'!J104</f>
        <v>25.186280904518966</v>
      </c>
      <c r="AF308" s="4">
        <f>'3 a'!K104</f>
        <v>52.134088060135518</v>
      </c>
      <c r="AG308" s="4">
        <f>'3 a'!L104</f>
        <v>45.301458863198981</v>
      </c>
      <c r="AH308" s="4">
        <f>'3 a'!M104</f>
        <v>54.593433029080799</v>
      </c>
      <c r="AI308" s="4">
        <f>'3 a'!N104</f>
        <v>51.762350301145183</v>
      </c>
      <c r="AJ308" s="4">
        <f>'3 a'!O104</f>
        <v>56.587553511473189</v>
      </c>
      <c r="AK308" s="4">
        <f>'3 a'!P104</f>
        <v>43.677230970767084</v>
      </c>
      <c r="AL308" s="4">
        <f>'3 a'!Q104</f>
        <v>56.387246572285932</v>
      </c>
      <c r="AM308" s="4">
        <f>'3 a'!R104</f>
        <v>85.779475576428169</v>
      </c>
      <c r="AN308" s="4">
        <f>'3 a'!S104</f>
        <v>43.452035543782735</v>
      </c>
      <c r="AO308" s="4">
        <f>'3 a'!T104</f>
        <v>48.409099515105027</v>
      </c>
      <c r="AP308" s="4">
        <f>'3 a'!U104</f>
        <v>44.093375407686153</v>
      </c>
      <c r="AR308" s="238">
        <f t="shared" si="107"/>
        <v>0</v>
      </c>
      <c r="AS308" s="238">
        <f t="shared" si="108"/>
        <v>0</v>
      </c>
      <c r="AT308" s="238">
        <f t="shared" si="109"/>
        <v>0</v>
      </c>
      <c r="AU308" s="238">
        <f t="shared" si="110"/>
        <v>0</v>
      </c>
      <c r="AV308" s="238">
        <f t="shared" si="111"/>
        <v>0</v>
      </c>
      <c r="AW308" s="238">
        <f t="shared" si="112"/>
        <v>0</v>
      </c>
      <c r="AX308" s="238">
        <f t="shared" si="113"/>
        <v>0</v>
      </c>
      <c r="AY308" s="238">
        <f t="shared" si="114"/>
        <v>0</v>
      </c>
      <c r="AZ308" s="238">
        <f t="shared" si="115"/>
        <v>0</v>
      </c>
      <c r="BA308" s="238">
        <f t="shared" si="116"/>
        <v>0</v>
      </c>
      <c r="BB308" s="238">
        <f t="shared" si="117"/>
        <v>0</v>
      </c>
      <c r="BC308" s="238">
        <f t="shared" si="118"/>
        <v>0</v>
      </c>
      <c r="BD308" s="238">
        <f t="shared" si="119"/>
        <v>0</v>
      </c>
      <c r="BE308" s="238">
        <f t="shared" si="120"/>
        <v>0</v>
      </c>
      <c r="BF308" s="238">
        <f t="shared" si="121"/>
        <v>0</v>
      </c>
      <c r="BG308" s="238">
        <f t="shared" si="122"/>
        <v>0</v>
      </c>
      <c r="BH308" s="238">
        <f t="shared" si="123"/>
        <v>0</v>
      </c>
      <c r="BI308" s="238">
        <f t="shared" si="124"/>
        <v>0</v>
      </c>
      <c r="BJ308" s="238">
        <f t="shared" si="125"/>
        <v>0</v>
      </c>
      <c r="BK308" s="238">
        <f t="shared" si="126"/>
        <v>0</v>
      </c>
    </row>
    <row r="309" spans="1:63" x14ac:dyDescent="0.25">
      <c r="A309">
        <v>2005</v>
      </c>
      <c r="B309" s="201">
        <v>55.942175176545852</v>
      </c>
      <c r="C309" s="201">
        <v>44.997222814022642</v>
      </c>
      <c r="D309" s="201">
        <v>44.754543074565781</v>
      </c>
      <c r="E309" s="201">
        <v>36.618965846884343</v>
      </c>
      <c r="F309" s="201">
        <v>21.016427272322712</v>
      </c>
      <c r="G309" s="201">
        <v>39.97834545266776</v>
      </c>
      <c r="H309" s="201">
        <v>47.191566515449416</v>
      </c>
      <c r="I309" s="201">
        <v>58.906792961988195</v>
      </c>
      <c r="J309" s="201">
        <v>26.344842152692824</v>
      </c>
      <c r="K309" s="201">
        <v>52.856434090238935</v>
      </c>
      <c r="L309" s="201">
        <v>46.191390385541496</v>
      </c>
      <c r="M309" s="201">
        <v>55.431067087160621</v>
      </c>
      <c r="N309" s="201">
        <v>52.384919967347685</v>
      </c>
      <c r="O309" s="201">
        <v>57.29913628132784</v>
      </c>
      <c r="P309" s="201">
        <v>44.05336807157061</v>
      </c>
      <c r="Q309" s="201">
        <v>57.506155638841328</v>
      </c>
      <c r="R309" s="201">
        <v>86.735167788253676</v>
      </c>
      <c r="S309" s="201">
        <v>43.695211583799271</v>
      </c>
      <c r="T309" s="201">
        <v>49.857574806493261</v>
      </c>
      <c r="U309" s="201">
        <v>44.781662195127765</v>
      </c>
      <c r="W309" s="4">
        <f>'3 a'!B105</f>
        <v>55.942175176545852</v>
      </c>
      <c r="X309" s="4">
        <f>'3 a'!C105</f>
        <v>44.997222814022642</v>
      </c>
      <c r="Y309" s="4">
        <f>'3 a'!D105</f>
        <v>44.754543074565781</v>
      </c>
      <c r="Z309" s="4">
        <f>'3 a'!E105</f>
        <v>36.618965846884343</v>
      </c>
      <c r="AA309" s="4">
        <f>'3 a'!F105</f>
        <v>21.016427272322712</v>
      </c>
      <c r="AB309" s="4">
        <f>'3 a'!G105</f>
        <v>39.97834545266776</v>
      </c>
      <c r="AC309" s="4">
        <f>'3 a'!H105</f>
        <v>47.191566515449416</v>
      </c>
      <c r="AD309" s="4">
        <f>'3 a'!I105</f>
        <v>58.906792961988195</v>
      </c>
      <c r="AE309" s="4">
        <f>'3 a'!J105</f>
        <v>26.344842152692824</v>
      </c>
      <c r="AF309" s="4">
        <f>'3 a'!K105</f>
        <v>52.856434090238935</v>
      </c>
      <c r="AG309" s="4">
        <f>'3 a'!L105</f>
        <v>46.191390385541496</v>
      </c>
      <c r="AH309" s="4">
        <f>'3 a'!M105</f>
        <v>55.431067087160621</v>
      </c>
      <c r="AI309" s="4">
        <f>'3 a'!N105</f>
        <v>52.384919967347685</v>
      </c>
      <c r="AJ309" s="4">
        <f>'3 a'!O105</f>
        <v>57.29913628132784</v>
      </c>
      <c r="AK309" s="4">
        <f>'3 a'!P105</f>
        <v>44.05336807157061</v>
      </c>
      <c r="AL309" s="4">
        <f>'3 a'!Q105</f>
        <v>57.506155638841328</v>
      </c>
      <c r="AM309" s="4">
        <f>'3 a'!R105</f>
        <v>86.735167788253676</v>
      </c>
      <c r="AN309" s="4">
        <f>'3 a'!S105</f>
        <v>43.695211583799271</v>
      </c>
      <c r="AO309" s="4">
        <f>'3 a'!T105</f>
        <v>49.857574806493261</v>
      </c>
      <c r="AP309" s="4">
        <f>'3 a'!U105</f>
        <v>44.781662195127765</v>
      </c>
      <c r="AR309" s="238">
        <f t="shared" si="107"/>
        <v>0</v>
      </c>
      <c r="AS309" s="238">
        <f t="shared" si="108"/>
        <v>0</v>
      </c>
      <c r="AT309" s="238">
        <f t="shared" si="109"/>
        <v>0</v>
      </c>
      <c r="AU309" s="238">
        <f t="shared" si="110"/>
        <v>0</v>
      </c>
      <c r="AV309" s="238">
        <f t="shared" si="111"/>
        <v>0</v>
      </c>
      <c r="AW309" s="238">
        <f t="shared" si="112"/>
        <v>0</v>
      </c>
      <c r="AX309" s="238">
        <f t="shared" si="113"/>
        <v>0</v>
      </c>
      <c r="AY309" s="238">
        <f t="shared" si="114"/>
        <v>0</v>
      </c>
      <c r="AZ309" s="238">
        <f t="shared" si="115"/>
        <v>0</v>
      </c>
      <c r="BA309" s="238">
        <f t="shared" si="116"/>
        <v>0</v>
      </c>
      <c r="BB309" s="238">
        <f t="shared" si="117"/>
        <v>0</v>
      </c>
      <c r="BC309" s="238">
        <f t="shared" si="118"/>
        <v>0</v>
      </c>
      <c r="BD309" s="238">
        <f t="shared" si="119"/>
        <v>0</v>
      </c>
      <c r="BE309" s="238">
        <f t="shared" si="120"/>
        <v>0</v>
      </c>
      <c r="BF309" s="238">
        <f t="shared" si="121"/>
        <v>0</v>
      </c>
      <c r="BG309" s="238">
        <f t="shared" si="122"/>
        <v>0</v>
      </c>
      <c r="BH309" s="238">
        <f t="shared" si="123"/>
        <v>0</v>
      </c>
      <c r="BI309" s="238">
        <f t="shared" si="124"/>
        <v>0</v>
      </c>
      <c r="BJ309" s="238">
        <f t="shared" si="125"/>
        <v>0</v>
      </c>
      <c r="BK309" s="238">
        <f t="shared" si="126"/>
        <v>0</v>
      </c>
    </row>
    <row r="310" spans="1:63" x14ac:dyDescent="0.25">
      <c r="A310">
        <v>2006</v>
      </c>
      <c r="B310" s="201">
        <v>56.398245930593781</v>
      </c>
      <c r="C310" s="201">
        <v>45.544875500487983</v>
      </c>
      <c r="D310" s="201">
        <v>45.53591093260421</v>
      </c>
      <c r="E310" s="201">
        <v>36.892641151372821</v>
      </c>
      <c r="F310" s="201">
        <v>21.91425007405374</v>
      </c>
      <c r="G310" s="201">
        <v>41.135199835874907</v>
      </c>
      <c r="H310" s="201">
        <v>48.759024205238092</v>
      </c>
      <c r="I310" s="201">
        <v>59.791139142881342</v>
      </c>
      <c r="J310" s="201">
        <v>28.106092280814789</v>
      </c>
      <c r="K310" s="201">
        <v>53.310737141467982</v>
      </c>
      <c r="L310" s="201">
        <v>47.551419024543854</v>
      </c>
      <c r="M310" s="201">
        <v>57.041793807960289</v>
      </c>
      <c r="N310" s="201">
        <v>54.291040010257191</v>
      </c>
      <c r="O310" s="201">
        <v>58.135367336563817</v>
      </c>
      <c r="P310" s="201">
        <v>44.261895199693875</v>
      </c>
      <c r="Q310" s="201">
        <v>58.526366145282907</v>
      </c>
      <c r="R310" s="201">
        <v>86.064611050010967</v>
      </c>
      <c r="S310" s="201">
        <v>44.072286174933176</v>
      </c>
      <c r="T310" s="201">
        <v>51.31760791872464</v>
      </c>
      <c r="U310" s="201">
        <v>45.698701928807914</v>
      </c>
      <c r="W310" s="4">
        <f>'3 a'!B106</f>
        <v>56.398245930593781</v>
      </c>
      <c r="X310" s="4">
        <f>'3 a'!C106</f>
        <v>45.544875500487983</v>
      </c>
      <c r="Y310" s="4">
        <f>'3 a'!D106</f>
        <v>45.53591093260421</v>
      </c>
      <c r="Z310" s="4">
        <f>'3 a'!E106</f>
        <v>36.892641151372821</v>
      </c>
      <c r="AA310" s="4">
        <f>'3 a'!F106</f>
        <v>21.91425007405374</v>
      </c>
      <c r="AB310" s="4">
        <f>'3 a'!G106</f>
        <v>41.135199835874907</v>
      </c>
      <c r="AC310" s="4">
        <f>'3 a'!H106</f>
        <v>48.759024205238092</v>
      </c>
      <c r="AD310" s="4">
        <f>'3 a'!I106</f>
        <v>59.791139142881342</v>
      </c>
      <c r="AE310" s="4">
        <f>'3 a'!J106</f>
        <v>28.106092280814789</v>
      </c>
      <c r="AF310" s="4">
        <f>'3 a'!K106</f>
        <v>53.310737141467982</v>
      </c>
      <c r="AG310" s="4">
        <f>'3 a'!L106</f>
        <v>47.551419024543854</v>
      </c>
      <c r="AH310" s="4">
        <f>'3 a'!M106</f>
        <v>57.041793807960289</v>
      </c>
      <c r="AI310" s="4">
        <f>'3 a'!N106</f>
        <v>54.291040010257191</v>
      </c>
      <c r="AJ310" s="4">
        <f>'3 a'!O106</f>
        <v>58.135367336563817</v>
      </c>
      <c r="AK310" s="4">
        <f>'3 a'!P106</f>
        <v>44.261895199693875</v>
      </c>
      <c r="AL310" s="4">
        <f>'3 a'!Q106</f>
        <v>58.526366145282907</v>
      </c>
      <c r="AM310" s="4">
        <f>'3 a'!R106</f>
        <v>86.064611050010967</v>
      </c>
      <c r="AN310" s="4">
        <f>'3 a'!S106</f>
        <v>44.072286174933176</v>
      </c>
      <c r="AO310" s="4">
        <f>'3 a'!T106</f>
        <v>51.31760791872464</v>
      </c>
      <c r="AP310" s="4">
        <f>'3 a'!U106</f>
        <v>45.698701928807914</v>
      </c>
      <c r="AR310" s="238">
        <f t="shared" si="107"/>
        <v>0</v>
      </c>
      <c r="AS310" s="238">
        <f t="shared" si="108"/>
        <v>0</v>
      </c>
      <c r="AT310" s="238">
        <f t="shared" si="109"/>
        <v>0</v>
      </c>
      <c r="AU310" s="238">
        <f t="shared" si="110"/>
        <v>0</v>
      </c>
      <c r="AV310" s="238">
        <f t="shared" si="111"/>
        <v>0</v>
      </c>
      <c r="AW310" s="238">
        <f t="shared" si="112"/>
        <v>0</v>
      </c>
      <c r="AX310" s="238">
        <f t="shared" si="113"/>
        <v>0</v>
      </c>
      <c r="AY310" s="238">
        <f t="shared" si="114"/>
        <v>0</v>
      </c>
      <c r="AZ310" s="238">
        <f t="shared" si="115"/>
        <v>0</v>
      </c>
      <c r="BA310" s="238">
        <f t="shared" si="116"/>
        <v>0</v>
      </c>
      <c r="BB310" s="238">
        <f t="shared" si="117"/>
        <v>0</v>
      </c>
      <c r="BC310" s="238">
        <f t="shared" si="118"/>
        <v>0</v>
      </c>
      <c r="BD310" s="238">
        <f t="shared" si="119"/>
        <v>0</v>
      </c>
      <c r="BE310" s="238">
        <f t="shared" si="120"/>
        <v>0</v>
      </c>
      <c r="BF310" s="238">
        <f t="shared" si="121"/>
        <v>0</v>
      </c>
      <c r="BG310" s="238">
        <f t="shared" si="122"/>
        <v>0</v>
      </c>
      <c r="BH310" s="238">
        <f t="shared" si="123"/>
        <v>0</v>
      </c>
      <c r="BI310" s="238">
        <f t="shared" si="124"/>
        <v>0</v>
      </c>
      <c r="BJ310" s="238">
        <f t="shared" si="125"/>
        <v>0</v>
      </c>
      <c r="BK310" s="238">
        <f t="shared" si="126"/>
        <v>0</v>
      </c>
    </row>
    <row r="311" spans="1:63" x14ac:dyDescent="0.25">
      <c r="A311">
        <v>2007</v>
      </c>
      <c r="B311" s="201">
        <v>57.083980513660485</v>
      </c>
      <c r="C311" s="201">
        <v>45.543525523963439</v>
      </c>
      <c r="D311" s="201">
        <v>46.9688652497669</v>
      </c>
      <c r="E311" s="201">
        <v>37.725386095151627</v>
      </c>
      <c r="F311" s="201">
        <v>23.14248073809075</v>
      </c>
      <c r="G311" s="201">
        <v>41.169123725742942</v>
      </c>
      <c r="H311" s="201">
        <v>49.82019059987401</v>
      </c>
      <c r="I311" s="201">
        <v>60.780852834022603</v>
      </c>
      <c r="J311" s="201">
        <v>29.345050143370422</v>
      </c>
      <c r="K311" s="201">
        <v>53.228652110368223</v>
      </c>
      <c r="L311" s="201">
        <v>49.091886790815543</v>
      </c>
      <c r="M311" s="201">
        <v>57.079825387933454</v>
      </c>
      <c r="N311" s="201">
        <v>55.204261313385821</v>
      </c>
      <c r="O311" s="201">
        <v>59.394067186151695</v>
      </c>
      <c r="P311" s="201">
        <v>44.463812453794056</v>
      </c>
      <c r="Q311" s="201">
        <v>59.441681412685533</v>
      </c>
      <c r="R311" s="201">
        <v>84.498777122457653</v>
      </c>
      <c r="S311" s="201">
        <v>44.663295449935333</v>
      </c>
      <c r="T311" s="201">
        <v>51.446520876605234</v>
      </c>
      <c r="U311" s="201">
        <v>46.964171605449124</v>
      </c>
      <c r="W311" s="4">
        <f>'3 a'!B107</f>
        <v>57.083980513660485</v>
      </c>
      <c r="X311" s="4">
        <f>'3 a'!C107</f>
        <v>45.543525523963439</v>
      </c>
      <c r="Y311" s="4">
        <f>'3 a'!D107</f>
        <v>46.9688652497669</v>
      </c>
      <c r="Z311" s="4">
        <f>'3 a'!E107</f>
        <v>37.725386095151627</v>
      </c>
      <c r="AA311" s="4">
        <f>'3 a'!F107</f>
        <v>23.14248073809075</v>
      </c>
      <c r="AB311" s="4">
        <f>'3 a'!G107</f>
        <v>41.169123725742942</v>
      </c>
      <c r="AC311" s="4">
        <f>'3 a'!H107</f>
        <v>49.82019059987401</v>
      </c>
      <c r="AD311" s="4">
        <f>'3 a'!I107</f>
        <v>60.780852834022603</v>
      </c>
      <c r="AE311" s="4">
        <f>'3 a'!J107</f>
        <v>29.345050143370422</v>
      </c>
      <c r="AF311" s="4">
        <f>'3 a'!K107</f>
        <v>53.228652110368223</v>
      </c>
      <c r="AG311" s="4">
        <f>'3 a'!L107</f>
        <v>49.091886790815543</v>
      </c>
      <c r="AH311" s="4">
        <f>'3 a'!M107</f>
        <v>57.079825387933454</v>
      </c>
      <c r="AI311" s="4">
        <f>'3 a'!N107</f>
        <v>55.204261313385821</v>
      </c>
      <c r="AJ311" s="4">
        <f>'3 a'!O107</f>
        <v>59.394067186151695</v>
      </c>
      <c r="AK311" s="4">
        <f>'3 a'!P107</f>
        <v>44.463812453794056</v>
      </c>
      <c r="AL311" s="4">
        <f>'3 a'!Q107</f>
        <v>59.441681412685533</v>
      </c>
      <c r="AM311" s="4">
        <f>'3 a'!R107</f>
        <v>84.498777122457653</v>
      </c>
      <c r="AN311" s="4">
        <f>'3 a'!S107</f>
        <v>44.663295449935333</v>
      </c>
      <c r="AO311" s="4">
        <f>'3 a'!T107</f>
        <v>51.446520876605234</v>
      </c>
      <c r="AP311" s="4">
        <f>'3 a'!U107</f>
        <v>46.964171605449124</v>
      </c>
      <c r="AR311" s="238">
        <f t="shared" si="107"/>
        <v>0</v>
      </c>
      <c r="AS311" s="238">
        <f t="shared" si="108"/>
        <v>0</v>
      </c>
      <c r="AT311" s="238">
        <f t="shared" si="109"/>
        <v>0</v>
      </c>
      <c r="AU311" s="238">
        <f t="shared" si="110"/>
        <v>0</v>
      </c>
      <c r="AV311" s="238">
        <f t="shared" si="111"/>
        <v>0</v>
      </c>
      <c r="AW311" s="238">
        <f t="shared" si="112"/>
        <v>0</v>
      </c>
      <c r="AX311" s="238">
        <f t="shared" si="113"/>
        <v>0</v>
      </c>
      <c r="AY311" s="238">
        <f t="shared" si="114"/>
        <v>0</v>
      </c>
      <c r="AZ311" s="238">
        <f t="shared" si="115"/>
        <v>0</v>
      </c>
      <c r="BA311" s="238">
        <f t="shared" si="116"/>
        <v>0</v>
      </c>
      <c r="BB311" s="238">
        <f t="shared" si="117"/>
        <v>0</v>
      </c>
      <c r="BC311" s="238">
        <f t="shared" si="118"/>
        <v>0</v>
      </c>
      <c r="BD311" s="238">
        <f t="shared" si="119"/>
        <v>0</v>
      </c>
      <c r="BE311" s="238">
        <f t="shared" si="120"/>
        <v>0</v>
      </c>
      <c r="BF311" s="238">
        <f t="shared" si="121"/>
        <v>0</v>
      </c>
      <c r="BG311" s="238">
        <f t="shared" si="122"/>
        <v>0</v>
      </c>
      <c r="BH311" s="238">
        <f t="shared" si="123"/>
        <v>0</v>
      </c>
      <c r="BI311" s="238">
        <f t="shared" si="124"/>
        <v>0</v>
      </c>
      <c r="BJ311" s="238">
        <f t="shared" si="125"/>
        <v>0</v>
      </c>
      <c r="BK311" s="238">
        <f t="shared" si="126"/>
        <v>0</v>
      </c>
    </row>
    <row r="312" spans="1:63" x14ac:dyDescent="0.25">
      <c r="A312">
        <v>2008</v>
      </c>
      <c r="B312" s="201">
        <v>57.505152002104595</v>
      </c>
      <c r="C312" s="201">
        <v>45.354330675004398</v>
      </c>
      <c r="D312" s="201">
        <v>45.464235542999127</v>
      </c>
      <c r="E312" s="201">
        <v>37.890553662466139</v>
      </c>
      <c r="F312" s="201">
        <v>24.092456017809482</v>
      </c>
      <c r="G312" s="201">
        <v>38.506295004708022</v>
      </c>
      <c r="H312" s="201">
        <v>50.031705863257294</v>
      </c>
      <c r="I312" s="201">
        <v>59.975432949799121</v>
      </c>
      <c r="J312" s="201">
        <v>29.458459835835853</v>
      </c>
      <c r="K312" s="201">
        <v>51.91994245358373</v>
      </c>
      <c r="L312" s="201">
        <v>48.507645002035922</v>
      </c>
      <c r="M312" s="201">
        <v>56.49304411139876</v>
      </c>
      <c r="N312" s="201">
        <v>55.134922798763526</v>
      </c>
      <c r="O312" s="201">
        <v>59.445402072230799</v>
      </c>
      <c r="P312" s="201">
        <v>44.168554441937637</v>
      </c>
      <c r="Q312" s="201">
        <v>59.493445424493757</v>
      </c>
      <c r="R312" s="201">
        <v>81.678298654256835</v>
      </c>
      <c r="S312" s="201">
        <v>45.013186898859971</v>
      </c>
      <c r="T312" s="201">
        <v>50.489214416651826</v>
      </c>
      <c r="U312" s="201">
        <v>46.316650375314239</v>
      </c>
      <c r="W312" s="4">
        <f>'3 a'!B108</f>
        <v>57.505152002104595</v>
      </c>
      <c r="X312" s="4">
        <f>'3 a'!C108</f>
        <v>45.354330675004398</v>
      </c>
      <c r="Y312" s="4">
        <f>'3 a'!D108</f>
        <v>45.464235542999127</v>
      </c>
      <c r="Z312" s="4">
        <f>'3 a'!E108</f>
        <v>37.890553662466139</v>
      </c>
      <c r="AA312" s="4">
        <f>'3 a'!F108</f>
        <v>24.092456017809482</v>
      </c>
      <c r="AB312" s="4">
        <f>'3 a'!G108</f>
        <v>38.506295004708022</v>
      </c>
      <c r="AC312" s="4">
        <f>'3 a'!H108</f>
        <v>50.031705863257294</v>
      </c>
      <c r="AD312" s="4">
        <f>'3 a'!I108</f>
        <v>59.975432949799121</v>
      </c>
      <c r="AE312" s="4">
        <f>'3 a'!J108</f>
        <v>29.458459835835853</v>
      </c>
      <c r="AF312" s="4">
        <f>'3 a'!K108</f>
        <v>51.91994245358373</v>
      </c>
      <c r="AG312" s="4">
        <f>'3 a'!L108</f>
        <v>48.507645002035922</v>
      </c>
      <c r="AH312" s="4">
        <f>'3 a'!M108</f>
        <v>56.49304411139876</v>
      </c>
      <c r="AI312" s="4">
        <f>'3 a'!N108</f>
        <v>55.134922798763526</v>
      </c>
      <c r="AJ312" s="4">
        <f>'3 a'!O108</f>
        <v>59.445402072230799</v>
      </c>
      <c r="AK312" s="4">
        <f>'3 a'!P108</f>
        <v>44.168554441937637</v>
      </c>
      <c r="AL312" s="4">
        <f>'3 a'!Q108</f>
        <v>59.493445424493757</v>
      </c>
      <c r="AM312" s="4">
        <f>'3 a'!R108</f>
        <v>81.678298654256835</v>
      </c>
      <c r="AN312" s="4">
        <f>'3 a'!S108</f>
        <v>45.013186898859971</v>
      </c>
      <c r="AO312" s="4">
        <f>'3 a'!T108</f>
        <v>50.489214416651826</v>
      </c>
      <c r="AP312" s="4">
        <f>'3 a'!U108</f>
        <v>46.316650375314239</v>
      </c>
      <c r="AR312" s="238">
        <f t="shared" si="107"/>
        <v>0</v>
      </c>
      <c r="AS312" s="238">
        <f t="shared" si="108"/>
        <v>0</v>
      </c>
      <c r="AT312" s="238">
        <f t="shared" si="109"/>
        <v>0</v>
      </c>
      <c r="AU312" s="238">
        <f t="shared" si="110"/>
        <v>0</v>
      </c>
      <c r="AV312" s="238">
        <f t="shared" si="111"/>
        <v>0</v>
      </c>
      <c r="AW312" s="238">
        <f t="shared" si="112"/>
        <v>0</v>
      </c>
      <c r="AX312" s="238">
        <f t="shared" si="113"/>
        <v>0</v>
      </c>
      <c r="AY312" s="238">
        <f t="shared" si="114"/>
        <v>0</v>
      </c>
      <c r="AZ312" s="238">
        <f t="shared" si="115"/>
        <v>0</v>
      </c>
      <c r="BA312" s="238">
        <f t="shared" si="116"/>
        <v>0</v>
      </c>
      <c r="BB312" s="238">
        <f t="shared" si="117"/>
        <v>0</v>
      </c>
      <c r="BC312" s="238">
        <f t="shared" si="118"/>
        <v>0</v>
      </c>
      <c r="BD312" s="238">
        <f t="shared" si="119"/>
        <v>0</v>
      </c>
      <c r="BE312" s="238">
        <f t="shared" si="120"/>
        <v>0</v>
      </c>
      <c r="BF312" s="238">
        <f t="shared" si="121"/>
        <v>0</v>
      </c>
      <c r="BG312" s="238">
        <f t="shared" si="122"/>
        <v>0</v>
      </c>
      <c r="BH312" s="238">
        <f t="shared" si="123"/>
        <v>0</v>
      </c>
      <c r="BI312" s="238">
        <f t="shared" si="124"/>
        <v>0</v>
      </c>
      <c r="BJ312" s="238">
        <f t="shared" si="125"/>
        <v>0</v>
      </c>
      <c r="BK312" s="238">
        <f t="shared" si="126"/>
        <v>0</v>
      </c>
    </row>
    <row r="313" spans="1:63" x14ac:dyDescent="0.25">
      <c r="A313">
        <v>2009</v>
      </c>
      <c r="B313" s="201">
        <v>59.001942693402327</v>
      </c>
      <c r="C313" s="201">
        <v>45.619261011427653</v>
      </c>
      <c r="D313" s="201">
        <v>46.766019999235056</v>
      </c>
      <c r="E313" s="201">
        <v>37.368618705330874</v>
      </c>
      <c r="F313" s="201">
        <v>24.295250985434635</v>
      </c>
      <c r="G313" s="201">
        <v>36.703715794213586</v>
      </c>
      <c r="H313" s="201">
        <v>49.787642412006257</v>
      </c>
      <c r="I313" s="201">
        <v>59.072436239290127</v>
      </c>
      <c r="J313" s="201">
        <v>29.001723171338192</v>
      </c>
      <c r="K313" s="201">
        <v>50.898898839862987</v>
      </c>
      <c r="L313" s="201">
        <v>45.983570500616544</v>
      </c>
      <c r="M313" s="201">
        <v>56.168260762821646</v>
      </c>
      <c r="N313" s="201">
        <v>53.764610413370939</v>
      </c>
      <c r="O313" s="201">
        <v>62.525903839760787</v>
      </c>
      <c r="P313" s="201">
        <v>43.150093901231401</v>
      </c>
      <c r="Q313" s="201">
        <v>58.056589061808218</v>
      </c>
      <c r="R313" s="201">
        <v>81.7016552743099</v>
      </c>
      <c r="S313" s="201">
        <v>46.249475888141859</v>
      </c>
      <c r="T313" s="201">
        <v>49.36820128659086</v>
      </c>
      <c r="U313" s="201">
        <v>45.806158736991328</v>
      </c>
      <c r="W313" s="4">
        <f>'3 a'!B109</f>
        <v>59.001942693402327</v>
      </c>
      <c r="X313" s="4">
        <f>'3 a'!C109</f>
        <v>45.619261011427653</v>
      </c>
      <c r="Y313" s="4">
        <f>'3 a'!D109</f>
        <v>46.766019999235056</v>
      </c>
      <c r="Z313" s="4">
        <f>'3 a'!E109</f>
        <v>37.368618705330874</v>
      </c>
      <c r="AA313" s="4">
        <f>'3 a'!F109</f>
        <v>24.295250985434635</v>
      </c>
      <c r="AB313" s="4">
        <f>'3 a'!G109</f>
        <v>36.703715794213586</v>
      </c>
      <c r="AC313" s="4">
        <f>'3 a'!H109</f>
        <v>49.787642412006257</v>
      </c>
      <c r="AD313" s="4">
        <f>'3 a'!I109</f>
        <v>59.072436239290127</v>
      </c>
      <c r="AE313" s="4">
        <f>'3 a'!J109</f>
        <v>29.001723171338192</v>
      </c>
      <c r="AF313" s="4">
        <f>'3 a'!K109</f>
        <v>50.898898839862987</v>
      </c>
      <c r="AG313" s="4">
        <f>'3 a'!L109</f>
        <v>45.983570500616544</v>
      </c>
      <c r="AH313" s="4">
        <f>'3 a'!M109</f>
        <v>56.168260762821646</v>
      </c>
      <c r="AI313" s="4">
        <f>'3 a'!N109</f>
        <v>53.764610413370939</v>
      </c>
      <c r="AJ313" s="4">
        <f>'3 a'!O109</f>
        <v>62.525903839760787</v>
      </c>
      <c r="AK313" s="4">
        <f>'3 a'!P109</f>
        <v>43.150093901231401</v>
      </c>
      <c r="AL313" s="4">
        <f>'3 a'!Q109</f>
        <v>58.056589061808218</v>
      </c>
      <c r="AM313" s="4">
        <f>'3 a'!R109</f>
        <v>81.7016552743099</v>
      </c>
      <c r="AN313" s="4">
        <f>'3 a'!S109</f>
        <v>46.249475888141859</v>
      </c>
      <c r="AO313" s="4">
        <f>'3 a'!T109</f>
        <v>49.36820128659086</v>
      </c>
      <c r="AP313" s="4">
        <f>'3 a'!U109</f>
        <v>45.806158736991328</v>
      </c>
      <c r="AR313" s="238">
        <f t="shared" si="107"/>
        <v>0</v>
      </c>
      <c r="AS313" s="238">
        <f t="shared" si="108"/>
        <v>0</v>
      </c>
      <c r="AT313" s="238">
        <f t="shared" si="109"/>
        <v>0</v>
      </c>
      <c r="AU313" s="238">
        <f t="shared" si="110"/>
        <v>0</v>
      </c>
      <c r="AV313" s="238">
        <f t="shared" si="111"/>
        <v>0</v>
      </c>
      <c r="AW313" s="238">
        <f t="shared" si="112"/>
        <v>0</v>
      </c>
      <c r="AX313" s="238">
        <f t="shared" si="113"/>
        <v>0</v>
      </c>
      <c r="AY313" s="238">
        <f t="shared" si="114"/>
        <v>0</v>
      </c>
      <c r="AZ313" s="238">
        <f t="shared" si="115"/>
        <v>0</v>
      </c>
      <c r="BA313" s="238">
        <f t="shared" si="116"/>
        <v>0</v>
      </c>
      <c r="BB313" s="238">
        <f t="shared" si="117"/>
        <v>0</v>
      </c>
      <c r="BC313" s="238">
        <f t="shared" si="118"/>
        <v>0</v>
      </c>
      <c r="BD313" s="238">
        <f t="shared" si="119"/>
        <v>0</v>
      </c>
      <c r="BE313" s="238">
        <f t="shared" si="120"/>
        <v>0</v>
      </c>
      <c r="BF313" s="238">
        <f t="shared" si="121"/>
        <v>0</v>
      </c>
      <c r="BG313" s="238">
        <f t="shared" si="122"/>
        <v>0</v>
      </c>
      <c r="BH313" s="238">
        <f t="shared" si="123"/>
        <v>0</v>
      </c>
      <c r="BI313" s="238">
        <f t="shared" si="124"/>
        <v>0</v>
      </c>
      <c r="BJ313" s="238">
        <f t="shared" si="125"/>
        <v>0</v>
      </c>
      <c r="BK313" s="238">
        <f t="shared" si="126"/>
        <v>0</v>
      </c>
    </row>
    <row r="314" spans="1:63" x14ac:dyDescent="0.25">
      <c r="A314">
        <v>2010</v>
      </c>
      <c r="B314" s="201">
        <v>60.410239168718924</v>
      </c>
      <c r="C314" s="201">
        <v>46.202918072423905</v>
      </c>
      <c r="D314" s="201">
        <v>46.791482363728534</v>
      </c>
      <c r="E314" s="201">
        <v>38.762625641217518</v>
      </c>
      <c r="F314" s="201">
        <v>25.932623437445848</v>
      </c>
      <c r="G314" s="201">
        <v>40.883931350311592</v>
      </c>
      <c r="H314" s="201">
        <v>50.831379164656198</v>
      </c>
      <c r="I314" s="201">
        <v>59.856800445223769</v>
      </c>
      <c r="J314" s="201">
        <v>29.786768981999266</v>
      </c>
      <c r="K314" s="201">
        <v>52.717569418418385</v>
      </c>
      <c r="L314" s="201">
        <v>47.418509157053677</v>
      </c>
      <c r="M314" s="201">
        <v>56.928411445819577</v>
      </c>
      <c r="N314" s="201">
        <v>54.502631308604805</v>
      </c>
      <c r="O314" s="201">
        <v>64.829775494786119</v>
      </c>
      <c r="P314" s="201">
        <v>44.283036236366328</v>
      </c>
      <c r="Q314" s="201">
        <v>59.353655075197004</v>
      </c>
      <c r="R314" s="201">
        <v>81.605744602399838</v>
      </c>
      <c r="S314" s="201">
        <v>47.318447537093839</v>
      </c>
      <c r="T314" s="201">
        <v>50.796498478031594</v>
      </c>
      <c r="U314" s="201">
        <v>46.401578510090857</v>
      </c>
      <c r="W314" s="4">
        <f>'3 a'!B110</f>
        <v>60.410239168718924</v>
      </c>
      <c r="X314" s="4">
        <f>'3 a'!C110</f>
        <v>46.202918072423905</v>
      </c>
      <c r="Y314" s="4">
        <f>'3 a'!D110</f>
        <v>46.791482363728534</v>
      </c>
      <c r="Z314" s="4">
        <f>'3 a'!E110</f>
        <v>38.762625641217518</v>
      </c>
      <c r="AA314" s="4">
        <f>'3 a'!F110</f>
        <v>25.932623437445848</v>
      </c>
      <c r="AB314" s="4">
        <f>'3 a'!G110</f>
        <v>40.883931350311592</v>
      </c>
      <c r="AC314" s="4">
        <f>'3 a'!H110</f>
        <v>50.831379164656198</v>
      </c>
      <c r="AD314" s="4">
        <f>'3 a'!I110</f>
        <v>59.856800445223769</v>
      </c>
      <c r="AE314" s="4">
        <f>'3 a'!J110</f>
        <v>29.786768981999266</v>
      </c>
      <c r="AF314" s="4">
        <f>'3 a'!K110</f>
        <v>52.717569418418385</v>
      </c>
      <c r="AG314" s="4">
        <f>'3 a'!L110</f>
        <v>47.418509157053677</v>
      </c>
      <c r="AH314" s="4">
        <f>'3 a'!M110</f>
        <v>56.928411445819577</v>
      </c>
      <c r="AI314" s="4">
        <f>'3 a'!N110</f>
        <v>54.502631308604805</v>
      </c>
      <c r="AJ314" s="4">
        <f>'3 a'!O110</f>
        <v>64.829775494786119</v>
      </c>
      <c r="AK314" s="4">
        <f>'3 a'!P110</f>
        <v>44.283036236366328</v>
      </c>
      <c r="AL314" s="4">
        <f>'3 a'!Q110</f>
        <v>59.353655075197004</v>
      </c>
      <c r="AM314" s="4">
        <f>'3 a'!R110</f>
        <v>81.605744602399838</v>
      </c>
      <c r="AN314" s="4">
        <f>'3 a'!S110</f>
        <v>47.318447537093839</v>
      </c>
      <c r="AO314" s="4">
        <f>'3 a'!T110</f>
        <v>50.796498478031594</v>
      </c>
      <c r="AP314" s="4">
        <f>'3 a'!U110</f>
        <v>46.401578510090857</v>
      </c>
      <c r="AR314" s="238">
        <f t="shared" si="107"/>
        <v>0</v>
      </c>
      <c r="AS314" s="238">
        <f t="shared" si="108"/>
        <v>0</v>
      </c>
      <c r="AT314" s="238">
        <f t="shared" si="109"/>
        <v>0</v>
      </c>
      <c r="AU314" s="238">
        <f t="shared" si="110"/>
        <v>0</v>
      </c>
      <c r="AV314" s="238">
        <f t="shared" si="111"/>
        <v>0</v>
      </c>
      <c r="AW314" s="238">
        <f t="shared" si="112"/>
        <v>0</v>
      </c>
      <c r="AX314" s="238">
        <f t="shared" si="113"/>
        <v>0</v>
      </c>
      <c r="AY314" s="238">
        <f t="shared" si="114"/>
        <v>0</v>
      </c>
      <c r="AZ314" s="238">
        <f t="shared" si="115"/>
        <v>0</v>
      </c>
      <c r="BA314" s="238">
        <f t="shared" si="116"/>
        <v>0</v>
      </c>
      <c r="BB314" s="238">
        <f t="shared" si="117"/>
        <v>0</v>
      </c>
      <c r="BC314" s="238">
        <f t="shared" si="118"/>
        <v>0</v>
      </c>
      <c r="BD314" s="238">
        <f t="shared" si="119"/>
        <v>0</v>
      </c>
      <c r="BE314" s="238">
        <f t="shared" si="120"/>
        <v>0</v>
      </c>
      <c r="BF314" s="238">
        <f t="shared" si="121"/>
        <v>0</v>
      </c>
      <c r="BG314" s="238">
        <f t="shared" si="122"/>
        <v>0</v>
      </c>
      <c r="BH314" s="238">
        <f t="shared" si="123"/>
        <v>0</v>
      </c>
      <c r="BI314" s="238">
        <f t="shared" si="124"/>
        <v>0</v>
      </c>
      <c r="BJ314" s="238">
        <f t="shared" si="125"/>
        <v>0</v>
      </c>
      <c r="BK314" s="238">
        <f t="shared" si="126"/>
        <v>0</v>
      </c>
    </row>
    <row r="315" spans="1:63" x14ac:dyDescent="0.25">
      <c r="A315">
        <v>2011</v>
      </c>
      <c r="B315" s="240">
        <v>60.589996583807249</v>
      </c>
      <c r="C315" s="240">
        <v>46.608843692533412</v>
      </c>
      <c r="D315" s="240">
        <v>46.844483797725509</v>
      </c>
      <c r="E315" s="240">
        <v>39.695256947630995</v>
      </c>
      <c r="F315" s="240">
        <v>27.137046966677634</v>
      </c>
      <c r="G315" s="240">
        <v>41.268193747689452</v>
      </c>
      <c r="H315" s="240">
        <v>51.449151537705447</v>
      </c>
      <c r="I315" s="240">
        <v>60.167959485254052</v>
      </c>
      <c r="J315" s="240">
        <v>30.552466710609593</v>
      </c>
      <c r="K315" s="240">
        <v>53.203987759291756</v>
      </c>
      <c r="L315" s="240">
        <v>48.082988454744886</v>
      </c>
      <c r="M315" s="240">
        <v>57.699626660027711</v>
      </c>
      <c r="N315" s="240">
        <v>55.258326725310404</v>
      </c>
      <c r="O315" s="240">
        <v>66.742162964586797</v>
      </c>
      <c r="P315" s="240">
        <v>44.434232621590027</v>
      </c>
      <c r="Q315" s="240">
        <v>59.488903204400607</v>
      </c>
      <c r="R315" s="240">
        <v>81.469730994279473</v>
      </c>
      <c r="S315" s="240">
        <v>48.129508305263023</v>
      </c>
      <c r="T315" s="240">
        <v>51.60695946498447</v>
      </c>
      <c r="U315" s="240">
        <v>46.819815063211671</v>
      </c>
      <c r="W315" s="4">
        <f>'3 a'!B111</f>
        <v>60.589996583807249</v>
      </c>
      <c r="X315" s="4">
        <f>'3 a'!C111</f>
        <v>46.608843692533412</v>
      </c>
      <c r="Y315" s="4">
        <f>'3 a'!D111</f>
        <v>46.844483797725509</v>
      </c>
      <c r="Z315" s="4">
        <f>'3 a'!E111</f>
        <v>39.695256947630995</v>
      </c>
      <c r="AA315" s="4">
        <f>'3 a'!F111</f>
        <v>27.137046966677634</v>
      </c>
      <c r="AB315" s="4">
        <f>'3 a'!G111</f>
        <v>41.268193747689452</v>
      </c>
      <c r="AC315" s="4">
        <f>'3 a'!H111</f>
        <v>51.449151537705447</v>
      </c>
      <c r="AD315" s="4">
        <f>'3 a'!I111</f>
        <v>60.167959485254052</v>
      </c>
      <c r="AE315" s="4">
        <f>'3 a'!J111</f>
        <v>30.552466710609593</v>
      </c>
      <c r="AF315" s="4">
        <f>'3 a'!K111</f>
        <v>53.203987759291756</v>
      </c>
      <c r="AG315" s="4">
        <f>'3 a'!L111</f>
        <v>48.082988454744886</v>
      </c>
      <c r="AH315" s="4">
        <f>'3 a'!M111</f>
        <v>57.699626660027711</v>
      </c>
      <c r="AI315" s="4">
        <f>'3 a'!N111</f>
        <v>55.258326725310404</v>
      </c>
      <c r="AJ315" s="4">
        <f>'3 a'!O111</f>
        <v>66.742162964586797</v>
      </c>
      <c r="AK315" s="4">
        <f>'3 a'!P111</f>
        <v>44.434232621590027</v>
      </c>
      <c r="AL315" s="4">
        <f>'3 a'!Q111</f>
        <v>59.488903204400607</v>
      </c>
      <c r="AM315" s="4">
        <f>'3 a'!R111</f>
        <v>81.469730994279473</v>
      </c>
      <c r="AN315" s="4">
        <f>'3 a'!S111</f>
        <v>48.129508305263023</v>
      </c>
      <c r="AO315" s="4">
        <f>'3 a'!T111</f>
        <v>51.60695946498447</v>
      </c>
      <c r="AP315" s="4">
        <f>'3 a'!U111</f>
        <v>46.819815063211671</v>
      </c>
      <c r="AR315" s="238">
        <f t="shared" si="107"/>
        <v>0</v>
      </c>
      <c r="AS315" s="238">
        <f t="shared" si="108"/>
        <v>0</v>
      </c>
      <c r="AT315" s="238">
        <f t="shared" si="109"/>
        <v>0</v>
      </c>
      <c r="AU315" s="238">
        <f t="shared" si="110"/>
        <v>0</v>
      </c>
      <c r="AV315" s="238">
        <f t="shared" si="111"/>
        <v>0</v>
      </c>
      <c r="AW315" s="238">
        <f t="shared" si="112"/>
        <v>0</v>
      </c>
      <c r="AX315" s="238">
        <f t="shared" si="113"/>
        <v>0</v>
      </c>
      <c r="AY315" s="238">
        <f t="shared" si="114"/>
        <v>0</v>
      </c>
      <c r="AZ315" s="238">
        <f t="shared" si="115"/>
        <v>0</v>
      </c>
      <c r="BA315" s="238">
        <f t="shared" si="116"/>
        <v>0</v>
      </c>
      <c r="BB315" s="238">
        <f t="shared" si="117"/>
        <v>0</v>
      </c>
      <c r="BC315" s="238">
        <f t="shared" si="118"/>
        <v>0</v>
      </c>
      <c r="BD315" s="238">
        <f t="shared" si="119"/>
        <v>0</v>
      </c>
      <c r="BE315" s="238">
        <f t="shared" si="120"/>
        <v>0</v>
      </c>
      <c r="BF315" s="238">
        <f t="shared" si="121"/>
        <v>0</v>
      </c>
      <c r="BG315" s="238">
        <f t="shared" si="122"/>
        <v>0</v>
      </c>
      <c r="BH315" s="238">
        <f t="shared" si="123"/>
        <v>0</v>
      </c>
      <c r="BI315" s="238">
        <f t="shared" si="124"/>
        <v>0</v>
      </c>
      <c r="BJ315" s="238">
        <f t="shared" si="125"/>
        <v>0</v>
      </c>
      <c r="BK315" s="238">
        <f t="shared" si="126"/>
        <v>0</v>
      </c>
    </row>
    <row r="316" spans="1:63" x14ac:dyDescent="0.25">
      <c r="W316" s="4"/>
      <c r="X316" s="4"/>
      <c r="Y316" s="4"/>
      <c r="Z316" s="4"/>
      <c r="AA316" s="4"/>
      <c r="AB316" s="4"/>
      <c r="AC316" s="4"/>
      <c r="AD316" s="4"/>
      <c r="AE316" s="4"/>
      <c r="AF316" s="4"/>
      <c r="AG316" s="4"/>
      <c r="AH316" s="4"/>
      <c r="AI316" s="4"/>
      <c r="AJ316" s="4"/>
      <c r="AK316" s="4"/>
      <c r="AL316" s="4"/>
      <c r="AM316" s="4"/>
      <c r="AN316" s="4"/>
      <c r="AO316" s="4"/>
      <c r="AP316" s="4"/>
      <c r="AR316" s="238">
        <f t="shared" ref="AR316:AR379" si="127">W316-B316</f>
        <v>0</v>
      </c>
      <c r="AS316" s="238">
        <f t="shared" ref="AS316:AS379" si="128">X316-C316</f>
        <v>0</v>
      </c>
      <c r="AT316" s="238">
        <f t="shared" ref="AT316:AT379" si="129">Y316-D316</f>
        <v>0</v>
      </c>
      <c r="AU316" s="238">
        <f t="shared" ref="AU316:AU379" si="130">Z316-E316</f>
        <v>0</v>
      </c>
      <c r="AV316" s="238">
        <f t="shared" ref="AV316:AV379" si="131">AA316-F316</f>
        <v>0</v>
      </c>
      <c r="AW316" s="238">
        <f t="shared" ref="AW316:AW379" si="132">AB316-G316</f>
        <v>0</v>
      </c>
      <c r="AX316" s="238">
        <f t="shared" ref="AX316:AX379" si="133">AC316-H316</f>
        <v>0</v>
      </c>
      <c r="AY316" s="238">
        <f t="shared" ref="AY316:AY379" si="134">AD316-I316</f>
        <v>0</v>
      </c>
      <c r="AZ316" s="238">
        <f t="shared" ref="AZ316:AZ379" si="135">AE316-J316</f>
        <v>0</v>
      </c>
      <c r="BA316" s="238">
        <f t="shared" ref="BA316:BA379" si="136">AF316-K316</f>
        <v>0</v>
      </c>
      <c r="BB316" s="238">
        <f t="shared" ref="BB316:BB379" si="137">AG316-L316</f>
        <v>0</v>
      </c>
      <c r="BC316" s="238">
        <f t="shared" ref="BC316:BC379" si="138">AH316-M316</f>
        <v>0</v>
      </c>
      <c r="BD316" s="238">
        <f t="shared" ref="BD316:BD379" si="139">AI316-N316</f>
        <v>0</v>
      </c>
      <c r="BE316" s="238">
        <f t="shared" ref="BE316:BE379" si="140">AJ316-O316</f>
        <v>0</v>
      </c>
      <c r="BF316" s="238">
        <f t="shared" ref="BF316:BF379" si="141">AK316-P316</f>
        <v>0</v>
      </c>
      <c r="BG316" s="238">
        <f t="shared" ref="BG316:BG379" si="142">AL316-Q316</f>
        <v>0</v>
      </c>
      <c r="BH316" s="238">
        <f t="shared" ref="BH316:BH379" si="143">AM316-R316</f>
        <v>0</v>
      </c>
      <c r="BI316" s="238">
        <f t="shared" ref="BI316:BI379" si="144">AN316-S316</f>
        <v>0</v>
      </c>
      <c r="BJ316" s="238">
        <f t="shared" ref="BJ316:BJ379" si="145">AO316-T316</f>
        <v>0</v>
      </c>
      <c r="BK316" s="238">
        <f t="shared" ref="BK316:BK379" si="146">AP316-U316</f>
        <v>0</v>
      </c>
    </row>
    <row r="317" spans="1:63" x14ac:dyDescent="0.25">
      <c r="A317" s="12" t="s">
        <v>148</v>
      </c>
      <c r="W317" s="4"/>
      <c r="X317" s="4"/>
      <c r="Y317" s="4"/>
      <c r="Z317" s="4"/>
      <c r="AA317" s="4"/>
      <c r="AB317" s="4"/>
      <c r="AC317" s="4"/>
      <c r="AD317" s="4"/>
      <c r="AE317" s="4"/>
      <c r="AF317" s="4"/>
      <c r="AG317" s="4"/>
      <c r="AH317" s="4"/>
      <c r="AI317" s="4"/>
      <c r="AJ317" s="4"/>
      <c r="AK317" s="4"/>
      <c r="AL317" s="4"/>
      <c r="AM317" s="4"/>
      <c r="AN317" s="4"/>
      <c r="AO317" s="4"/>
      <c r="AP317" s="4"/>
      <c r="AR317" s="238">
        <f t="shared" si="127"/>
        <v>0</v>
      </c>
      <c r="AS317" s="238">
        <f t="shared" si="128"/>
        <v>0</v>
      </c>
      <c r="AT317" s="238">
        <f t="shared" si="129"/>
        <v>0</v>
      </c>
      <c r="AU317" s="238">
        <f t="shared" si="130"/>
        <v>0</v>
      </c>
      <c r="AV317" s="238">
        <f t="shared" si="131"/>
        <v>0</v>
      </c>
      <c r="AW317" s="238">
        <f t="shared" si="132"/>
        <v>0</v>
      </c>
      <c r="AX317" s="238">
        <f t="shared" si="133"/>
        <v>0</v>
      </c>
      <c r="AY317" s="238">
        <f t="shared" si="134"/>
        <v>0</v>
      </c>
      <c r="AZ317" s="238">
        <f t="shared" si="135"/>
        <v>0</v>
      </c>
      <c r="BA317" s="238">
        <f t="shared" si="136"/>
        <v>0</v>
      </c>
      <c r="BB317" s="238">
        <f t="shared" si="137"/>
        <v>0</v>
      </c>
      <c r="BC317" s="238">
        <f t="shared" si="138"/>
        <v>0</v>
      </c>
      <c r="BD317" s="238">
        <f t="shared" si="139"/>
        <v>0</v>
      </c>
      <c r="BE317" s="238">
        <f t="shared" si="140"/>
        <v>0</v>
      </c>
      <c r="BF317" s="238">
        <f t="shared" si="141"/>
        <v>0</v>
      </c>
      <c r="BG317" s="238">
        <f t="shared" si="142"/>
        <v>0</v>
      </c>
      <c r="BH317" s="238">
        <f t="shared" si="143"/>
        <v>0</v>
      </c>
      <c r="BI317" s="238">
        <f t="shared" si="144"/>
        <v>0</v>
      </c>
      <c r="BJ317" s="238">
        <f t="shared" si="145"/>
        <v>0</v>
      </c>
      <c r="BK317" s="238">
        <f t="shared" si="146"/>
        <v>0</v>
      </c>
    </row>
    <row r="318" spans="1:63" x14ac:dyDescent="0.25">
      <c r="B318" t="s">
        <v>11</v>
      </c>
      <c r="C318" t="s">
        <v>0</v>
      </c>
      <c r="D318" t="s">
        <v>15</v>
      </c>
      <c r="E318" t="s">
        <v>1</v>
      </c>
      <c r="F318" t="s">
        <v>22</v>
      </c>
      <c r="G318" t="s">
        <v>18</v>
      </c>
      <c r="H318" t="s">
        <v>2</v>
      </c>
      <c r="I318" t="s">
        <v>3</v>
      </c>
      <c r="J318" t="s">
        <v>51</v>
      </c>
      <c r="K318" t="s">
        <v>4</v>
      </c>
      <c r="L318" t="s">
        <v>49</v>
      </c>
      <c r="M318" t="s">
        <v>5</v>
      </c>
      <c r="N318" t="s">
        <v>6</v>
      </c>
      <c r="O318" t="s">
        <v>50</v>
      </c>
      <c r="P318" t="s">
        <v>7</v>
      </c>
      <c r="Q318" t="s">
        <v>12</v>
      </c>
      <c r="R318" t="s">
        <v>8</v>
      </c>
      <c r="S318" t="s">
        <v>17</v>
      </c>
      <c r="T318" t="s">
        <v>9</v>
      </c>
      <c r="U318" t="s">
        <v>13</v>
      </c>
      <c r="W318" s="4"/>
      <c r="X318" s="4"/>
      <c r="Y318" s="4"/>
      <c r="Z318" s="4"/>
      <c r="AA318" s="4"/>
      <c r="AB318" s="4"/>
      <c r="AC318" s="4"/>
      <c r="AD318" s="4"/>
      <c r="AE318" s="4"/>
      <c r="AF318" s="4"/>
      <c r="AG318" s="4"/>
      <c r="AH318" s="4"/>
      <c r="AI318" s="4"/>
      <c r="AJ318" s="4"/>
      <c r="AK318" s="4"/>
      <c r="AL318" s="4"/>
      <c r="AM318" s="4"/>
      <c r="AN318" s="4"/>
      <c r="AO318" s="4"/>
      <c r="AP318" s="4"/>
      <c r="AR318" s="238" t="e">
        <f t="shared" si="127"/>
        <v>#VALUE!</v>
      </c>
      <c r="AS318" s="238" t="e">
        <f t="shared" si="128"/>
        <v>#VALUE!</v>
      </c>
      <c r="AT318" s="238" t="e">
        <f t="shared" si="129"/>
        <v>#VALUE!</v>
      </c>
      <c r="AU318" s="238" t="e">
        <f t="shared" si="130"/>
        <v>#VALUE!</v>
      </c>
      <c r="AV318" s="238" t="e">
        <f t="shared" si="131"/>
        <v>#VALUE!</v>
      </c>
      <c r="AW318" s="238" t="e">
        <f t="shared" si="132"/>
        <v>#VALUE!</v>
      </c>
      <c r="AX318" s="238" t="e">
        <f t="shared" si="133"/>
        <v>#VALUE!</v>
      </c>
      <c r="AY318" s="238" t="e">
        <f t="shared" si="134"/>
        <v>#VALUE!</v>
      </c>
      <c r="AZ318" s="238" t="e">
        <f t="shared" si="135"/>
        <v>#VALUE!</v>
      </c>
      <c r="BA318" s="238" t="e">
        <f t="shared" si="136"/>
        <v>#VALUE!</v>
      </c>
      <c r="BB318" s="238" t="e">
        <f t="shared" si="137"/>
        <v>#VALUE!</v>
      </c>
      <c r="BC318" s="238" t="e">
        <f t="shared" si="138"/>
        <v>#VALUE!</v>
      </c>
      <c r="BD318" s="238" t="e">
        <f t="shared" si="139"/>
        <v>#VALUE!</v>
      </c>
      <c r="BE318" s="238" t="e">
        <f t="shared" si="140"/>
        <v>#VALUE!</v>
      </c>
      <c r="BF318" s="238" t="e">
        <f t="shared" si="141"/>
        <v>#VALUE!</v>
      </c>
      <c r="BG318" s="238" t="e">
        <f t="shared" si="142"/>
        <v>#VALUE!</v>
      </c>
      <c r="BH318" s="238" t="e">
        <f t="shared" si="143"/>
        <v>#VALUE!</v>
      </c>
      <c r="BI318" s="238" t="e">
        <f t="shared" si="144"/>
        <v>#VALUE!</v>
      </c>
      <c r="BJ318" s="238" t="e">
        <f t="shared" si="145"/>
        <v>#VALUE!</v>
      </c>
      <c r="BK318" s="238" t="e">
        <f t="shared" si="146"/>
        <v>#VALUE!</v>
      </c>
    </row>
    <row r="319" spans="1:63" x14ac:dyDescent="0.25">
      <c r="A319">
        <v>1960</v>
      </c>
      <c r="B319" s="202">
        <v>3206353.6216736473</v>
      </c>
      <c r="C319" s="202">
        <v>263862.33563196321</v>
      </c>
      <c r="D319" s="202">
        <v>157410.74922442611</v>
      </c>
      <c r="E319" s="202">
        <v>574859.36169739685</v>
      </c>
      <c r="F319" s="202">
        <v>38432.670472455924</v>
      </c>
      <c r="G319" s="202">
        <v>7207.5159558326177</v>
      </c>
      <c r="H319" s="202">
        <v>80570.318760041744</v>
      </c>
      <c r="I319" s="202">
        <v>107474.40997857577</v>
      </c>
      <c r="J319" s="202" t="e">
        <f>NA()</f>
        <v>#N/A</v>
      </c>
      <c r="K319" s="202">
        <v>68117.447605621506</v>
      </c>
      <c r="L319" s="202" t="e">
        <f>NA()</f>
        <v>#N/A</v>
      </c>
      <c r="M319" s="202">
        <v>525383.97523367649</v>
      </c>
      <c r="N319" s="202">
        <v>684721.39794373047</v>
      </c>
      <c r="O319" s="202" t="e">
        <f>NA()</f>
        <v>#N/A</v>
      </c>
      <c r="P319" s="202">
        <v>493996.54966451239</v>
      </c>
      <c r="Q319" s="202">
        <v>163562.40163953666</v>
      </c>
      <c r="R319" s="202">
        <v>59380.050383489259</v>
      </c>
      <c r="S319" s="202" t="e">
        <f>NA()</f>
        <v>#N/A</v>
      </c>
      <c r="T319" s="202">
        <v>104308.90507678917</v>
      </c>
      <c r="U319" s="202">
        <v>622141.40039116307</v>
      </c>
      <c r="W319" s="4">
        <f>'4 a'!B60</f>
        <v>3206353.6216736473</v>
      </c>
      <c r="X319" s="4">
        <f>'4 a'!C60</f>
        <v>263862.33563196321</v>
      </c>
      <c r="Y319" s="4">
        <f>'4 a'!D60</f>
        <v>157410.74922442611</v>
      </c>
      <c r="Z319" s="4">
        <f>'4 a'!E60</f>
        <v>574859.36169739685</v>
      </c>
      <c r="AA319" s="4">
        <f>'4 a'!F60</f>
        <v>38432.670472455924</v>
      </c>
      <c r="AB319" s="4">
        <f>'4 a'!G60</f>
        <v>7207.5159558326177</v>
      </c>
      <c r="AC319" s="4">
        <f>'4 a'!H60</f>
        <v>80570.318760041744</v>
      </c>
      <c r="AD319" s="4">
        <f>'4 a'!I60</f>
        <v>107474.40997857577</v>
      </c>
      <c r="AE319" s="4" t="str">
        <f>'4 a'!J60</f>
        <v>NA</v>
      </c>
      <c r="AF319" s="4">
        <f>'4 a'!K60</f>
        <v>68117.447605621506</v>
      </c>
      <c r="AG319" s="4" t="str">
        <f>'4 a'!L60</f>
        <v>NA</v>
      </c>
      <c r="AH319" s="4">
        <f>'4 a'!M60</f>
        <v>525383.97523367649</v>
      </c>
      <c r="AI319" s="4">
        <f>'4 a'!N60</f>
        <v>684721.39794373047</v>
      </c>
      <c r="AJ319" s="4" t="str">
        <f>'4 a'!O60</f>
        <v>NA</v>
      </c>
      <c r="AK319" s="4">
        <f>'4 a'!P60</f>
        <v>493996.54966451239</v>
      </c>
      <c r="AL319" s="4">
        <f>'4 a'!Q60</f>
        <v>163562.40163953666</v>
      </c>
      <c r="AM319" s="4">
        <f>'4 a'!R60</f>
        <v>59380.050383489259</v>
      </c>
      <c r="AN319" s="4" t="str">
        <f>'4 a'!S60</f>
        <v>NA</v>
      </c>
      <c r="AO319" s="4">
        <f>'4 a'!T60</f>
        <v>104308.90507678917</v>
      </c>
      <c r="AP319" s="4">
        <f>'4 a'!U60</f>
        <v>622141.40039116307</v>
      </c>
      <c r="AR319" s="238">
        <f t="shared" si="127"/>
        <v>0</v>
      </c>
      <c r="AS319" s="238">
        <f t="shared" si="128"/>
        <v>0</v>
      </c>
      <c r="AT319" s="238">
        <f t="shared" si="129"/>
        <v>0</v>
      </c>
      <c r="AU319" s="238">
        <f t="shared" si="130"/>
        <v>0</v>
      </c>
      <c r="AV319" s="238">
        <f t="shared" si="131"/>
        <v>0</v>
      </c>
      <c r="AW319" s="238">
        <f t="shared" si="132"/>
        <v>0</v>
      </c>
      <c r="AX319" s="238">
        <f t="shared" si="133"/>
        <v>0</v>
      </c>
      <c r="AY319" s="238">
        <f t="shared" si="134"/>
        <v>0</v>
      </c>
      <c r="AZ319" s="238" t="e">
        <f t="shared" si="135"/>
        <v>#VALUE!</v>
      </c>
      <c r="BA319" s="238">
        <f t="shared" si="136"/>
        <v>0</v>
      </c>
      <c r="BB319" s="238" t="e">
        <f t="shared" si="137"/>
        <v>#VALUE!</v>
      </c>
      <c r="BC319" s="238">
        <f t="shared" si="138"/>
        <v>0</v>
      </c>
      <c r="BD319" s="238">
        <f t="shared" si="139"/>
        <v>0</v>
      </c>
      <c r="BE319" s="238" t="e">
        <f t="shared" si="140"/>
        <v>#VALUE!</v>
      </c>
      <c r="BF319" s="238">
        <f t="shared" si="141"/>
        <v>0</v>
      </c>
      <c r="BG319" s="238">
        <f t="shared" si="142"/>
        <v>0</v>
      </c>
      <c r="BH319" s="238">
        <f t="shared" si="143"/>
        <v>0</v>
      </c>
      <c r="BI319" s="238" t="e">
        <f t="shared" si="144"/>
        <v>#VALUE!</v>
      </c>
      <c r="BJ319" s="238">
        <f t="shared" si="145"/>
        <v>0</v>
      </c>
      <c r="BK319" s="238">
        <f t="shared" si="146"/>
        <v>0</v>
      </c>
    </row>
    <row r="320" spans="1:63" x14ac:dyDescent="0.25">
      <c r="A320">
        <v>1961</v>
      </c>
      <c r="B320" s="202">
        <v>3281057.070027295</v>
      </c>
      <c r="C320" s="202">
        <v>272133.85700472834</v>
      </c>
      <c r="D320" s="202">
        <v>156626.90337607102</v>
      </c>
      <c r="E320" s="202">
        <v>642998.26108280674</v>
      </c>
      <c r="F320" s="202">
        <v>40681.44641120905</v>
      </c>
      <c r="G320" s="202">
        <v>7794.7436577133594</v>
      </c>
      <c r="H320" s="202">
        <v>84850.260106173839</v>
      </c>
      <c r="I320" s="202">
        <v>112824.94263387406</v>
      </c>
      <c r="J320" s="202" t="e">
        <f>NA()</f>
        <v>#N/A</v>
      </c>
      <c r="K320" s="202">
        <v>72122.708710721796</v>
      </c>
      <c r="L320" s="202" t="e">
        <f>NA()</f>
        <v>#N/A</v>
      </c>
      <c r="M320" s="202">
        <v>550628.31721855293</v>
      </c>
      <c r="N320" s="202">
        <v>716423.99866852525</v>
      </c>
      <c r="O320" s="202" t="e">
        <f>NA()</f>
        <v>#N/A</v>
      </c>
      <c r="P320" s="202">
        <v>534536.07057364972</v>
      </c>
      <c r="Q320" s="202">
        <v>168305.71128708322</v>
      </c>
      <c r="R320" s="202">
        <v>62997.225701772855</v>
      </c>
      <c r="S320" s="202" t="e">
        <f>NA()</f>
        <v>#N/A</v>
      </c>
      <c r="T320" s="202">
        <v>110235.03056983014</v>
      </c>
      <c r="U320" s="202">
        <v>639327.68706092017</v>
      </c>
      <c r="W320" s="4">
        <f>'4 a'!B61</f>
        <v>3281057.070027295</v>
      </c>
      <c r="X320" s="4">
        <f>'4 a'!C61</f>
        <v>272133.85700472834</v>
      </c>
      <c r="Y320" s="4">
        <f>'4 a'!D61</f>
        <v>156626.90337607102</v>
      </c>
      <c r="Z320" s="4">
        <f>'4 a'!E61</f>
        <v>642998.26108280674</v>
      </c>
      <c r="AA320" s="4">
        <f>'4 a'!F61</f>
        <v>40681.44641120905</v>
      </c>
      <c r="AB320" s="4">
        <f>'4 a'!G61</f>
        <v>7794.7436577133594</v>
      </c>
      <c r="AC320" s="4">
        <f>'4 a'!H61</f>
        <v>84850.260106173839</v>
      </c>
      <c r="AD320" s="4">
        <f>'4 a'!I61</f>
        <v>112824.94263387406</v>
      </c>
      <c r="AE320" s="4" t="str">
        <f>'4 a'!J61</f>
        <v>NA</v>
      </c>
      <c r="AF320" s="4">
        <f>'4 a'!K61</f>
        <v>72122.708710721796</v>
      </c>
      <c r="AG320" s="4" t="str">
        <f>'4 a'!L61</f>
        <v>NA</v>
      </c>
      <c r="AH320" s="4">
        <f>'4 a'!M61</f>
        <v>550628.31721855293</v>
      </c>
      <c r="AI320" s="4">
        <f>'4 a'!N61</f>
        <v>716423.99866852525</v>
      </c>
      <c r="AJ320" s="4" t="str">
        <f>'4 a'!O61</f>
        <v>NA</v>
      </c>
      <c r="AK320" s="4">
        <f>'4 a'!P61</f>
        <v>534536.07057364972</v>
      </c>
      <c r="AL320" s="4">
        <f>'4 a'!Q61</f>
        <v>168305.71128708322</v>
      </c>
      <c r="AM320" s="4">
        <f>'4 a'!R61</f>
        <v>62997.225701772855</v>
      </c>
      <c r="AN320" s="4" t="str">
        <f>'4 a'!S61</f>
        <v>NA</v>
      </c>
      <c r="AO320" s="4">
        <f>'4 a'!T61</f>
        <v>110235.03056983014</v>
      </c>
      <c r="AP320" s="4">
        <f>'4 a'!U61</f>
        <v>639327.68706092017</v>
      </c>
      <c r="AR320" s="238">
        <f t="shared" si="127"/>
        <v>0</v>
      </c>
      <c r="AS320" s="238">
        <f t="shared" si="128"/>
        <v>0</v>
      </c>
      <c r="AT320" s="238">
        <f t="shared" si="129"/>
        <v>0</v>
      </c>
      <c r="AU320" s="238">
        <f t="shared" si="130"/>
        <v>0</v>
      </c>
      <c r="AV320" s="238">
        <f t="shared" si="131"/>
        <v>0</v>
      </c>
      <c r="AW320" s="238">
        <f t="shared" si="132"/>
        <v>0</v>
      </c>
      <c r="AX320" s="238">
        <f t="shared" si="133"/>
        <v>0</v>
      </c>
      <c r="AY320" s="238">
        <f t="shared" si="134"/>
        <v>0</v>
      </c>
      <c r="AZ320" s="238" t="e">
        <f t="shared" si="135"/>
        <v>#VALUE!</v>
      </c>
      <c r="BA320" s="238">
        <f t="shared" si="136"/>
        <v>0</v>
      </c>
      <c r="BB320" s="238" t="e">
        <f t="shared" si="137"/>
        <v>#VALUE!</v>
      </c>
      <c r="BC320" s="238">
        <f t="shared" si="138"/>
        <v>0</v>
      </c>
      <c r="BD320" s="238">
        <f t="shared" si="139"/>
        <v>0</v>
      </c>
      <c r="BE320" s="238" t="e">
        <f t="shared" si="140"/>
        <v>#VALUE!</v>
      </c>
      <c r="BF320" s="238">
        <f t="shared" si="141"/>
        <v>0</v>
      </c>
      <c r="BG320" s="238">
        <f t="shared" si="142"/>
        <v>0</v>
      </c>
      <c r="BH320" s="238">
        <f t="shared" si="143"/>
        <v>0</v>
      </c>
      <c r="BI320" s="238" t="e">
        <f t="shared" si="144"/>
        <v>#VALUE!</v>
      </c>
      <c r="BJ320" s="238">
        <f t="shared" si="145"/>
        <v>0</v>
      </c>
      <c r="BK320" s="238">
        <f t="shared" si="146"/>
        <v>0</v>
      </c>
    </row>
    <row r="321" spans="1:63" x14ac:dyDescent="0.25">
      <c r="A321">
        <v>1962</v>
      </c>
      <c r="B321" s="202">
        <v>3479888.4029746372</v>
      </c>
      <c r="C321" s="202">
        <v>291166.50641588803</v>
      </c>
      <c r="D321" s="202">
        <v>165396.30829449632</v>
      </c>
      <c r="E321" s="202">
        <v>698274.75733238051</v>
      </c>
      <c r="F321" s="202">
        <v>41549.643853510126</v>
      </c>
      <c r="G321" s="202">
        <v>8349.4993911114343</v>
      </c>
      <c r="H321" s="202">
        <v>86884.501002902602</v>
      </c>
      <c r="I321" s="202">
        <v>118705.4007511814</v>
      </c>
      <c r="J321" s="202" t="e">
        <f>NA()</f>
        <v>#N/A</v>
      </c>
      <c r="K321" s="202">
        <v>76099.960996905284</v>
      </c>
      <c r="L321" s="202" t="e">
        <f>NA()</f>
        <v>#N/A</v>
      </c>
      <c r="M321" s="202">
        <v>588467.80808974558</v>
      </c>
      <c r="N321" s="202">
        <v>749838.40288817917</v>
      </c>
      <c r="O321" s="202" t="e">
        <f>NA()</f>
        <v>#N/A</v>
      </c>
      <c r="P321" s="202">
        <v>567701.94109486276</v>
      </c>
      <c r="Q321" s="202">
        <v>175542.8568724278</v>
      </c>
      <c r="R321" s="202">
        <v>64692.190274547822</v>
      </c>
      <c r="S321" s="202" t="e">
        <f>NA()</f>
        <v>#N/A</v>
      </c>
      <c r="T321" s="202">
        <v>114929.98178125251</v>
      </c>
      <c r="U321" s="202">
        <v>648671.91404233279</v>
      </c>
      <c r="W321" s="4">
        <f>'4 a'!B62</f>
        <v>3479888.4029746372</v>
      </c>
      <c r="X321" s="4">
        <f>'4 a'!C62</f>
        <v>291166.50641588803</v>
      </c>
      <c r="Y321" s="4">
        <f>'4 a'!D62</f>
        <v>165396.30829449632</v>
      </c>
      <c r="Z321" s="4">
        <f>'4 a'!E62</f>
        <v>698274.75733238051</v>
      </c>
      <c r="AA321" s="4">
        <f>'4 a'!F62</f>
        <v>41549.643853510126</v>
      </c>
      <c r="AB321" s="4">
        <f>'4 a'!G62</f>
        <v>8349.4993911114343</v>
      </c>
      <c r="AC321" s="4">
        <f>'4 a'!H62</f>
        <v>86884.501002902602</v>
      </c>
      <c r="AD321" s="4">
        <f>'4 a'!I62</f>
        <v>118705.4007511814</v>
      </c>
      <c r="AE321" s="4" t="str">
        <f>'4 a'!J62</f>
        <v>NA</v>
      </c>
      <c r="AF321" s="4">
        <f>'4 a'!K62</f>
        <v>76099.960996905284</v>
      </c>
      <c r="AG321" s="4" t="str">
        <f>'4 a'!L62</f>
        <v>NA</v>
      </c>
      <c r="AH321" s="4">
        <f>'4 a'!M62</f>
        <v>588467.80808974558</v>
      </c>
      <c r="AI321" s="4">
        <f>'4 a'!N62</f>
        <v>749838.40288817917</v>
      </c>
      <c r="AJ321" s="4" t="str">
        <f>'4 a'!O62</f>
        <v>NA</v>
      </c>
      <c r="AK321" s="4">
        <f>'4 a'!P62</f>
        <v>567701.94109486276</v>
      </c>
      <c r="AL321" s="4">
        <f>'4 a'!Q62</f>
        <v>175542.8568724278</v>
      </c>
      <c r="AM321" s="4">
        <f>'4 a'!R62</f>
        <v>64692.190274547822</v>
      </c>
      <c r="AN321" s="4" t="str">
        <f>'4 a'!S62</f>
        <v>NA</v>
      </c>
      <c r="AO321" s="4">
        <f>'4 a'!T62</f>
        <v>114929.98178125251</v>
      </c>
      <c r="AP321" s="4">
        <f>'4 a'!U62</f>
        <v>648671.91404233279</v>
      </c>
      <c r="AR321" s="238">
        <f t="shared" si="127"/>
        <v>0</v>
      </c>
      <c r="AS321" s="238">
        <f t="shared" si="128"/>
        <v>0</v>
      </c>
      <c r="AT321" s="238">
        <f t="shared" si="129"/>
        <v>0</v>
      </c>
      <c r="AU321" s="238">
        <f t="shared" si="130"/>
        <v>0</v>
      </c>
      <c r="AV321" s="238">
        <f t="shared" si="131"/>
        <v>0</v>
      </c>
      <c r="AW321" s="238">
        <f t="shared" si="132"/>
        <v>0</v>
      </c>
      <c r="AX321" s="238">
        <f t="shared" si="133"/>
        <v>0</v>
      </c>
      <c r="AY321" s="238">
        <f t="shared" si="134"/>
        <v>0</v>
      </c>
      <c r="AZ321" s="238" t="e">
        <f t="shared" si="135"/>
        <v>#VALUE!</v>
      </c>
      <c r="BA321" s="238">
        <f t="shared" si="136"/>
        <v>0</v>
      </c>
      <c r="BB321" s="238" t="e">
        <f t="shared" si="137"/>
        <v>#VALUE!</v>
      </c>
      <c r="BC321" s="238">
        <f t="shared" si="138"/>
        <v>0</v>
      </c>
      <c r="BD321" s="238">
        <f t="shared" si="139"/>
        <v>0</v>
      </c>
      <c r="BE321" s="238" t="e">
        <f t="shared" si="140"/>
        <v>#VALUE!</v>
      </c>
      <c r="BF321" s="238">
        <f t="shared" si="141"/>
        <v>0</v>
      </c>
      <c r="BG321" s="238">
        <f t="shared" si="142"/>
        <v>0</v>
      </c>
      <c r="BH321" s="238">
        <f t="shared" si="143"/>
        <v>0</v>
      </c>
      <c r="BI321" s="238" t="e">
        <f t="shared" si="144"/>
        <v>#VALUE!</v>
      </c>
      <c r="BJ321" s="238">
        <f t="shared" si="145"/>
        <v>0</v>
      </c>
      <c r="BK321" s="238">
        <f t="shared" si="146"/>
        <v>0</v>
      </c>
    </row>
    <row r="322" spans="1:63" x14ac:dyDescent="0.25">
      <c r="A322">
        <v>1963</v>
      </c>
      <c r="B322" s="202">
        <v>3632015.9108511102</v>
      </c>
      <c r="C322" s="202">
        <v>306618.37948759616</v>
      </c>
      <c r="D322" s="202">
        <v>175397.76695165772</v>
      </c>
      <c r="E322" s="202">
        <v>759634.81179558672</v>
      </c>
      <c r="F322" s="202">
        <v>45346.473384402663</v>
      </c>
      <c r="G322" s="202">
        <v>9181.1600984636552</v>
      </c>
      <c r="H322" s="202">
        <v>90428.563105727386</v>
      </c>
      <c r="I322" s="202">
        <v>123871.00740425292</v>
      </c>
      <c r="J322" s="202" t="e">
        <f>NA()</f>
        <v>#N/A</v>
      </c>
      <c r="K322" s="202">
        <v>76450.071233365117</v>
      </c>
      <c r="L322" s="202" t="e">
        <f>NA()</f>
        <v>#N/A</v>
      </c>
      <c r="M322" s="202">
        <v>624953.54754169029</v>
      </c>
      <c r="N322" s="202">
        <v>770927.82194484607</v>
      </c>
      <c r="O322" s="202" t="e">
        <f>NA()</f>
        <v>#N/A</v>
      </c>
      <c r="P322" s="202">
        <v>599550.71794622135</v>
      </c>
      <c r="Q322" s="202">
        <v>181335.77114921788</v>
      </c>
      <c r="R322" s="202">
        <v>67143.14288139221</v>
      </c>
      <c r="S322" s="202" t="e">
        <f>NA()</f>
        <v>#N/A</v>
      </c>
      <c r="T322" s="202">
        <v>121053.28753033395</v>
      </c>
      <c r="U322" s="202">
        <v>679012.2722773701</v>
      </c>
      <c r="W322" s="4">
        <f>'4 a'!B63</f>
        <v>3632015.9108511102</v>
      </c>
      <c r="X322" s="4">
        <f>'4 a'!C63</f>
        <v>306618.37948759616</v>
      </c>
      <c r="Y322" s="4">
        <f>'4 a'!D63</f>
        <v>175397.76695165772</v>
      </c>
      <c r="Z322" s="4">
        <f>'4 a'!E63</f>
        <v>759634.81179558672</v>
      </c>
      <c r="AA322" s="4">
        <f>'4 a'!F63</f>
        <v>45346.473384402663</v>
      </c>
      <c r="AB322" s="4">
        <f>'4 a'!G63</f>
        <v>9181.1600984636552</v>
      </c>
      <c r="AC322" s="4">
        <f>'4 a'!H63</f>
        <v>90428.563105727386</v>
      </c>
      <c r="AD322" s="4">
        <f>'4 a'!I63</f>
        <v>123871.00740425292</v>
      </c>
      <c r="AE322" s="4" t="str">
        <f>'4 a'!J63</f>
        <v>NA</v>
      </c>
      <c r="AF322" s="4">
        <f>'4 a'!K63</f>
        <v>76450.071233365117</v>
      </c>
      <c r="AG322" s="4" t="str">
        <f>'4 a'!L63</f>
        <v>NA</v>
      </c>
      <c r="AH322" s="4">
        <f>'4 a'!M63</f>
        <v>624953.54754169029</v>
      </c>
      <c r="AI322" s="4">
        <f>'4 a'!N63</f>
        <v>770927.82194484607</v>
      </c>
      <c r="AJ322" s="4" t="str">
        <f>'4 a'!O63</f>
        <v>NA</v>
      </c>
      <c r="AK322" s="4">
        <f>'4 a'!P63</f>
        <v>599550.71794622135</v>
      </c>
      <c r="AL322" s="4">
        <f>'4 a'!Q63</f>
        <v>181335.77114921788</v>
      </c>
      <c r="AM322" s="4">
        <f>'4 a'!R63</f>
        <v>67143.14288139221</v>
      </c>
      <c r="AN322" s="4" t="str">
        <f>'4 a'!S63</f>
        <v>NA</v>
      </c>
      <c r="AO322" s="4">
        <f>'4 a'!T63</f>
        <v>121053.28753033395</v>
      </c>
      <c r="AP322" s="4">
        <f>'4 a'!U63</f>
        <v>679012.2722773701</v>
      </c>
      <c r="AR322" s="238">
        <f t="shared" si="127"/>
        <v>0</v>
      </c>
      <c r="AS322" s="238">
        <f t="shared" si="128"/>
        <v>0</v>
      </c>
      <c r="AT322" s="238">
        <f t="shared" si="129"/>
        <v>0</v>
      </c>
      <c r="AU322" s="238">
        <f t="shared" si="130"/>
        <v>0</v>
      </c>
      <c r="AV322" s="238">
        <f t="shared" si="131"/>
        <v>0</v>
      </c>
      <c r="AW322" s="238">
        <f t="shared" si="132"/>
        <v>0</v>
      </c>
      <c r="AX322" s="238">
        <f t="shared" si="133"/>
        <v>0</v>
      </c>
      <c r="AY322" s="238">
        <f t="shared" si="134"/>
        <v>0</v>
      </c>
      <c r="AZ322" s="238" t="e">
        <f t="shared" si="135"/>
        <v>#VALUE!</v>
      </c>
      <c r="BA322" s="238">
        <f t="shared" si="136"/>
        <v>0</v>
      </c>
      <c r="BB322" s="238" t="e">
        <f t="shared" si="137"/>
        <v>#VALUE!</v>
      </c>
      <c r="BC322" s="238">
        <f t="shared" si="138"/>
        <v>0</v>
      </c>
      <c r="BD322" s="238">
        <f t="shared" si="139"/>
        <v>0</v>
      </c>
      <c r="BE322" s="238" t="e">
        <f t="shared" si="140"/>
        <v>#VALUE!</v>
      </c>
      <c r="BF322" s="238">
        <f t="shared" si="141"/>
        <v>0</v>
      </c>
      <c r="BG322" s="238">
        <f t="shared" si="142"/>
        <v>0</v>
      </c>
      <c r="BH322" s="238">
        <f t="shared" si="143"/>
        <v>0</v>
      </c>
      <c r="BI322" s="238" t="e">
        <f t="shared" si="144"/>
        <v>#VALUE!</v>
      </c>
      <c r="BJ322" s="238">
        <f t="shared" si="145"/>
        <v>0</v>
      </c>
      <c r="BK322" s="238">
        <f t="shared" si="146"/>
        <v>0</v>
      </c>
    </row>
    <row r="323" spans="1:63" x14ac:dyDescent="0.25">
      <c r="A323">
        <v>1964</v>
      </c>
      <c r="B323" s="202">
        <v>3842183.1236700229</v>
      </c>
      <c r="C323" s="202">
        <v>326471.10899718775</v>
      </c>
      <c r="D323" s="202">
        <v>186900.61844963316</v>
      </c>
      <c r="E323" s="202">
        <v>844604.94236841006</v>
      </c>
      <c r="F323" s="202">
        <v>49731.920596880416</v>
      </c>
      <c r="G323" s="202">
        <v>8841.3078458003874</v>
      </c>
      <c r="H323" s="202">
        <v>95888.448755783233</v>
      </c>
      <c r="I323" s="202">
        <v>132488.28646407023</v>
      </c>
      <c r="J323" s="202" t="e">
        <f>NA()</f>
        <v>#N/A</v>
      </c>
      <c r="K323" s="202">
        <v>83280.721946696081</v>
      </c>
      <c r="L323" s="202" t="e">
        <f>NA()</f>
        <v>#N/A</v>
      </c>
      <c r="M323" s="202">
        <v>665117.31036344869</v>
      </c>
      <c r="N323" s="202">
        <v>822281.92679062602</v>
      </c>
      <c r="O323" s="202" t="e">
        <f>NA()</f>
        <v>#N/A</v>
      </c>
      <c r="P323" s="202">
        <v>616316.87096142699</v>
      </c>
      <c r="Q323" s="202">
        <v>196930.64746805062</v>
      </c>
      <c r="R323" s="202">
        <v>70507.896414580566</v>
      </c>
      <c r="S323" s="202">
        <v>339582.82829860866</v>
      </c>
      <c r="T323" s="202">
        <v>129310.53709565835</v>
      </c>
      <c r="U323" s="202">
        <v>718939.44351630285</v>
      </c>
      <c r="W323" s="4">
        <f>'4 a'!B64</f>
        <v>3842183.1236700229</v>
      </c>
      <c r="X323" s="4">
        <f>'4 a'!C64</f>
        <v>326471.10899718775</v>
      </c>
      <c r="Y323" s="4">
        <f>'4 a'!D64</f>
        <v>186900.61844963316</v>
      </c>
      <c r="Z323" s="4">
        <f>'4 a'!E64</f>
        <v>844604.94236841006</v>
      </c>
      <c r="AA323" s="4">
        <f>'4 a'!F64</f>
        <v>49731.920596880416</v>
      </c>
      <c r="AB323" s="4">
        <f>'4 a'!G64</f>
        <v>8841.3078458003874</v>
      </c>
      <c r="AC323" s="4">
        <f>'4 a'!H64</f>
        <v>95888.448755783233</v>
      </c>
      <c r="AD323" s="4">
        <f>'4 a'!I64</f>
        <v>132488.28646407023</v>
      </c>
      <c r="AE323" s="4" t="str">
        <f>'4 a'!J64</f>
        <v>NA</v>
      </c>
      <c r="AF323" s="4">
        <f>'4 a'!K64</f>
        <v>83280.721946696081</v>
      </c>
      <c r="AG323" s="4" t="str">
        <f>'4 a'!L64</f>
        <v>NA</v>
      </c>
      <c r="AH323" s="4">
        <f>'4 a'!M64</f>
        <v>665117.31036344869</v>
      </c>
      <c r="AI323" s="4">
        <f>'4 a'!N64</f>
        <v>822281.92679062602</v>
      </c>
      <c r="AJ323" s="4" t="str">
        <f>'4 a'!O64</f>
        <v>NA</v>
      </c>
      <c r="AK323" s="4">
        <f>'4 a'!P64</f>
        <v>616316.87096142699</v>
      </c>
      <c r="AL323" s="4">
        <f>'4 a'!Q64</f>
        <v>196930.64746805062</v>
      </c>
      <c r="AM323" s="4">
        <f>'4 a'!R64</f>
        <v>70507.896414580566</v>
      </c>
      <c r="AN323" s="4">
        <f>'4 a'!S64</f>
        <v>339582.82829860866</v>
      </c>
      <c r="AO323" s="4">
        <f>'4 a'!T64</f>
        <v>129310.53709565835</v>
      </c>
      <c r="AP323" s="4">
        <f>'4 a'!U64</f>
        <v>718939.44351630285</v>
      </c>
      <c r="AR323" s="238">
        <f t="shared" si="127"/>
        <v>0</v>
      </c>
      <c r="AS323" s="238">
        <f t="shared" si="128"/>
        <v>0</v>
      </c>
      <c r="AT323" s="238">
        <f t="shared" si="129"/>
        <v>0</v>
      </c>
      <c r="AU323" s="238">
        <f t="shared" si="130"/>
        <v>0</v>
      </c>
      <c r="AV323" s="238">
        <f t="shared" si="131"/>
        <v>0</v>
      </c>
      <c r="AW323" s="238">
        <f t="shared" si="132"/>
        <v>0</v>
      </c>
      <c r="AX323" s="238">
        <f t="shared" si="133"/>
        <v>0</v>
      </c>
      <c r="AY323" s="238">
        <f t="shared" si="134"/>
        <v>0</v>
      </c>
      <c r="AZ323" s="238" t="e">
        <f t="shared" si="135"/>
        <v>#VALUE!</v>
      </c>
      <c r="BA323" s="238">
        <f t="shared" si="136"/>
        <v>0</v>
      </c>
      <c r="BB323" s="238" t="e">
        <f t="shared" si="137"/>
        <v>#VALUE!</v>
      </c>
      <c r="BC323" s="238">
        <f t="shared" si="138"/>
        <v>0</v>
      </c>
      <c r="BD323" s="238">
        <f t="shared" si="139"/>
        <v>0</v>
      </c>
      <c r="BE323" s="238" t="e">
        <f t="shared" si="140"/>
        <v>#VALUE!</v>
      </c>
      <c r="BF323" s="238">
        <f t="shared" si="141"/>
        <v>0</v>
      </c>
      <c r="BG323" s="238">
        <f t="shared" si="142"/>
        <v>0</v>
      </c>
      <c r="BH323" s="238">
        <f t="shared" si="143"/>
        <v>0</v>
      </c>
      <c r="BI323" s="238">
        <f t="shared" si="144"/>
        <v>0</v>
      </c>
      <c r="BJ323" s="238">
        <f t="shared" si="145"/>
        <v>0</v>
      </c>
      <c r="BK323" s="238">
        <f t="shared" si="146"/>
        <v>0</v>
      </c>
    </row>
    <row r="324" spans="1:63" x14ac:dyDescent="0.25">
      <c r="A324">
        <v>1965</v>
      </c>
      <c r="B324" s="202">
        <v>4088851.8696753914</v>
      </c>
      <c r="C324" s="202">
        <v>347260.19094037154</v>
      </c>
      <c r="D324" s="202">
        <v>195868.22932266456</v>
      </c>
      <c r="E324" s="202">
        <v>892519.57935076184</v>
      </c>
      <c r="F324" s="202">
        <v>52586.9072850882</v>
      </c>
      <c r="G324" s="202">
        <v>9511.8697580589851</v>
      </c>
      <c r="H324" s="202">
        <v>98628.964558444874</v>
      </c>
      <c r="I324" s="202">
        <v>137205.68606816768</v>
      </c>
      <c r="J324" s="202" t="e">
        <f>NA()</f>
        <v>#N/A</v>
      </c>
      <c r="K324" s="202">
        <v>87277.230295884874</v>
      </c>
      <c r="L324" s="202" t="e">
        <f>NA()</f>
        <v>#N/A</v>
      </c>
      <c r="M324" s="202">
        <v>697098.60496987333</v>
      </c>
      <c r="N324" s="202">
        <v>866309.51267840771</v>
      </c>
      <c r="O324" s="202" t="e">
        <f>NA()</f>
        <v>#N/A</v>
      </c>
      <c r="P324" s="202">
        <v>636463.910089802</v>
      </c>
      <c r="Q324" s="202">
        <v>207367.9717838573</v>
      </c>
      <c r="R324" s="202">
        <v>74233.478430909658</v>
      </c>
      <c r="S324" s="202">
        <v>361093.34059634124</v>
      </c>
      <c r="T324" s="202">
        <v>134252.13538693622</v>
      </c>
      <c r="U324" s="202">
        <v>737564.1408962959</v>
      </c>
      <c r="W324" s="4">
        <f>'4 a'!B65</f>
        <v>4088851.8696753914</v>
      </c>
      <c r="X324" s="4">
        <f>'4 a'!C65</f>
        <v>347260.19094037154</v>
      </c>
      <c r="Y324" s="4">
        <f>'4 a'!D65</f>
        <v>195868.22932266456</v>
      </c>
      <c r="Z324" s="4">
        <f>'4 a'!E65</f>
        <v>892519.57935076184</v>
      </c>
      <c r="AA324" s="4">
        <f>'4 a'!F65</f>
        <v>52586.9072850882</v>
      </c>
      <c r="AB324" s="4">
        <f>'4 a'!G65</f>
        <v>9511.8697580589851</v>
      </c>
      <c r="AC324" s="4">
        <f>'4 a'!H65</f>
        <v>98628.964558444874</v>
      </c>
      <c r="AD324" s="4">
        <f>'4 a'!I65</f>
        <v>137205.68606816768</v>
      </c>
      <c r="AE324" s="4" t="str">
        <f>'4 a'!J65</f>
        <v>NA</v>
      </c>
      <c r="AF324" s="4">
        <f>'4 a'!K65</f>
        <v>87277.230295884874</v>
      </c>
      <c r="AG324" s="4" t="str">
        <f>'4 a'!L65</f>
        <v>NA</v>
      </c>
      <c r="AH324" s="4">
        <f>'4 a'!M65</f>
        <v>697098.60496987333</v>
      </c>
      <c r="AI324" s="4">
        <f>'4 a'!N65</f>
        <v>866309.51267840771</v>
      </c>
      <c r="AJ324" s="4" t="str">
        <f>'4 a'!O65</f>
        <v>NA</v>
      </c>
      <c r="AK324" s="4">
        <f>'4 a'!P65</f>
        <v>636463.910089802</v>
      </c>
      <c r="AL324" s="4">
        <f>'4 a'!Q65</f>
        <v>207367.9717838573</v>
      </c>
      <c r="AM324" s="4">
        <f>'4 a'!R65</f>
        <v>74233.478430909658</v>
      </c>
      <c r="AN324" s="4">
        <f>'4 a'!S65</f>
        <v>361093.34059634124</v>
      </c>
      <c r="AO324" s="4">
        <f>'4 a'!T65</f>
        <v>134252.13538693622</v>
      </c>
      <c r="AP324" s="4">
        <f>'4 a'!U65</f>
        <v>737564.1408962959</v>
      </c>
      <c r="AR324" s="238">
        <f t="shared" si="127"/>
        <v>0</v>
      </c>
      <c r="AS324" s="238">
        <f t="shared" si="128"/>
        <v>0</v>
      </c>
      <c r="AT324" s="238">
        <f t="shared" si="129"/>
        <v>0</v>
      </c>
      <c r="AU324" s="238">
        <f t="shared" si="130"/>
        <v>0</v>
      </c>
      <c r="AV324" s="238">
        <f t="shared" si="131"/>
        <v>0</v>
      </c>
      <c r="AW324" s="238">
        <f t="shared" si="132"/>
        <v>0</v>
      </c>
      <c r="AX324" s="238">
        <f t="shared" si="133"/>
        <v>0</v>
      </c>
      <c r="AY324" s="238">
        <f t="shared" si="134"/>
        <v>0</v>
      </c>
      <c r="AZ324" s="238" t="e">
        <f t="shared" si="135"/>
        <v>#VALUE!</v>
      </c>
      <c r="BA324" s="238">
        <f t="shared" si="136"/>
        <v>0</v>
      </c>
      <c r="BB324" s="238" t="e">
        <f t="shared" si="137"/>
        <v>#VALUE!</v>
      </c>
      <c r="BC324" s="238">
        <f t="shared" si="138"/>
        <v>0</v>
      </c>
      <c r="BD324" s="238">
        <f t="shared" si="139"/>
        <v>0</v>
      </c>
      <c r="BE324" s="238" t="e">
        <f t="shared" si="140"/>
        <v>#VALUE!</v>
      </c>
      <c r="BF324" s="238">
        <f t="shared" si="141"/>
        <v>0</v>
      </c>
      <c r="BG324" s="238">
        <f t="shared" si="142"/>
        <v>0</v>
      </c>
      <c r="BH324" s="238">
        <f t="shared" si="143"/>
        <v>0</v>
      </c>
      <c r="BI324" s="238">
        <f t="shared" si="144"/>
        <v>0</v>
      </c>
      <c r="BJ324" s="238">
        <f t="shared" si="145"/>
        <v>0</v>
      </c>
      <c r="BK324" s="238">
        <f t="shared" si="146"/>
        <v>0</v>
      </c>
    </row>
    <row r="325" spans="1:63" x14ac:dyDescent="0.25">
      <c r="A325">
        <v>1966</v>
      </c>
      <c r="B325" s="202">
        <v>4355358.4054560084</v>
      </c>
      <c r="C325" s="202">
        <v>370335.61915546953</v>
      </c>
      <c r="D325" s="202">
        <v>201810.26428235357</v>
      </c>
      <c r="E325" s="202">
        <v>983988.6758823616</v>
      </c>
      <c r="F325" s="202">
        <v>58991.602271789903</v>
      </c>
      <c r="G325" s="202">
        <v>10545.08786201236</v>
      </c>
      <c r="H325" s="202">
        <v>104194.579984838</v>
      </c>
      <c r="I325" s="202">
        <v>141544.44082339964</v>
      </c>
      <c r="J325" s="202" t="e">
        <f>NA()</f>
        <v>#N/A</v>
      </c>
      <c r="K325" s="202">
        <v>89334.12793508629</v>
      </c>
      <c r="L325" s="202" t="e">
        <f>NA()</f>
        <v>#N/A</v>
      </c>
      <c r="M325" s="202">
        <v>733425.23713210563</v>
      </c>
      <c r="N325" s="202">
        <v>890480.17802582157</v>
      </c>
      <c r="O325" s="202" t="e">
        <f>NA()</f>
        <v>#N/A</v>
      </c>
      <c r="P325" s="202">
        <v>674552.46141382994</v>
      </c>
      <c r="Q325" s="202">
        <v>213174.2749938053</v>
      </c>
      <c r="R325" s="202">
        <v>77043.025288801</v>
      </c>
      <c r="S325" s="202">
        <v>387524.23788500181</v>
      </c>
      <c r="T325" s="202">
        <v>137059.24023059543</v>
      </c>
      <c r="U325" s="202">
        <v>754241.92994200217</v>
      </c>
      <c r="W325" s="4">
        <f>'4 a'!B66</f>
        <v>4355358.4054560084</v>
      </c>
      <c r="X325" s="4">
        <f>'4 a'!C66</f>
        <v>370335.61915546953</v>
      </c>
      <c r="Y325" s="4">
        <f>'4 a'!D66</f>
        <v>201810.26428235357</v>
      </c>
      <c r="Z325" s="4">
        <f>'4 a'!E66</f>
        <v>983988.6758823616</v>
      </c>
      <c r="AA325" s="4">
        <f>'4 a'!F66</f>
        <v>58991.602271789903</v>
      </c>
      <c r="AB325" s="4">
        <f>'4 a'!G66</f>
        <v>10545.08786201236</v>
      </c>
      <c r="AC325" s="4">
        <f>'4 a'!H66</f>
        <v>104194.579984838</v>
      </c>
      <c r="AD325" s="4">
        <f>'4 a'!I66</f>
        <v>141544.44082339964</v>
      </c>
      <c r="AE325" s="4" t="str">
        <f>'4 a'!J66</f>
        <v>NA</v>
      </c>
      <c r="AF325" s="4">
        <f>'4 a'!K66</f>
        <v>89334.12793508629</v>
      </c>
      <c r="AG325" s="4" t="str">
        <f>'4 a'!L66</f>
        <v>NA</v>
      </c>
      <c r="AH325" s="4">
        <f>'4 a'!M66</f>
        <v>733425.23713210563</v>
      </c>
      <c r="AI325" s="4">
        <f>'4 a'!N66</f>
        <v>890480.17802582157</v>
      </c>
      <c r="AJ325" s="4" t="str">
        <f>'4 a'!O66</f>
        <v>NA</v>
      </c>
      <c r="AK325" s="4">
        <f>'4 a'!P66</f>
        <v>674552.46141382994</v>
      </c>
      <c r="AL325" s="4">
        <f>'4 a'!Q66</f>
        <v>213174.2749938053</v>
      </c>
      <c r="AM325" s="4">
        <f>'4 a'!R66</f>
        <v>77043.025288801</v>
      </c>
      <c r="AN325" s="4">
        <f>'4 a'!S66</f>
        <v>387524.23788500181</v>
      </c>
      <c r="AO325" s="4">
        <f>'4 a'!T66</f>
        <v>137059.24023059543</v>
      </c>
      <c r="AP325" s="4">
        <f>'4 a'!U66</f>
        <v>754241.92994200217</v>
      </c>
      <c r="AR325" s="238">
        <f t="shared" si="127"/>
        <v>0</v>
      </c>
      <c r="AS325" s="238">
        <f t="shared" si="128"/>
        <v>0</v>
      </c>
      <c r="AT325" s="238">
        <f t="shared" si="129"/>
        <v>0</v>
      </c>
      <c r="AU325" s="238">
        <f t="shared" si="130"/>
        <v>0</v>
      </c>
      <c r="AV325" s="238">
        <f t="shared" si="131"/>
        <v>0</v>
      </c>
      <c r="AW325" s="238">
        <f t="shared" si="132"/>
        <v>0</v>
      </c>
      <c r="AX325" s="238">
        <f t="shared" si="133"/>
        <v>0</v>
      </c>
      <c r="AY325" s="238">
        <f t="shared" si="134"/>
        <v>0</v>
      </c>
      <c r="AZ325" s="238" t="e">
        <f t="shared" si="135"/>
        <v>#VALUE!</v>
      </c>
      <c r="BA325" s="238">
        <f t="shared" si="136"/>
        <v>0</v>
      </c>
      <c r="BB325" s="238" t="e">
        <f t="shared" si="137"/>
        <v>#VALUE!</v>
      </c>
      <c r="BC325" s="238">
        <f t="shared" si="138"/>
        <v>0</v>
      </c>
      <c r="BD325" s="238">
        <f t="shared" si="139"/>
        <v>0</v>
      </c>
      <c r="BE325" s="238" t="e">
        <f t="shared" si="140"/>
        <v>#VALUE!</v>
      </c>
      <c r="BF325" s="238">
        <f t="shared" si="141"/>
        <v>0</v>
      </c>
      <c r="BG325" s="238">
        <f t="shared" si="142"/>
        <v>0</v>
      </c>
      <c r="BH325" s="238">
        <f t="shared" si="143"/>
        <v>0</v>
      </c>
      <c r="BI325" s="238">
        <f t="shared" si="144"/>
        <v>0</v>
      </c>
      <c r="BJ325" s="238">
        <f t="shared" si="145"/>
        <v>0</v>
      </c>
      <c r="BK325" s="238">
        <f t="shared" si="146"/>
        <v>0</v>
      </c>
    </row>
    <row r="326" spans="1:63" x14ac:dyDescent="0.25">
      <c r="A326">
        <v>1967</v>
      </c>
      <c r="B326" s="202">
        <v>4465429.7990089552</v>
      </c>
      <c r="C326" s="202">
        <v>381132.48298589059</v>
      </c>
      <c r="D326" s="202">
        <v>215543.79603600028</v>
      </c>
      <c r="E326" s="202">
        <v>1093053.2576189861</v>
      </c>
      <c r="F326" s="202">
        <v>62471.892961403646</v>
      </c>
      <c r="G326" s="202">
        <v>11839.132586593512</v>
      </c>
      <c r="H326" s="202">
        <v>107328.41055547424</v>
      </c>
      <c r="I326" s="202">
        <v>147029.90882456943</v>
      </c>
      <c r="J326" s="202" t="e">
        <f>NA()</f>
        <v>#N/A</v>
      </c>
      <c r="K326" s="202">
        <v>94376.689502483379</v>
      </c>
      <c r="L326" s="202" t="e">
        <f>NA()</f>
        <v>#N/A</v>
      </c>
      <c r="M326" s="202">
        <v>769336.40470578719</v>
      </c>
      <c r="N326" s="202">
        <v>887741.29243404639</v>
      </c>
      <c r="O326" s="202" t="e">
        <f>NA()</f>
        <v>#N/A</v>
      </c>
      <c r="P326" s="202">
        <v>722977.25964826299</v>
      </c>
      <c r="Q326" s="202">
        <v>224472.51156847703</v>
      </c>
      <c r="R326" s="202">
        <v>81865.615263161613</v>
      </c>
      <c r="S326" s="202">
        <v>404044.91054621077</v>
      </c>
      <c r="T326" s="202">
        <v>141671.8841435033</v>
      </c>
      <c r="U326" s="202">
        <v>775480.64721811016</v>
      </c>
      <c r="W326" s="4">
        <f>'4 a'!B67</f>
        <v>4465429.7990089552</v>
      </c>
      <c r="X326" s="4">
        <f>'4 a'!C67</f>
        <v>381132.48298589059</v>
      </c>
      <c r="Y326" s="4">
        <f>'4 a'!D67</f>
        <v>215543.79603600028</v>
      </c>
      <c r="Z326" s="4">
        <f>'4 a'!E67</f>
        <v>1093053.2576189861</v>
      </c>
      <c r="AA326" s="4">
        <f>'4 a'!F67</f>
        <v>62471.892961403646</v>
      </c>
      <c r="AB326" s="4">
        <f>'4 a'!G67</f>
        <v>11839.132586593512</v>
      </c>
      <c r="AC326" s="4">
        <f>'4 a'!H67</f>
        <v>107328.41055547424</v>
      </c>
      <c r="AD326" s="4">
        <f>'4 a'!I67</f>
        <v>147029.90882456943</v>
      </c>
      <c r="AE326" s="4" t="str">
        <f>'4 a'!J67</f>
        <v>NA</v>
      </c>
      <c r="AF326" s="4">
        <f>'4 a'!K67</f>
        <v>94376.689502483379</v>
      </c>
      <c r="AG326" s="4" t="str">
        <f>'4 a'!L67</f>
        <v>NA</v>
      </c>
      <c r="AH326" s="4">
        <f>'4 a'!M67</f>
        <v>769336.40470578719</v>
      </c>
      <c r="AI326" s="4">
        <f>'4 a'!N67</f>
        <v>887741.29243404639</v>
      </c>
      <c r="AJ326" s="4" t="str">
        <f>'4 a'!O67</f>
        <v>NA</v>
      </c>
      <c r="AK326" s="4">
        <f>'4 a'!P67</f>
        <v>722977.25964826299</v>
      </c>
      <c r="AL326" s="4">
        <f>'4 a'!Q67</f>
        <v>224472.51156847703</v>
      </c>
      <c r="AM326" s="4">
        <f>'4 a'!R67</f>
        <v>81865.615263161613</v>
      </c>
      <c r="AN326" s="4">
        <f>'4 a'!S67</f>
        <v>404044.91054621077</v>
      </c>
      <c r="AO326" s="4">
        <f>'4 a'!T67</f>
        <v>141671.8841435033</v>
      </c>
      <c r="AP326" s="4">
        <f>'4 a'!U67</f>
        <v>775480.64721811016</v>
      </c>
      <c r="AR326" s="238">
        <f t="shared" si="127"/>
        <v>0</v>
      </c>
      <c r="AS326" s="238">
        <f t="shared" si="128"/>
        <v>0</v>
      </c>
      <c r="AT326" s="238">
        <f t="shared" si="129"/>
        <v>0</v>
      </c>
      <c r="AU326" s="238">
        <f t="shared" si="130"/>
        <v>0</v>
      </c>
      <c r="AV326" s="238">
        <f t="shared" si="131"/>
        <v>0</v>
      </c>
      <c r="AW326" s="238">
        <f t="shared" si="132"/>
        <v>0</v>
      </c>
      <c r="AX326" s="238">
        <f t="shared" si="133"/>
        <v>0</v>
      </c>
      <c r="AY326" s="238">
        <f t="shared" si="134"/>
        <v>0</v>
      </c>
      <c r="AZ326" s="238" t="e">
        <f t="shared" si="135"/>
        <v>#VALUE!</v>
      </c>
      <c r="BA326" s="238">
        <f t="shared" si="136"/>
        <v>0</v>
      </c>
      <c r="BB326" s="238" t="e">
        <f t="shared" si="137"/>
        <v>#VALUE!</v>
      </c>
      <c r="BC326" s="238">
        <f t="shared" si="138"/>
        <v>0</v>
      </c>
      <c r="BD326" s="238">
        <f t="shared" si="139"/>
        <v>0</v>
      </c>
      <c r="BE326" s="238" t="e">
        <f t="shared" si="140"/>
        <v>#VALUE!</v>
      </c>
      <c r="BF326" s="238">
        <f t="shared" si="141"/>
        <v>0</v>
      </c>
      <c r="BG326" s="238">
        <f t="shared" si="142"/>
        <v>0</v>
      </c>
      <c r="BH326" s="238">
        <f t="shared" si="143"/>
        <v>0</v>
      </c>
      <c r="BI326" s="238">
        <f t="shared" si="144"/>
        <v>0</v>
      </c>
      <c r="BJ326" s="238">
        <f t="shared" si="145"/>
        <v>0</v>
      </c>
      <c r="BK326" s="238">
        <f t="shared" si="146"/>
        <v>0</v>
      </c>
    </row>
    <row r="327" spans="1:63" x14ac:dyDescent="0.25">
      <c r="A327">
        <v>1968</v>
      </c>
      <c r="B327" s="202">
        <v>4681605.0281598</v>
      </c>
      <c r="C327" s="202">
        <v>399730.91181795584</v>
      </c>
      <c r="D327" s="202">
        <v>227465.84967490216</v>
      </c>
      <c r="E327" s="202">
        <v>1223224.2417580085</v>
      </c>
      <c r="F327" s="202">
        <v>69552.898208295592</v>
      </c>
      <c r="G327" s="202">
        <v>13448.544228380122</v>
      </c>
      <c r="H327" s="202">
        <v>112128.54240118561</v>
      </c>
      <c r="I327" s="202">
        <v>153208.33619717805</v>
      </c>
      <c r="J327" s="202" t="e">
        <f>NA()</f>
        <v>#N/A</v>
      </c>
      <c r="K327" s="202">
        <v>99726.440586543918</v>
      </c>
      <c r="L327" s="202" t="e">
        <f>NA()</f>
        <v>#N/A</v>
      </c>
      <c r="M327" s="202">
        <v>803573.72680538672</v>
      </c>
      <c r="N327" s="202">
        <v>936151.09526866849</v>
      </c>
      <c r="O327" s="202" t="e">
        <f>NA()</f>
        <v>#N/A</v>
      </c>
      <c r="P327" s="202">
        <v>770292.38053880306</v>
      </c>
      <c r="Q327" s="202">
        <v>239512.16984356497</v>
      </c>
      <c r="R327" s="202">
        <v>83713.325204693334</v>
      </c>
      <c r="S327" s="202">
        <v>431170.35429082869</v>
      </c>
      <c r="T327" s="202">
        <v>146826.60200071766</v>
      </c>
      <c r="U327" s="202">
        <v>810933.97238855832</v>
      </c>
      <c r="W327" s="4">
        <f>'4 a'!B68</f>
        <v>4681605.0281598</v>
      </c>
      <c r="X327" s="4">
        <f>'4 a'!C68</f>
        <v>399730.91181795584</v>
      </c>
      <c r="Y327" s="4">
        <f>'4 a'!D68</f>
        <v>227465.84967490216</v>
      </c>
      <c r="Z327" s="4">
        <f>'4 a'!E68</f>
        <v>1223224.2417580085</v>
      </c>
      <c r="AA327" s="4">
        <f>'4 a'!F68</f>
        <v>69552.898208295592</v>
      </c>
      <c r="AB327" s="4">
        <f>'4 a'!G68</f>
        <v>13448.544228380122</v>
      </c>
      <c r="AC327" s="4">
        <f>'4 a'!H68</f>
        <v>112128.54240118561</v>
      </c>
      <c r="AD327" s="4">
        <f>'4 a'!I68</f>
        <v>153208.33619717805</v>
      </c>
      <c r="AE327" s="4" t="str">
        <f>'4 a'!J68</f>
        <v>NA</v>
      </c>
      <c r="AF327" s="4">
        <f>'4 a'!K68</f>
        <v>99726.440586543918</v>
      </c>
      <c r="AG327" s="4" t="str">
        <f>'4 a'!L68</f>
        <v>NA</v>
      </c>
      <c r="AH327" s="4">
        <f>'4 a'!M68</f>
        <v>803573.72680538672</v>
      </c>
      <c r="AI327" s="4">
        <f>'4 a'!N68</f>
        <v>936151.09526866849</v>
      </c>
      <c r="AJ327" s="4" t="str">
        <f>'4 a'!O68</f>
        <v>NA</v>
      </c>
      <c r="AK327" s="4">
        <f>'4 a'!P68</f>
        <v>770292.38053880306</v>
      </c>
      <c r="AL327" s="4">
        <f>'4 a'!Q68</f>
        <v>239512.16984356497</v>
      </c>
      <c r="AM327" s="4">
        <f>'4 a'!R68</f>
        <v>83713.325204693334</v>
      </c>
      <c r="AN327" s="4">
        <f>'4 a'!S68</f>
        <v>431170.35429082869</v>
      </c>
      <c r="AO327" s="4">
        <f>'4 a'!T68</f>
        <v>146826.60200071766</v>
      </c>
      <c r="AP327" s="4">
        <f>'4 a'!U68</f>
        <v>810933.97238855832</v>
      </c>
      <c r="AR327" s="238">
        <f t="shared" si="127"/>
        <v>0</v>
      </c>
      <c r="AS327" s="238">
        <f t="shared" si="128"/>
        <v>0</v>
      </c>
      <c r="AT327" s="238">
        <f t="shared" si="129"/>
        <v>0</v>
      </c>
      <c r="AU327" s="238">
        <f t="shared" si="130"/>
        <v>0</v>
      </c>
      <c r="AV327" s="238">
        <f t="shared" si="131"/>
        <v>0</v>
      </c>
      <c r="AW327" s="238">
        <f t="shared" si="132"/>
        <v>0</v>
      </c>
      <c r="AX327" s="238">
        <f t="shared" si="133"/>
        <v>0</v>
      </c>
      <c r="AY327" s="238">
        <f t="shared" si="134"/>
        <v>0</v>
      </c>
      <c r="AZ327" s="238" t="e">
        <f t="shared" si="135"/>
        <v>#VALUE!</v>
      </c>
      <c r="BA327" s="238">
        <f t="shared" si="136"/>
        <v>0</v>
      </c>
      <c r="BB327" s="238" t="e">
        <f t="shared" si="137"/>
        <v>#VALUE!</v>
      </c>
      <c r="BC327" s="238">
        <f t="shared" si="138"/>
        <v>0</v>
      </c>
      <c r="BD327" s="238">
        <f t="shared" si="139"/>
        <v>0</v>
      </c>
      <c r="BE327" s="238" t="e">
        <f t="shared" si="140"/>
        <v>#VALUE!</v>
      </c>
      <c r="BF327" s="238">
        <f t="shared" si="141"/>
        <v>0</v>
      </c>
      <c r="BG327" s="238">
        <f t="shared" si="142"/>
        <v>0</v>
      </c>
      <c r="BH327" s="238">
        <f t="shared" si="143"/>
        <v>0</v>
      </c>
      <c r="BI327" s="238">
        <f t="shared" si="144"/>
        <v>0</v>
      </c>
      <c r="BJ327" s="238">
        <f t="shared" si="145"/>
        <v>0</v>
      </c>
      <c r="BK327" s="238">
        <f t="shared" si="146"/>
        <v>0</v>
      </c>
    </row>
    <row r="328" spans="1:63" x14ac:dyDescent="0.25">
      <c r="A328">
        <v>1969</v>
      </c>
      <c r="B328" s="202">
        <v>4827044.3669120464</v>
      </c>
      <c r="C328" s="202">
        <v>419849.11267685157</v>
      </c>
      <c r="D328" s="202">
        <v>243388.62489928503</v>
      </c>
      <c r="E328" s="202">
        <v>1369438.1447032164</v>
      </c>
      <c r="F328" s="202">
        <v>79183.53449254515</v>
      </c>
      <c r="G328" s="202">
        <v>15289.778402441059</v>
      </c>
      <c r="H328" s="202">
        <v>119165.91631419328</v>
      </c>
      <c r="I328" s="202">
        <v>163381.44147333724</v>
      </c>
      <c r="J328" s="202" t="e">
        <f>NA()</f>
        <v>#N/A</v>
      </c>
      <c r="K328" s="202">
        <v>106186.6979722148</v>
      </c>
      <c r="L328" s="202" t="e">
        <f>NA()</f>
        <v>#N/A</v>
      </c>
      <c r="M328" s="202">
        <v>860739.97223989619</v>
      </c>
      <c r="N328" s="202">
        <v>1005992.6778589289</v>
      </c>
      <c r="O328" s="202" t="e">
        <f>NA()</f>
        <v>#N/A</v>
      </c>
      <c r="P328" s="202">
        <v>817265.26449150697</v>
      </c>
      <c r="Q328" s="202">
        <v>255798.99739292738</v>
      </c>
      <c r="R328" s="202">
        <v>87484.708978944283</v>
      </c>
      <c r="S328" s="202">
        <v>469217.88151932217</v>
      </c>
      <c r="T328" s="202">
        <v>154181.21943926165</v>
      </c>
      <c r="U328" s="202">
        <v>830365.73480488895</v>
      </c>
      <c r="W328" s="4">
        <f>'4 a'!B69</f>
        <v>4827044.3669120464</v>
      </c>
      <c r="X328" s="4">
        <f>'4 a'!C69</f>
        <v>419849.11267685157</v>
      </c>
      <c r="Y328" s="4">
        <f>'4 a'!D69</f>
        <v>243388.62489928503</v>
      </c>
      <c r="Z328" s="4">
        <f>'4 a'!E69</f>
        <v>1369438.1447032164</v>
      </c>
      <c r="AA328" s="4">
        <f>'4 a'!F69</f>
        <v>79183.53449254515</v>
      </c>
      <c r="AB328" s="4">
        <f>'4 a'!G69</f>
        <v>15289.778402441059</v>
      </c>
      <c r="AC328" s="4">
        <f>'4 a'!H69</f>
        <v>119165.91631419328</v>
      </c>
      <c r="AD328" s="4">
        <f>'4 a'!I69</f>
        <v>163381.44147333724</v>
      </c>
      <c r="AE328" s="4" t="str">
        <f>'4 a'!J69</f>
        <v>NA</v>
      </c>
      <c r="AF328" s="4">
        <f>'4 a'!K69</f>
        <v>106186.6979722148</v>
      </c>
      <c r="AG328" s="4" t="str">
        <f>'4 a'!L69</f>
        <v>NA</v>
      </c>
      <c r="AH328" s="4">
        <f>'4 a'!M69</f>
        <v>860739.97223989619</v>
      </c>
      <c r="AI328" s="4">
        <f>'4 a'!N69</f>
        <v>1005992.6778589289</v>
      </c>
      <c r="AJ328" s="4" t="str">
        <f>'4 a'!O69</f>
        <v>NA</v>
      </c>
      <c r="AK328" s="4">
        <f>'4 a'!P69</f>
        <v>817265.26449150697</v>
      </c>
      <c r="AL328" s="4">
        <f>'4 a'!Q69</f>
        <v>255798.99739292738</v>
      </c>
      <c r="AM328" s="4">
        <f>'4 a'!R69</f>
        <v>87484.708978944283</v>
      </c>
      <c r="AN328" s="4">
        <f>'4 a'!S69</f>
        <v>469217.88151932217</v>
      </c>
      <c r="AO328" s="4">
        <f>'4 a'!T69</f>
        <v>154181.21943926165</v>
      </c>
      <c r="AP328" s="4">
        <f>'4 a'!U69</f>
        <v>830365.73480488895</v>
      </c>
      <c r="AR328" s="238">
        <f t="shared" si="127"/>
        <v>0</v>
      </c>
      <c r="AS328" s="238">
        <f t="shared" si="128"/>
        <v>0</v>
      </c>
      <c r="AT328" s="238">
        <f t="shared" si="129"/>
        <v>0</v>
      </c>
      <c r="AU328" s="238">
        <f t="shared" si="130"/>
        <v>0</v>
      </c>
      <c r="AV328" s="238">
        <f t="shared" si="131"/>
        <v>0</v>
      </c>
      <c r="AW328" s="238">
        <f t="shared" si="132"/>
        <v>0</v>
      </c>
      <c r="AX328" s="238">
        <f t="shared" si="133"/>
        <v>0</v>
      </c>
      <c r="AY328" s="238">
        <f t="shared" si="134"/>
        <v>0</v>
      </c>
      <c r="AZ328" s="238" t="e">
        <f t="shared" si="135"/>
        <v>#VALUE!</v>
      </c>
      <c r="BA328" s="238">
        <f t="shared" si="136"/>
        <v>0</v>
      </c>
      <c r="BB328" s="238" t="e">
        <f t="shared" si="137"/>
        <v>#VALUE!</v>
      </c>
      <c r="BC328" s="238">
        <f t="shared" si="138"/>
        <v>0</v>
      </c>
      <c r="BD328" s="238">
        <f t="shared" si="139"/>
        <v>0</v>
      </c>
      <c r="BE328" s="238" t="e">
        <f t="shared" si="140"/>
        <v>#VALUE!</v>
      </c>
      <c r="BF328" s="238">
        <f t="shared" si="141"/>
        <v>0</v>
      </c>
      <c r="BG328" s="238">
        <f t="shared" si="142"/>
        <v>0</v>
      </c>
      <c r="BH328" s="238">
        <f t="shared" si="143"/>
        <v>0</v>
      </c>
      <c r="BI328" s="238">
        <f t="shared" si="144"/>
        <v>0</v>
      </c>
      <c r="BJ328" s="238">
        <f t="shared" si="145"/>
        <v>0</v>
      </c>
      <c r="BK328" s="238">
        <f t="shared" si="146"/>
        <v>0</v>
      </c>
    </row>
    <row r="329" spans="1:63" x14ac:dyDescent="0.25">
      <c r="A329">
        <v>1970</v>
      </c>
      <c r="B329" s="202">
        <v>4836226.4296080191</v>
      </c>
      <c r="C329" s="202">
        <v>432572.1872278052</v>
      </c>
      <c r="D329" s="202">
        <v>259297.58786202295</v>
      </c>
      <c r="E329" s="202">
        <v>1510248.5391797374</v>
      </c>
      <c r="F329" s="202">
        <v>86121.067589059981</v>
      </c>
      <c r="G329" s="202">
        <v>17397.934259175057</v>
      </c>
      <c r="H329" s="202">
        <v>127653.90275854809</v>
      </c>
      <c r="I329" s="202">
        <v>173775.83204491923</v>
      </c>
      <c r="J329" s="202" t="e">
        <f>NA()</f>
        <v>#N/A</v>
      </c>
      <c r="K329" s="202">
        <v>107776.83814524072</v>
      </c>
      <c r="L329" s="202" t="e">
        <f>NA()</f>
        <v>#N/A</v>
      </c>
      <c r="M329" s="202">
        <v>914109.47443189146</v>
      </c>
      <c r="N329" s="202">
        <v>1056662.0613067648</v>
      </c>
      <c r="O329" s="202">
        <v>36835.436364534966</v>
      </c>
      <c r="P329" s="202">
        <v>860667.13069891045</v>
      </c>
      <c r="Q329" s="202">
        <v>271505.53756131325</v>
      </c>
      <c r="R329" s="202">
        <v>89231.878476257247</v>
      </c>
      <c r="S329" s="202">
        <v>488560.31938983139</v>
      </c>
      <c r="T329" s="202">
        <v>164162.38781453995</v>
      </c>
      <c r="U329" s="202">
        <v>851620.00246705348</v>
      </c>
      <c r="W329" s="4">
        <f>'4 a'!B70</f>
        <v>4836226.4296080191</v>
      </c>
      <c r="X329" s="4">
        <f>'4 a'!C70</f>
        <v>432572.1872278052</v>
      </c>
      <c r="Y329" s="4">
        <f>'4 a'!D70</f>
        <v>259297.58786202295</v>
      </c>
      <c r="Z329" s="4">
        <f>'4 a'!E70</f>
        <v>1510248.5391797374</v>
      </c>
      <c r="AA329" s="4">
        <f>'4 a'!F70</f>
        <v>86121.067589059981</v>
      </c>
      <c r="AB329" s="4">
        <f>'4 a'!G70</f>
        <v>17397.934259175057</v>
      </c>
      <c r="AC329" s="4">
        <f>'4 a'!H70</f>
        <v>127653.90275854809</v>
      </c>
      <c r="AD329" s="4">
        <f>'4 a'!I70</f>
        <v>173775.83204491923</v>
      </c>
      <c r="AE329" s="4" t="str">
        <f>'4 a'!J70</f>
        <v>NA</v>
      </c>
      <c r="AF329" s="4">
        <f>'4 a'!K70</f>
        <v>107776.83814524072</v>
      </c>
      <c r="AG329" s="4" t="str">
        <f>'4 a'!L70</f>
        <v>NA</v>
      </c>
      <c r="AH329" s="4">
        <f>'4 a'!M70</f>
        <v>914109.47443189146</v>
      </c>
      <c r="AI329" s="4">
        <f>'4 a'!N70</f>
        <v>1056662.0613067648</v>
      </c>
      <c r="AJ329" s="4">
        <f>'4 a'!O70</f>
        <v>36835.436364534966</v>
      </c>
      <c r="AK329" s="4">
        <f>'4 a'!P70</f>
        <v>860667.13069891045</v>
      </c>
      <c r="AL329" s="4">
        <f>'4 a'!Q70</f>
        <v>271505.53756131325</v>
      </c>
      <c r="AM329" s="4">
        <f>'4 a'!R70</f>
        <v>89231.878476257247</v>
      </c>
      <c r="AN329" s="4">
        <f>'4 a'!S70</f>
        <v>488560.31938983139</v>
      </c>
      <c r="AO329" s="4">
        <f>'4 a'!T70</f>
        <v>164162.38781453995</v>
      </c>
      <c r="AP329" s="4">
        <f>'4 a'!U70</f>
        <v>851620.00246705348</v>
      </c>
      <c r="AR329" s="238">
        <f t="shared" si="127"/>
        <v>0</v>
      </c>
      <c r="AS329" s="238">
        <f t="shared" si="128"/>
        <v>0</v>
      </c>
      <c r="AT329" s="238">
        <f t="shared" si="129"/>
        <v>0</v>
      </c>
      <c r="AU329" s="238">
        <f t="shared" si="130"/>
        <v>0</v>
      </c>
      <c r="AV329" s="238">
        <f t="shared" si="131"/>
        <v>0</v>
      </c>
      <c r="AW329" s="238">
        <f t="shared" si="132"/>
        <v>0</v>
      </c>
      <c r="AX329" s="238">
        <f t="shared" si="133"/>
        <v>0</v>
      </c>
      <c r="AY329" s="238">
        <f t="shared" si="134"/>
        <v>0</v>
      </c>
      <c r="AZ329" s="238" t="e">
        <f t="shared" si="135"/>
        <v>#VALUE!</v>
      </c>
      <c r="BA329" s="238">
        <f t="shared" si="136"/>
        <v>0</v>
      </c>
      <c r="BB329" s="238" t="e">
        <f t="shared" si="137"/>
        <v>#VALUE!</v>
      </c>
      <c r="BC329" s="238">
        <f t="shared" si="138"/>
        <v>0</v>
      </c>
      <c r="BD329" s="238">
        <f t="shared" si="139"/>
        <v>0</v>
      </c>
      <c r="BE329" s="238">
        <f t="shared" si="140"/>
        <v>0</v>
      </c>
      <c r="BF329" s="238">
        <f t="shared" si="141"/>
        <v>0</v>
      </c>
      <c r="BG329" s="238">
        <f t="shared" si="142"/>
        <v>0</v>
      </c>
      <c r="BH329" s="238">
        <f t="shared" si="143"/>
        <v>0</v>
      </c>
      <c r="BI329" s="238">
        <f t="shared" si="144"/>
        <v>0</v>
      </c>
      <c r="BJ329" s="238">
        <f t="shared" si="145"/>
        <v>0</v>
      </c>
      <c r="BK329" s="238">
        <f t="shared" si="146"/>
        <v>0</v>
      </c>
    </row>
    <row r="330" spans="1:63" x14ac:dyDescent="0.25">
      <c r="A330">
        <v>1971</v>
      </c>
      <c r="B330" s="202">
        <v>4998556.2293689046</v>
      </c>
      <c r="C330" s="202">
        <v>450384.49159914034</v>
      </c>
      <c r="D330" s="202">
        <v>268803.18632612797</v>
      </c>
      <c r="E330" s="202">
        <v>1576535.746511986</v>
      </c>
      <c r="F330" s="202">
        <v>95113.144601273976</v>
      </c>
      <c r="G330" s="202">
        <v>19494.425428201692</v>
      </c>
      <c r="H330" s="202">
        <v>134181.01186069657</v>
      </c>
      <c r="I330" s="202">
        <v>180155.46869771741</v>
      </c>
      <c r="J330" s="202" t="e">
        <f>NA()</f>
        <v>#N/A</v>
      </c>
      <c r="K330" s="202">
        <v>111012.19465583337</v>
      </c>
      <c r="L330" s="202" t="e">
        <f>NA()</f>
        <v>#N/A</v>
      </c>
      <c r="M330" s="202">
        <v>962842.14321447711</v>
      </c>
      <c r="N330" s="202">
        <v>1089764.1110977901</v>
      </c>
      <c r="O330" s="202">
        <v>38525.126399074143</v>
      </c>
      <c r="P330" s="202">
        <v>876314.98851035384</v>
      </c>
      <c r="Q330" s="202">
        <v>283227.30049184588</v>
      </c>
      <c r="R330" s="202">
        <v>94242.574520155104</v>
      </c>
      <c r="S330" s="202">
        <v>509863.8296065731</v>
      </c>
      <c r="T330" s="202">
        <v>165713.17274114126</v>
      </c>
      <c r="U330" s="202">
        <v>871491.84080878587</v>
      </c>
      <c r="W330" s="4">
        <f>'4 a'!B71</f>
        <v>4998556.2293689046</v>
      </c>
      <c r="X330" s="4">
        <f>'4 a'!C71</f>
        <v>450384.49159914034</v>
      </c>
      <c r="Y330" s="4">
        <f>'4 a'!D71</f>
        <v>268803.18632612797</v>
      </c>
      <c r="Z330" s="4">
        <f>'4 a'!E71</f>
        <v>1576535.746511986</v>
      </c>
      <c r="AA330" s="4">
        <f>'4 a'!F71</f>
        <v>95113.144601273976</v>
      </c>
      <c r="AB330" s="4">
        <f>'4 a'!G71</f>
        <v>19494.425428201692</v>
      </c>
      <c r="AC330" s="4">
        <f>'4 a'!H71</f>
        <v>134181.01186069657</v>
      </c>
      <c r="AD330" s="4">
        <f>'4 a'!I71</f>
        <v>180155.46869771741</v>
      </c>
      <c r="AE330" s="4" t="str">
        <f>'4 a'!J71</f>
        <v>NA</v>
      </c>
      <c r="AF330" s="4">
        <f>'4 a'!K71</f>
        <v>111012.19465583337</v>
      </c>
      <c r="AG330" s="4" t="str">
        <f>'4 a'!L71</f>
        <v>NA</v>
      </c>
      <c r="AH330" s="4">
        <f>'4 a'!M71</f>
        <v>962842.14321447711</v>
      </c>
      <c r="AI330" s="4">
        <f>'4 a'!N71</f>
        <v>1089764.1110977901</v>
      </c>
      <c r="AJ330" s="4">
        <f>'4 a'!O71</f>
        <v>38525.126399074143</v>
      </c>
      <c r="AK330" s="4">
        <f>'4 a'!P71</f>
        <v>876314.98851035384</v>
      </c>
      <c r="AL330" s="4">
        <f>'4 a'!Q71</f>
        <v>283227.30049184588</v>
      </c>
      <c r="AM330" s="4">
        <f>'4 a'!R71</f>
        <v>94242.574520155104</v>
      </c>
      <c r="AN330" s="4">
        <f>'4 a'!S71</f>
        <v>509863.8296065731</v>
      </c>
      <c r="AO330" s="4">
        <f>'4 a'!T71</f>
        <v>165713.17274114126</v>
      </c>
      <c r="AP330" s="4">
        <f>'4 a'!U71</f>
        <v>871491.84080878587</v>
      </c>
      <c r="AR330" s="238">
        <f t="shared" si="127"/>
        <v>0</v>
      </c>
      <c r="AS330" s="238">
        <f t="shared" si="128"/>
        <v>0</v>
      </c>
      <c r="AT330" s="238">
        <f t="shared" si="129"/>
        <v>0</v>
      </c>
      <c r="AU330" s="238">
        <f t="shared" si="130"/>
        <v>0</v>
      </c>
      <c r="AV330" s="238">
        <f t="shared" si="131"/>
        <v>0</v>
      </c>
      <c r="AW330" s="238">
        <f t="shared" si="132"/>
        <v>0</v>
      </c>
      <c r="AX330" s="238">
        <f t="shared" si="133"/>
        <v>0</v>
      </c>
      <c r="AY330" s="238">
        <f t="shared" si="134"/>
        <v>0</v>
      </c>
      <c r="AZ330" s="238" t="e">
        <f t="shared" si="135"/>
        <v>#VALUE!</v>
      </c>
      <c r="BA330" s="238">
        <f t="shared" si="136"/>
        <v>0</v>
      </c>
      <c r="BB330" s="238" t="e">
        <f t="shared" si="137"/>
        <v>#VALUE!</v>
      </c>
      <c r="BC330" s="238">
        <f t="shared" si="138"/>
        <v>0</v>
      </c>
      <c r="BD330" s="238">
        <f t="shared" si="139"/>
        <v>0</v>
      </c>
      <c r="BE330" s="238">
        <f t="shared" si="140"/>
        <v>0</v>
      </c>
      <c r="BF330" s="238">
        <f t="shared" si="141"/>
        <v>0</v>
      </c>
      <c r="BG330" s="238">
        <f t="shared" si="142"/>
        <v>0</v>
      </c>
      <c r="BH330" s="238">
        <f t="shared" si="143"/>
        <v>0</v>
      </c>
      <c r="BI330" s="238">
        <f t="shared" si="144"/>
        <v>0</v>
      </c>
      <c r="BJ330" s="238">
        <f t="shared" si="145"/>
        <v>0</v>
      </c>
      <c r="BK330" s="238">
        <f t="shared" si="146"/>
        <v>0</v>
      </c>
    </row>
    <row r="331" spans="1:63" x14ac:dyDescent="0.25">
      <c r="A331">
        <v>1972</v>
      </c>
      <c r="B331" s="202">
        <v>5264155.8947597956</v>
      </c>
      <c r="C331" s="202">
        <v>474911.78056566539</v>
      </c>
      <c r="D331" s="202">
        <v>275051.16288125428</v>
      </c>
      <c r="E331" s="202">
        <v>1709178.3265400697</v>
      </c>
      <c r="F331" s="202">
        <v>101305.95378670645</v>
      </c>
      <c r="G331" s="202">
        <v>22126.756620830671</v>
      </c>
      <c r="H331" s="202">
        <v>142510.78251159028</v>
      </c>
      <c r="I331" s="202">
        <v>189665.48160496596</v>
      </c>
      <c r="J331" s="202" t="e">
        <f>NA()</f>
        <v>#N/A</v>
      </c>
      <c r="K331" s="202">
        <v>115646.98643816759</v>
      </c>
      <c r="L331" s="202" t="e">
        <f>NA()</f>
        <v>#N/A</v>
      </c>
      <c r="M331" s="202">
        <v>1006536.2643154382</v>
      </c>
      <c r="N331" s="202">
        <v>1136627.687206432</v>
      </c>
      <c r="O331" s="202">
        <v>41187.947347306152</v>
      </c>
      <c r="P331" s="202">
        <v>908655.26829249179</v>
      </c>
      <c r="Q331" s="202">
        <v>293236.64614098135</v>
      </c>
      <c r="R331" s="202">
        <v>99204.449516337394</v>
      </c>
      <c r="S331" s="202">
        <v>550487.98800108803</v>
      </c>
      <c r="T331" s="202">
        <v>169505.90404931494</v>
      </c>
      <c r="U331" s="202">
        <v>905152.20646690798</v>
      </c>
      <c r="W331" s="4">
        <f>'4 a'!B72</f>
        <v>5264155.8947597956</v>
      </c>
      <c r="X331" s="4">
        <f>'4 a'!C72</f>
        <v>474911.78056566539</v>
      </c>
      <c r="Y331" s="4">
        <f>'4 a'!D72</f>
        <v>275051.16288125428</v>
      </c>
      <c r="Z331" s="4">
        <f>'4 a'!E72</f>
        <v>1709178.3265400697</v>
      </c>
      <c r="AA331" s="4">
        <f>'4 a'!F72</f>
        <v>101305.95378670645</v>
      </c>
      <c r="AB331" s="4">
        <f>'4 a'!G72</f>
        <v>22126.756620830671</v>
      </c>
      <c r="AC331" s="4">
        <f>'4 a'!H72</f>
        <v>142510.78251159028</v>
      </c>
      <c r="AD331" s="4">
        <f>'4 a'!I72</f>
        <v>189665.48160496596</v>
      </c>
      <c r="AE331" s="4" t="str">
        <f>'4 a'!J72</f>
        <v>NA</v>
      </c>
      <c r="AF331" s="4">
        <f>'4 a'!K72</f>
        <v>115646.98643816759</v>
      </c>
      <c r="AG331" s="4" t="str">
        <f>'4 a'!L72</f>
        <v>NA</v>
      </c>
      <c r="AH331" s="4">
        <f>'4 a'!M72</f>
        <v>1006536.2643154382</v>
      </c>
      <c r="AI331" s="4">
        <f>'4 a'!N72</f>
        <v>1136627.687206432</v>
      </c>
      <c r="AJ331" s="4">
        <f>'4 a'!O72</f>
        <v>41187.947347306152</v>
      </c>
      <c r="AK331" s="4">
        <f>'4 a'!P72</f>
        <v>908655.26829249179</v>
      </c>
      <c r="AL331" s="4">
        <f>'4 a'!Q72</f>
        <v>293236.64614098135</v>
      </c>
      <c r="AM331" s="4">
        <f>'4 a'!R72</f>
        <v>99204.449516337394</v>
      </c>
      <c r="AN331" s="4">
        <f>'4 a'!S72</f>
        <v>550487.98800108803</v>
      </c>
      <c r="AO331" s="4">
        <f>'4 a'!T72</f>
        <v>169505.90404931494</v>
      </c>
      <c r="AP331" s="4">
        <f>'4 a'!U72</f>
        <v>905152.20646690798</v>
      </c>
      <c r="AR331" s="238">
        <f t="shared" si="127"/>
        <v>0</v>
      </c>
      <c r="AS331" s="238">
        <f t="shared" si="128"/>
        <v>0</v>
      </c>
      <c r="AT331" s="238">
        <f t="shared" si="129"/>
        <v>0</v>
      </c>
      <c r="AU331" s="238">
        <f t="shared" si="130"/>
        <v>0</v>
      </c>
      <c r="AV331" s="238">
        <f t="shared" si="131"/>
        <v>0</v>
      </c>
      <c r="AW331" s="238">
        <f t="shared" si="132"/>
        <v>0</v>
      </c>
      <c r="AX331" s="238">
        <f t="shared" si="133"/>
        <v>0</v>
      </c>
      <c r="AY331" s="238">
        <f t="shared" si="134"/>
        <v>0</v>
      </c>
      <c r="AZ331" s="238" t="e">
        <f t="shared" si="135"/>
        <v>#VALUE!</v>
      </c>
      <c r="BA331" s="238">
        <f t="shared" si="136"/>
        <v>0</v>
      </c>
      <c r="BB331" s="238" t="e">
        <f t="shared" si="137"/>
        <v>#VALUE!</v>
      </c>
      <c r="BC331" s="238">
        <f t="shared" si="138"/>
        <v>0</v>
      </c>
      <c r="BD331" s="238">
        <f t="shared" si="139"/>
        <v>0</v>
      </c>
      <c r="BE331" s="238">
        <f t="shared" si="140"/>
        <v>0</v>
      </c>
      <c r="BF331" s="238">
        <f t="shared" si="141"/>
        <v>0</v>
      </c>
      <c r="BG331" s="238">
        <f t="shared" si="142"/>
        <v>0</v>
      </c>
      <c r="BH331" s="238">
        <f t="shared" si="143"/>
        <v>0</v>
      </c>
      <c r="BI331" s="238">
        <f t="shared" si="144"/>
        <v>0</v>
      </c>
      <c r="BJ331" s="238">
        <f t="shared" si="145"/>
        <v>0</v>
      </c>
      <c r="BK331" s="238">
        <f t="shared" si="146"/>
        <v>0</v>
      </c>
    </row>
    <row r="332" spans="1:63" x14ac:dyDescent="0.25">
      <c r="A332">
        <v>1973</v>
      </c>
      <c r="B332" s="202">
        <v>5569091.0633050352</v>
      </c>
      <c r="C332" s="202">
        <v>507985.60064583557</v>
      </c>
      <c r="D332" s="202">
        <v>287716.31619665842</v>
      </c>
      <c r="E332" s="202">
        <v>1846469.7843646766</v>
      </c>
      <c r="F332" s="202">
        <v>116286.57586269117</v>
      </c>
      <c r="G332" s="202">
        <v>24582.856450529445</v>
      </c>
      <c r="H332" s="202">
        <v>149475.71275816759</v>
      </c>
      <c r="I332" s="202">
        <v>200875.98240653137</v>
      </c>
      <c r="J332" s="202" t="e">
        <f>NA()</f>
        <v>#N/A</v>
      </c>
      <c r="K332" s="202">
        <v>119994.32187509094</v>
      </c>
      <c r="L332" s="202" t="e">
        <f>NA()</f>
        <v>#N/A</v>
      </c>
      <c r="M332" s="202">
        <v>1073074.1903494552</v>
      </c>
      <c r="N332" s="202">
        <v>1190929.9261894622</v>
      </c>
      <c r="O332" s="202">
        <v>43513.218077768026</v>
      </c>
      <c r="P332" s="202">
        <v>973404.79147474922</v>
      </c>
      <c r="Q332" s="202">
        <v>309200.9376994737</v>
      </c>
      <c r="R332" s="202">
        <v>103646.64659970869</v>
      </c>
      <c r="S332" s="202">
        <v>592758.63005296036</v>
      </c>
      <c r="T332" s="202">
        <v>176231.88060187621</v>
      </c>
      <c r="U332" s="202">
        <v>972556.9098678577</v>
      </c>
      <c r="W332" s="4">
        <f>'4 a'!B73</f>
        <v>5569091.0633050352</v>
      </c>
      <c r="X332" s="4">
        <f>'4 a'!C73</f>
        <v>507985.60064583557</v>
      </c>
      <c r="Y332" s="4">
        <f>'4 a'!D73</f>
        <v>287716.31619665842</v>
      </c>
      <c r="Z332" s="4">
        <f>'4 a'!E73</f>
        <v>1846469.7843646766</v>
      </c>
      <c r="AA332" s="4">
        <f>'4 a'!F73</f>
        <v>116286.57586269117</v>
      </c>
      <c r="AB332" s="4">
        <f>'4 a'!G73</f>
        <v>24582.856450529445</v>
      </c>
      <c r="AC332" s="4">
        <f>'4 a'!H73</f>
        <v>149475.71275816759</v>
      </c>
      <c r="AD332" s="4">
        <f>'4 a'!I73</f>
        <v>200875.98240653137</v>
      </c>
      <c r="AE332" s="4" t="str">
        <f>'4 a'!J73</f>
        <v>NA</v>
      </c>
      <c r="AF332" s="4">
        <f>'4 a'!K73</f>
        <v>119994.32187509094</v>
      </c>
      <c r="AG332" s="4" t="str">
        <f>'4 a'!L73</f>
        <v>NA</v>
      </c>
      <c r="AH332" s="4">
        <f>'4 a'!M73</f>
        <v>1073074.1903494552</v>
      </c>
      <c r="AI332" s="4">
        <f>'4 a'!N73</f>
        <v>1190929.9261894622</v>
      </c>
      <c r="AJ332" s="4">
        <f>'4 a'!O73</f>
        <v>43513.218077768026</v>
      </c>
      <c r="AK332" s="4">
        <f>'4 a'!P73</f>
        <v>973404.79147474922</v>
      </c>
      <c r="AL332" s="4">
        <f>'4 a'!Q73</f>
        <v>309200.9376994737</v>
      </c>
      <c r="AM332" s="4">
        <f>'4 a'!R73</f>
        <v>103646.64659970869</v>
      </c>
      <c r="AN332" s="4">
        <f>'4 a'!S73</f>
        <v>592758.63005296036</v>
      </c>
      <c r="AO332" s="4">
        <f>'4 a'!T73</f>
        <v>176231.88060187621</v>
      </c>
      <c r="AP332" s="4">
        <f>'4 a'!U73</f>
        <v>972556.9098678577</v>
      </c>
      <c r="AR332" s="238">
        <f t="shared" si="127"/>
        <v>0</v>
      </c>
      <c r="AS332" s="238">
        <f t="shared" si="128"/>
        <v>0</v>
      </c>
      <c r="AT332" s="238">
        <f t="shared" si="129"/>
        <v>0</v>
      </c>
      <c r="AU332" s="238">
        <f t="shared" si="130"/>
        <v>0</v>
      </c>
      <c r="AV332" s="238">
        <f t="shared" si="131"/>
        <v>0</v>
      </c>
      <c r="AW332" s="238">
        <f t="shared" si="132"/>
        <v>0</v>
      </c>
      <c r="AX332" s="238">
        <f t="shared" si="133"/>
        <v>0</v>
      </c>
      <c r="AY332" s="238">
        <f t="shared" si="134"/>
        <v>0</v>
      </c>
      <c r="AZ332" s="238" t="e">
        <f t="shared" si="135"/>
        <v>#VALUE!</v>
      </c>
      <c r="BA332" s="238">
        <f t="shared" si="136"/>
        <v>0</v>
      </c>
      <c r="BB332" s="238" t="e">
        <f t="shared" si="137"/>
        <v>#VALUE!</v>
      </c>
      <c r="BC332" s="238">
        <f t="shared" si="138"/>
        <v>0</v>
      </c>
      <c r="BD332" s="238">
        <f t="shared" si="139"/>
        <v>0</v>
      </c>
      <c r="BE332" s="238">
        <f t="shared" si="140"/>
        <v>0</v>
      </c>
      <c r="BF332" s="238">
        <f t="shared" si="141"/>
        <v>0</v>
      </c>
      <c r="BG332" s="238">
        <f t="shared" si="142"/>
        <v>0</v>
      </c>
      <c r="BH332" s="238">
        <f t="shared" si="143"/>
        <v>0</v>
      </c>
      <c r="BI332" s="238">
        <f t="shared" si="144"/>
        <v>0</v>
      </c>
      <c r="BJ332" s="238">
        <f t="shared" si="145"/>
        <v>0</v>
      </c>
      <c r="BK332" s="238">
        <f t="shared" si="146"/>
        <v>0</v>
      </c>
    </row>
    <row r="333" spans="1:63" x14ac:dyDescent="0.25">
      <c r="A333">
        <v>1974</v>
      </c>
      <c r="B333" s="202">
        <v>5538370.82885308</v>
      </c>
      <c r="C333" s="202">
        <v>526735.28640948108</v>
      </c>
      <c r="D333" s="202">
        <v>292462.89991097071</v>
      </c>
      <c r="E333" s="202">
        <v>1823846.1011634129</v>
      </c>
      <c r="F333" s="202">
        <v>127196.39639750075</v>
      </c>
      <c r="G333" s="202">
        <v>26176.399913542977</v>
      </c>
      <c r="H333" s="202">
        <v>155370.66173851315</v>
      </c>
      <c r="I333" s="202">
        <v>209089.63266570098</v>
      </c>
      <c r="J333" s="202" t="e">
        <f>NA()</f>
        <v>#N/A</v>
      </c>
      <c r="K333" s="202">
        <v>119015.17369853515</v>
      </c>
      <c r="L333" s="202" t="e">
        <f>NA()</f>
        <v>#N/A</v>
      </c>
      <c r="M333" s="202">
        <v>1123416.6202211827</v>
      </c>
      <c r="N333" s="202">
        <v>1201530.0207854642</v>
      </c>
      <c r="O333" s="202">
        <v>44646.621852489938</v>
      </c>
      <c r="P333" s="202">
        <v>1026943.428806608</v>
      </c>
      <c r="Q333" s="202">
        <v>319832.44187645253</v>
      </c>
      <c r="R333" s="202">
        <v>107604.42884703042</v>
      </c>
      <c r="S333" s="202">
        <v>627007.9414664252</v>
      </c>
      <c r="T333" s="202">
        <v>181868.07554422354</v>
      </c>
      <c r="U333" s="202">
        <v>961654.53420357348</v>
      </c>
      <c r="W333" s="4">
        <f>'4 a'!B74</f>
        <v>5538370.82885308</v>
      </c>
      <c r="X333" s="4">
        <f>'4 a'!C74</f>
        <v>526735.28640948108</v>
      </c>
      <c r="Y333" s="4">
        <f>'4 a'!D74</f>
        <v>292462.89991097071</v>
      </c>
      <c r="Z333" s="4">
        <f>'4 a'!E74</f>
        <v>1823846.1011634129</v>
      </c>
      <c r="AA333" s="4">
        <f>'4 a'!F74</f>
        <v>127196.39639750075</v>
      </c>
      <c r="AB333" s="4">
        <f>'4 a'!G74</f>
        <v>26176.399913542977</v>
      </c>
      <c r="AC333" s="4">
        <f>'4 a'!H74</f>
        <v>155370.66173851315</v>
      </c>
      <c r="AD333" s="4">
        <f>'4 a'!I74</f>
        <v>209089.63266570098</v>
      </c>
      <c r="AE333" s="4" t="str">
        <f>'4 a'!J74</f>
        <v>NA</v>
      </c>
      <c r="AF333" s="4">
        <f>'4 a'!K74</f>
        <v>119015.17369853515</v>
      </c>
      <c r="AG333" s="4" t="str">
        <f>'4 a'!L74</f>
        <v>NA</v>
      </c>
      <c r="AH333" s="4">
        <f>'4 a'!M74</f>
        <v>1123416.6202211827</v>
      </c>
      <c r="AI333" s="4">
        <f>'4 a'!N74</f>
        <v>1201530.0207854642</v>
      </c>
      <c r="AJ333" s="4">
        <f>'4 a'!O74</f>
        <v>44646.621852489938</v>
      </c>
      <c r="AK333" s="4">
        <f>'4 a'!P74</f>
        <v>1026943.428806608</v>
      </c>
      <c r="AL333" s="4">
        <f>'4 a'!Q74</f>
        <v>319832.44187645253</v>
      </c>
      <c r="AM333" s="4">
        <f>'4 a'!R74</f>
        <v>107604.42884703042</v>
      </c>
      <c r="AN333" s="4">
        <f>'4 a'!S74</f>
        <v>627007.9414664252</v>
      </c>
      <c r="AO333" s="4">
        <f>'4 a'!T74</f>
        <v>181868.07554422354</v>
      </c>
      <c r="AP333" s="4">
        <f>'4 a'!U74</f>
        <v>961654.53420357348</v>
      </c>
      <c r="AR333" s="238">
        <f t="shared" si="127"/>
        <v>0</v>
      </c>
      <c r="AS333" s="238">
        <f t="shared" si="128"/>
        <v>0</v>
      </c>
      <c r="AT333" s="238">
        <f t="shared" si="129"/>
        <v>0</v>
      </c>
      <c r="AU333" s="238">
        <f t="shared" si="130"/>
        <v>0</v>
      </c>
      <c r="AV333" s="238">
        <f t="shared" si="131"/>
        <v>0</v>
      </c>
      <c r="AW333" s="238">
        <f t="shared" si="132"/>
        <v>0</v>
      </c>
      <c r="AX333" s="238">
        <f t="shared" si="133"/>
        <v>0</v>
      </c>
      <c r="AY333" s="238">
        <f t="shared" si="134"/>
        <v>0</v>
      </c>
      <c r="AZ333" s="238" t="e">
        <f t="shared" si="135"/>
        <v>#VALUE!</v>
      </c>
      <c r="BA333" s="238">
        <f t="shared" si="136"/>
        <v>0</v>
      </c>
      <c r="BB333" s="238" t="e">
        <f t="shared" si="137"/>
        <v>#VALUE!</v>
      </c>
      <c r="BC333" s="238">
        <f t="shared" si="138"/>
        <v>0</v>
      </c>
      <c r="BD333" s="238">
        <f t="shared" si="139"/>
        <v>0</v>
      </c>
      <c r="BE333" s="238">
        <f t="shared" si="140"/>
        <v>0</v>
      </c>
      <c r="BF333" s="238">
        <f t="shared" si="141"/>
        <v>0</v>
      </c>
      <c r="BG333" s="238">
        <f t="shared" si="142"/>
        <v>0</v>
      </c>
      <c r="BH333" s="238">
        <f t="shared" si="143"/>
        <v>0</v>
      </c>
      <c r="BI333" s="238">
        <f t="shared" si="144"/>
        <v>0</v>
      </c>
      <c r="BJ333" s="238">
        <f t="shared" si="145"/>
        <v>0</v>
      </c>
      <c r="BK333" s="238">
        <f t="shared" si="146"/>
        <v>0</v>
      </c>
    </row>
    <row r="334" spans="1:63" x14ac:dyDescent="0.25">
      <c r="A334">
        <v>1975</v>
      </c>
      <c r="B334" s="202">
        <v>5526694.8725853628</v>
      </c>
      <c r="C334" s="202">
        <v>536337.52916803327</v>
      </c>
      <c r="D334" s="202">
        <v>298830.35252932645</v>
      </c>
      <c r="E334" s="202">
        <v>1880230.8860303399</v>
      </c>
      <c r="F334" s="202">
        <v>136529.47056987137</v>
      </c>
      <c r="G334" s="202">
        <v>27389.527435109056</v>
      </c>
      <c r="H334" s="202">
        <v>154807.74883853318</v>
      </c>
      <c r="I334" s="202">
        <v>205980.50015891358</v>
      </c>
      <c r="J334" s="202" t="e">
        <f>NA()</f>
        <v>#N/A</v>
      </c>
      <c r="K334" s="202">
        <v>117561.39857461296</v>
      </c>
      <c r="L334" s="202">
        <v>85842.071528653381</v>
      </c>
      <c r="M334" s="202">
        <v>1110793.5771820648</v>
      </c>
      <c r="N334" s="202">
        <v>1191115.8927613215</v>
      </c>
      <c r="O334" s="202">
        <v>45259.067334185311</v>
      </c>
      <c r="P334" s="202">
        <v>1005478.6380588583</v>
      </c>
      <c r="Q334" s="202">
        <v>319839.84852559346</v>
      </c>
      <c r="R334" s="202">
        <v>113011.96608313957</v>
      </c>
      <c r="S334" s="202">
        <v>631788.05531036563</v>
      </c>
      <c r="T334" s="202">
        <v>186510.81177495228</v>
      </c>
      <c r="U334" s="202">
        <v>956740.61220968701</v>
      </c>
      <c r="W334" s="4">
        <f>'4 a'!B75</f>
        <v>5526694.8725853628</v>
      </c>
      <c r="X334" s="4">
        <f>'4 a'!C75</f>
        <v>536337.52916803327</v>
      </c>
      <c r="Y334" s="4">
        <f>'4 a'!D75</f>
        <v>298830.35252932645</v>
      </c>
      <c r="Z334" s="4">
        <f>'4 a'!E75</f>
        <v>1880230.8860303399</v>
      </c>
      <c r="AA334" s="4">
        <f>'4 a'!F75</f>
        <v>136529.47056987137</v>
      </c>
      <c r="AB334" s="4">
        <f>'4 a'!G75</f>
        <v>27389.527435109056</v>
      </c>
      <c r="AC334" s="4">
        <f>'4 a'!H75</f>
        <v>154807.74883853318</v>
      </c>
      <c r="AD334" s="4">
        <f>'4 a'!I75</f>
        <v>205980.50015891358</v>
      </c>
      <c r="AE334" s="4" t="str">
        <f>'4 a'!J75</f>
        <v>NA</v>
      </c>
      <c r="AF334" s="4">
        <f>'4 a'!K75</f>
        <v>117561.39857461296</v>
      </c>
      <c r="AG334" s="4">
        <f>'4 a'!L75</f>
        <v>85842.071528653381</v>
      </c>
      <c r="AH334" s="4">
        <f>'4 a'!M75</f>
        <v>1110793.5771820648</v>
      </c>
      <c r="AI334" s="4">
        <f>'4 a'!N75</f>
        <v>1191115.8927613215</v>
      </c>
      <c r="AJ334" s="4">
        <f>'4 a'!O75</f>
        <v>45259.067334185311</v>
      </c>
      <c r="AK334" s="4">
        <f>'4 a'!P75</f>
        <v>1005478.6380588583</v>
      </c>
      <c r="AL334" s="4">
        <f>'4 a'!Q75</f>
        <v>319839.84852559346</v>
      </c>
      <c r="AM334" s="4">
        <f>'4 a'!R75</f>
        <v>113011.96608313957</v>
      </c>
      <c r="AN334" s="4">
        <f>'4 a'!S75</f>
        <v>631788.05531036563</v>
      </c>
      <c r="AO334" s="4">
        <f>'4 a'!T75</f>
        <v>186510.81177495228</v>
      </c>
      <c r="AP334" s="4">
        <f>'4 a'!U75</f>
        <v>956740.61220968701</v>
      </c>
      <c r="AR334" s="238">
        <f t="shared" si="127"/>
        <v>0</v>
      </c>
      <c r="AS334" s="238">
        <f t="shared" si="128"/>
        <v>0</v>
      </c>
      <c r="AT334" s="238">
        <f t="shared" si="129"/>
        <v>0</v>
      </c>
      <c r="AU334" s="238">
        <f t="shared" si="130"/>
        <v>0</v>
      </c>
      <c r="AV334" s="238">
        <f t="shared" si="131"/>
        <v>0</v>
      </c>
      <c r="AW334" s="238">
        <f t="shared" si="132"/>
        <v>0</v>
      </c>
      <c r="AX334" s="238">
        <f t="shared" si="133"/>
        <v>0</v>
      </c>
      <c r="AY334" s="238">
        <f t="shared" si="134"/>
        <v>0</v>
      </c>
      <c r="AZ334" s="238" t="e">
        <f t="shared" si="135"/>
        <v>#VALUE!</v>
      </c>
      <c r="BA334" s="238">
        <f t="shared" si="136"/>
        <v>0</v>
      </c>
      <c r="BB334" s="238">
        <f t="shared" si="137"/>
        <v>0</v>
      </c>
      <c r="BC334" s="238">
        <f t="shared" si="138"/>
        <v>0</v>
      </c>
      <c r="BD334" s="238">
        <f t="shared" si="139"/>
        <v>0</v>
      </c>
      <c r="BE334" s="238">
        <f t="shared" si="140"/>
        <v>0</v>
      </c>
      <c r="BF334" s="238">
        <f t="shared" si="141"/>
        <v>0</v>
      </c>
      <c r="BG334" s="238">
        <f t="shared" si="142"/>
        <v>0</v>
      </c>
      <c r="BH334" s="238">
        <f t="shared" si="143"/>
        <v>0</v>
      </c>
      <c r="BI334" s="238">
        <f t="shared" si="144"/>
        <v>0</v>
      </c>
      <c r="BJ334" s="238">
        <f t="shared" si="145"/>
        <v>0</v>
      </c>
      <c r="BK334" s="238">
        <f t="shared" si="146"/>
        <v>0</v>
      </c>
    </row>
    <row r="335" spans="1:63" x14ac:dyDescent="0.25">
      <c r="A335">
        <v>1976</v>
      </c>
      <c r="B335" s="202">
        <v>5823128.1312269252</v>
      </c>
      <c r="C335" s="202">
        <v>564223.3393908717</v>
      </c>
      <c r="D335" s="202">
        <v>309995.49423008104</v>
      </c>
      <c r="E335" s="202">
        <v>1954970.5984471773</v>
      </c>
      <c r="F335" s="202">
        <v>154900.29226018535</v>
      </c>
      <c r="G335" s="202">
        <v>29416.661001551354</v>
      </c>
      <c r="H335" s="202">
        <v>161893.30327796339</v>
      </c>
      <c r="I335" s="202">
        <v>217461.28610516232</v>
      </c>
      <c r="J335" s="202" t="e">
        <f>NA()</f>
        <v>#N/A</v>
      </c>
      <c r="K335" s="202">
        <v>124725.1287891915</v>
      </c>
      <c r="L335" s="202">
        <v>86137.454393115317</v>
      </c>
      <c r="M335" s="202">
        <v>1159515.318317146</v>
      </c>
      <c r="N335" s="202">
        <v>1250067.2960408439</v>
      </c>
      <c r="O335" s="202">
        <v>46741.295336664676</v>
      </c>
      <c r="P335" s="202">
        <v>1077122.8637062062</v>
      </c>
      <c r="Q335" s="202">
        <v>334091.72280268866</v>
      </c>
      <c r="R335" s="202">
        <v>119558.23055963137</v>
      </c>
      <c r="S335" s="202">
        <v>652868.22117656399</v>
      </c>
      <c r="T335" s="202">
        <v>188484.4006373281</v>
      </c>
      <c r="U335" s="202">
        <v>981314.88729493623</v>
      </c>
      <c r="W335" s="4">
        <f>'4 a'!B76</f>
        <v>5823128.1312269252</v>
      </c>
      <c r="X335" s="4">
        <f>'4 a'!C76</f>
        <v>564223.3393908717</v>
      </c>
      <c r="Y335" s="4">
        <f>'4 a'!D76</f>
        <v>309995.49423008104</v>
      </c>
      <c r="Z335" s="4">
        <f>'4 a'!E76</f>
        <v>1954970.5984471773</v>
      </c>
      <c r="AA335" s="4">
        <f>'4 a'!F76</f>
        <v>154900.29226018535</v>
      </c>
      <c r="AB335" s="4">
        <f>'4 a'!G76</f>
        <v>29416.661001551354</v>
      </c>
      <c r="AC335" s="4">
        <f>'4 a'!H76</f>
        <v>161893.30327796339</v>
      </c>
      <c r="AD335" s="4">
        <f>'4 a'!I76</f>
        <v>217461.28610516232</v>
      </c>
      <c r="AE335" s="4" t="str">
        <f>'4 a'!J76</f>
        <v>NA</v>
      </c>
      <c r="AF335" s="4">
        <f>'4 a'!K76</f>
        <v>124725.1287891915</v>
      </c>
      <c r="AG335" s="4">
        <f>'4 a'!L76</f>
        <v>86137.454393115317</v>
      </c>
      <c r="AH335" s="4">
        <f>'4 a'!M76</f>
        <v>1159515.318317146</v>
      </c>
      <c r="AI335" s="4">
        <f>'4 a'!N76</f>
        <v>1250067.2960408439</v>
      </c>
      <c r="AJ335" s="4">
        <f>'4 a'!O76</f>
        <v>46741.295336664676</v>
      </c>
      <c r="AK335" s="4">
        <f>'4 a'!P76</f>
        <v>1077122.8637062062</v>
      </c>
      <c r="AL335" s="4">
        <f>'4 a'!Q76</f>
        <v>334091.72280268866</v>
      </c>
      <c r="AM335" s="4">
        <f>'4 a'!R76</f>
        <v>119558.23055963137</v>
      </c>
      <c r="AN335" s="4">
        <f>'4 a'!S76</f>
        <v>652868.22117656399</v>
      </c>
      <c r="AO335" s="4">
        <f>'4 a'!T76</f>
        <v>188484.4006373281</v>
      </c>
      <c r="AP335" s="4">
        <f>'4 a'!U76</f>
        <v>981314.88729493623</v>
      </c>
      <c r="AR335" s="238">
        <f t="shared" si="127"/>
        <v>0</v>
      </c>
      <c r="AS335" s="238">
        <f t="shared" si="128"/>
        <v>0</v>
      </c>
      <c r="AT335" s="238">
        <f t="shared" si="129"/>
        <v>0</v>
      </c>
      <c r="AU335" s="238">
        <f t="shared" si="130"/>
        <v>0</v>
      </c>
      <c r="AV335" s="238">
        <f t="shared" si="131"/>
        <v>0</v>
      </c>
      <c r="AW335" s="238">
        <f t="shared" si="132"/>
        <v>0</v>
      </c>
      <c r="AX335" s="238">
        <f t="shared" si="133"/>
        <v>0</v>
      </c>
      <c r="AY335" s="238">
        <f t="shared" si="134"/>
        <v>0</v>
      </c>
      <c r="AZ335" s="238" t="e">
        <f t="shared" si="135"/>
        <v>#VALUE!</v>
      </c>
      <c r="BA335" s="238">
        <f t="shared" si="136"/>
        <v>0</v>
      </c>
      <c r="BB335" s="238">
        <f t="shared" si="137"/>
        <v>0</v>
      </c>
      <c r="BC335" s="238">
        <f t="shared" si="138"/>
        <v>0</v>
      </c>
      <c r="BD335" s="238">
        <f t="shared" si="139"/>
        <v>0</v>
      </c>
      <c r="BE335" s="238">
        <f t="shared" si="140"/>
        <v>0</v>
      </c>
      <c r="BF335" s="238">
        <f t="shared" si="141"/>
        <v>0</v>
      </c>
      <c r="BG335" s="238">
        <f t="shared" si="142"/>
        <v>0</v>
      </c>
      <c r="BH335" s="238">
        <f t="shared" si="143"/>
        <v>0</v>
      </c>
      <c r="BI335" s="238">
        <f t="shared" si="144"/>
        <v>0</v>
      </c>
      <c r="BJ335" s="238">
        <f t="shared" si="145"/>
        <v>0</v>
      </c>
      <c r="BK335" s="238">
        <f t="shared" si="146"/>
        <v>0</v>
      </c>
    </row>
    <row r="336" spans="1:63" x14ac:dyDescent="0.25">
      <c r="A336">
        <v>1977</v>
      </c>
      <c r="B336" s="202">
        <v>6090881.613793415</v>
      </c>
      <c r="C336" s="202">
        <v>583735.48356472794</v>
      </c>
      <c r="D336" s="202">
        <v>315436.834705138</v>
      </c>
      <c r="E336" s="202">
        <v>2040800.4145466306</v>
      </c>
      <c r="F336" s="202">
        <v>173205.94993622688</v>
      </c>
      <c r="G336" s="202">
        <v>31611.724036069063</v>
      </c>
      <c r="H336" s="202">
        <v>170001.93375574867</v>
      </c>
      <c r="I336" s="202">
        <v>218493.247183492</v>
      </c>
      <c r="J336" s="202" t="e">
        <f>NA()</f>
        <v>#N/A</v>
      </c>
      <c r="K336" s="202">
        <v>127193.24782048567</v>
      </c>
      <c r="L336" s="202">
        <v>86343.817041699687</v>
      </c>
      <c r="M336" s="202">
        <v>1200941.7758345455</v>
      </c>
      <c r="N336" s="202">
        <v>1291909.7747092741</v>
      </c>
      <c r="O336" s="202">
        <v>49677.239875769214</v>
      </c>
      <c r="P336" s="202">
        <v>1104702.6032194078</v>
      </c>
      <c r="Q336" s="202">
        <v>342513.08287599561</v>
      </c>
      <c r="R336" s="202">
        <v>124507.62706680129</v>
      </c>
      <c r="S336" s="202">
        <v>670320.40320223314</v>
      </c>
      <c r="T336" s="202">
        <v>185475.71848662265</v>
      </c>
      <c r="U336" s="202">
        <v>1005016.78572241</v>
      </c>
      <c r="W336" s="4">
        <f>'4 a'!B77</f>
        <v>6090881.613793415</v>
      </c>
      <c r="X336" s="4">
        <f>'4 a'!C77</f>
        <v>583735.48356472794</v>
      </c>
      <c r="Y336" s="4">
        <f>'4 a'!D77</f>
        <v>315436.834705138</v>
      </c>
      <c r="Z336" s="4">
        <f>'4 a'!E77</f>
        <v>2040800.4145466306</v>
      </c>
      <c r="AA336" s="4">
        <f>'4 a'!F77</f>
        <v>173205.94993622688</v>
      </c>
      <c r="AB336" s="4">
        <f>'4 a'!G77</f>
        <v>31611.724036069063</v>
      </c>
      <c r="AC336" s="4">
        <f>'4 a'!H77</f>
        <v>170001.93375574867</v>
      </c>
      <c r="AD336" s="4">
        <f>'4 a'!I77</f>
        <v>218493.247183492</v>
      </c>
      <c r="AE336" s="4" t="str">
        <f>'4 a'!J77</f>
        <v>NA</v>
      </c>
      <c r="AF336" s="4">
        <f>'4 a'!K77</f>
        <v>127193.24782048567</v>
      </c>
      <c r="AG336" s="4">
        <f>'4 a'!L77</f>
        <v>86343.817041699687</v>
      </c>
      <c r="AH336" s="4">
        <f>'4 a'!M77</f>
        <v>1200941.7758345455</v>
      </c>
      <c r="AI336" s="4">
        <f>'4 a'!N77</f>
        <v>1291909.7747092741</v>
      </c>
      <c r="AJ336" s="4">
        <f>'4 a'!O77</f>
        <v>49677.239875769214</v>
      </c>
      <c r="AK336" s="4">
        <f>'4 a'!P77</f>
        <v>1104702.6032194078</v>
      </c>
      <c r="AL336" s="4">
        <f>'4 a'!Q77</f>
        <v>342513.08287599561</v>
      </c>
      <c r="AM336" s="4">
        <f>'4 a'!R77</f>
        <v>124507.62706680129</v>
      </c>
      <c r="AN336" s="4">
        <f>'4 a'!S77</f>
        <v>670320.40320223314</v>
      </c>
      <c r="AO336" s="4">
        <f>'4 a'!T77</f>
        <v>185475.71848662265</v>
      </c>
      <c r="AP336" s="4">
        <f>'4 a'!U77</f>
        <v>1005016.78572241</v>
      </c>
      <c r="AR336" s="238">
        <f t="shared" si="127"/>
        <v>0</v>
      </c>
      <c r="AS336" s="238">
        <f t="shared" si="128"/>
        <v>0</v>
      </c>
      <c r="AT336" s="238">
        <f t="shared" si="129"/>
        <v>0</v>
      </c>
      <c r="AU336" s="238">
        <f t="shared" si="130"/>
        <v>0</v>
      </c>
      <c r="AV336" s="238">
        <f t="shared" si="131"/>
        <v>0</v>
      </c>
      <c r="AW336" s="238">
        <f t="shared" si="132"/>
        <v>0</v>
      </c>
      <c r="AX336" s="238">
        <f t="shared" si="133"/>
        <v>0</v>
      </c>
      <c r="AY336" s="238">
        <f t="shared" si="134"/>
        <v>0</v>
      </c>
      <c r="AZ336" s="238" t="e">
        <f t="shared" si="135"/>
        <v>#VALUE!</v>
      </c>
      <c r="BA336" s="238">
        <f t="shared" si="136"/>
        <v>0</v>
      </c>
      <c r="BB336" s="238">
        <f t="shared" si="137"/>
        <v>0</v>
      </c>
      <c r="BC336" s="238">
        <f t="shared" si="138"/>
        <v>0</v>
      </c>
      <c r="BD336" s="238">
        <f t="shared" si="139"/>
        <v>0</v>
      </c>
      <c r="BE336" s="238">
        <f t="shared" si="140"/>
        <v>0</v>
      </c>
      <c r="BF336" s="238">
        <f t="shared" si="141"/>
        <v>0</v>
      </c>
      <c r="BG336" s="238">
        <f t="shared" si="142"/>
        <v>0</v>
      </c>
      <c r="BH336" s="238">
        <f t="shared" si="143"/>
        <v>0</v>
      </c>
      <c r="BI336" s="238">
        <f t="shared" si="144"/>
        <v>0</v>
      </c>
      <c r="BJ336" s="238">
        <f t="shared" si="145"/>
        <v>0</v>
      </c>
      <c r="BK336" s="238">
        <f t="shared" si="146"/>
        <v>0</v>
      </c>
    </row>
    <row r="337" spans="1:63" x14ac:dyDescent="0.25">
      <c r="A337">
        <v>1978</v>
      </c>
      <c r="B337" s="202">
        <v>6430617.933544375</v>
      </c>
      <c r="C337" s="202">
        <v>606813.99865598057</v>
      </c>
      <c r="D337" s="202">
        <v>322632.33240911289</v>
      </c>
      <c r="E337" s="202">
        <v>2148391.8224843559</v>
      </c>
      <c r="F337" s="202">
        <v>191041.95329572776</v>
      </c>
      <c r="G337" s="202">
        <v>34354.501956449771</v>
      </c>
      <c r="H337" s="202">
        <v>169753.63291924802</v>
      </c>
      <c r="I337" s="202">
        <v>224472.35161291278</v>
      </c>
      <c r="J337" s="202" t="e">
        <f>NA()</f>
        <v>#N/A</v>
      </c>
      <c r="K337" s="202">
        <v>130086.36634607072</v>
      </c>
      <c r="L337" s="202">
        <v>88864.888684176331</v>
      </c>
      <c r="M337" s="202">
        <v>1247724.3065723348</v>
      </c>
      <c r="N337" s="202">
        <v>1330776.7882279495</v>
      </c>
      <c r="O337" s="202">
        <v>53244.729396932547</v>
      </c>
      <c r="P337" s="202">
        <v>1140496.5119120183</v>
      </c>
      <c r="Q337" s="202">
        <v>351747.6930249834</v>
      </c>
      <c r="R337" s="202">
        <v>129306.03439397708</v>
      </c>
      <c r="S337" s="202">
        <v>678713.52047294704</v>
      </c>
      <c r="T337" s="202">
        <v>188724.4521406749</v>
      </c>
      <c r="U337" s="202">
        <v>1037983.6041624076</v>
      </c>
      <c r="W337" s="4">
        <f>'4 a'!B78</f>
        <v>6430617.933544375</v>
      </c>
      <c r="X337" s="4">
        <f>'4 a'!C78</f>
        <v>606813.99865598057</v>
      </c>
      <c r="Y337" s="4">
        <f>'4 a'!D78</f>
        <v>322632.33240911289</v>
      </c>
      <c r="Z337" s="4">
        <f>'4 a'!E78</f>
        <v>2148391.8224843559</v>
      </c>
      <c r="AA337" s="4">
        <f>'4 a'!F78</f>
        <v>191041.95329572776</v>
      </c>
      <c r="AB337" s="4">
        <f>'4 a'!G78</f>
        <v>34354.501956449771</v>
      </c>
      <c r="AC337" s="4">
        <f>'4 a'!H78</f>
        <v>169753.63291924802</v>
      </c>
      <c r="AD337" s="4">
        <f>'4 a'!I78</f>
        <v>224472.35161291278</v>
      </c>
      <c r="AE337" s="4" t="str">
        <f>'4 a'!J78</f>
        <v>NA</v>
      </c>
      <c r="AF337" s="4">
        <f>'4 a'!K78</f>
        <v>130086.36634607072</v>
      </c>
      <c r="AG337" s="4">
        <f>'4 a'!L78</f>
        <v>88864.888684176331</v>
      </c>
      <c r="AH337" s="4">
        <f>'4 a'!M78</f>
        <v>1247724.3065723348</v>
      </c>
      <c r="AI337" s="4">
        <f>'4 a'!N78</f>
        <v>1330776.7882279495</v>
      </c>
      <c r="AJ337" s="4">
        <f>'4 a'!O78</f>
        <v>53244.729396932547</v>
      </c>
      <c r="AK337" s="4">
        <f>'4 a'!P78</f>
        <v>1140496.5119120183</v>
      </c>
      <c r="AL337" s="4">
        <f>'4 a'!Q78</f>
        <v>351747.6930249834</v>
      </c>
      <c r="AM337" s="4">
        <f>'4 a'!R78</f>
        <v>129306.03439397708</v>
      </c>
      <c r="AN337" s="4">
        <f>'4 a'!S78</f>
        <v>678713.52047294704</v>
      </c>
      <c r="AO337" s="4">
        <f>'4 a'!T78</f>
        <v>188724.4521406749</v>
      </c>
      <c r="AP337" s="4">
        <f>'4 a'!U78</f>
        <v>1037983.6041624076</v>
      </c>
      <c r="AR337" s="238">
        <f t="shared" si="127"/>
        <v>0</v>
      </c>
      <c r="AS337" s="238">
        <f t="shared" si="128"/>
        <v>0</v>
      </c>
      <c r="AT337" s="238">
        <f t="shared" si="129"/>
        <v>0</v>
      </c>
      <c r="AU337" s="238">
        <f t="shared" si="130"/>
        <v>0</v>
      </c>
      <c r="AV337" s="238">
        <f t="shared" si="131"/>
        <v>0</v>
      </c>
      <c r="AW337" s="238">
        <f t="shared" si="132"/>
        <v>0</v>
      </c>
      <c r="AX337" s="238">
        <f t="shared" si="133"/>
        <v>0</v>
      </c>
      <c r="AY337" s="238">
        <f t="shared" si="134"/>
        <v>0</v>
      </c>
      <c r="AZ337" s="238" t="e">
        <f t="shared" si="135"/>
        <v>#VALUE!</v>
      </c>
      <c r="BA337" s="238">
        <f t="shared" si="136"/>
        <v>0</v>
      </c>
      <c r="BB337" s="238">
        <f t="shared" si="137"/>
        <v>0</v>
      </c>
      <c r="BC337" s="238">
        <f t="shared" si="138"/>
        <v>0</v>
      </c>
      <c r="BD337" s="238">
        <f t="shared" si="139"/>
        <v>0</v>
      </c>
      <c r="BE337" s="238">
        <f t="shared" si="140"/>
        <v>0</v>
      </c>
      <c r="BF337" s="238">
        <f t="shared" si="141"/>
        <v>0</v>
      </c>
      <c r="BG337" s="238">
        <f t="shared" si="142"/>
        <v>0</v>
      </c>
      <c r="BH337" s="238">
        <f t="shared" si="143"/>
        <v>0</v>
      </c>
      <c r="BI337" s="238">
        <f t="shared" si="144"/>
        <v>0</v>
      </c>
      <c r="BJ337" s="238">
        <f t="shared" si="145"/>
        <v>0</v>
      </c>
      <c r="BK337" s="238">
        <f t="shared" si="146"/>
        <v>0</v>
      </c>
    </row>
    <row r="338" spans="1:63" x14ac:dyDescent="0.25">
      <c r="A338">
        <v>1979</v>
      </c>
      <c r="B338" s="202">
        <v>6631603.0836673155</v>
      </c>
      <c r="C338" s="202">
        <v>629902.80333441566</v>
      </c>
      <c r="D338" s="202">
        <v>335102.73283532221</v>
      </c>
      <c r="E338" s="202">
        <v>2266208.8369053449</v>
      </c>
      <c r="F338" s="202">
        <v>207069.93373786096</v>
      </c>
      <c r="G338" s="202">
        <v>37582.783094920858</v>
      </c>
      <c r="H338" s="202">
        <v>179015.51142728812</v>
      </c>
      <c r="I338" s="202">
        <v>229261.67143485509</v>
      </c>
      <c r="J338" s="202" t="e">
        <f>NA()</f>
        <v>#N/A</v>
      </c>
      <c r="K338" s="202">
        <v>135224.9430452341</v>
      </c>
      <c r="L338" s="202">
        <v>95194.215070132923</v>
      </c>
      <c r="M338" s="202">
        <v>1290762.2997656623</v>
      </c>
      <c r="N338" s="202">
        <v>1386008.8600702779</v>
      </c>
      <c r="O338" s="202">
        <v>55483.960963474521</v>
      </c>
      <c r="P338" s="202">
        <v>1208460.5175075612</v>
      </c>
      <c r="Q338" s="202">
        <v>358832.89359325555</v>
      </c>
      <c r="R338" s="202">
        <v>134940.92834409414</v>
      </c>
      <c r="S338" s="202">
        <v>679805.72882133466</v>
      </c>
      <c r="T338" s="202">
        <v>195971.47923742115</v>
      </c>
      <c r="U338" s="202">
        <v>1067464.0260485148</v>
      </c>
      <c r="W338" s="4">
        <f>'4 a'!B79</f>
        <v>6631603.0836673155</v>
      </c>
      <c r="X338" s="4">
        <f>'4 a'!C79</f>
        <v>629902.80333441566</v>
      </c>
      <c r="Y338" s="4">
        <f>'4 a'!D79</f>
        <v>335102.73283532221</v>
      </c>
      <c r="Z338" s="4">
        <f>'4 a'!E79</f>
        <v>2266208.8369053449</v>
      </c>
      <c r="AA338" s="4">
        <f>'4 a'!F79</f>
        <v>207069.93373786096</v>
      </c>
      <c r="AB338" s="4">
        <f>'4 a'!G79</f>
        <v>37582.783094920858</v>
      </c>
      <c r="AC338" s="4">
        <f>'4 a'!H79</f>
        <v>179015.51142728812</v>
      </c>
      <c r="AD338" s="4">
        <f>'4 a'!I79</f>
        <v>229261.67143485509</v>
      </c>
      <c r="AE338" s="4" t="str">
        <f>'4 a'!J79</f>
        <v>NA</v>
      </c>
      <c r="AF338" s="4">
        <f>'4 a'!K79</f>
        <v>135224.9430452341</v>
      </c>
      <c r="AG338" s="4">
        <f>'4 a'!L79</f>
        <v>95194.215070132923</v>
      </c>
      <c r="AH338" s="4">
        <f>'4 a'!M79</f>
        <v>1290762.2997656623</v>
      </c>
      <c r="AI338" s="4">
        <f>'4 a'!N79</f>
        <v>1386008.8600702779</v>
      </c>
      <c r="AJ338" s="4">
        <f>'4 a'!O79</f>
        <v>55483.960963474521</v>
      </c>
      <c r="AK338" s="4">
        <f>'4 a'!P79</f>
        <v>1208460.5175075612</v>
      </c>
      <c r="AL338" s="4">
        <f>'4 a'!Q79</f>
        <v>358832.89359325555</v>
      </c>
      <c r="AM338" s="4">
        <f>'4 a'!R79</f>
        <v>134940.92834409414</v>
      </c>
      <c r="AN338" s="4">
        <f>'4 a'!S79</f>
        <v>679805.72882133466</v>
      </c>
      <c r="AO338" s="4">
        <f>'4 a'!T79</f>
        <v>195971.47923742115</v>
      </c>
      <c r="AP338" s="4">
        <f>'4 a'!U79</f>
        <v>1067464.0260485148</v>
      </c>
      <c r="AR338" s="238">
        <f t="shared" si="127"/>
        <v>0</v>
      </c>
      <c r="AS338" s="238">
        <f t="shared" si="128"/>
        <v>0</v>
      </c>
      <c r="AT338" s="238">
        <f t="shared" si="129"/>
        <v>0</v>
      </c>
      <c r="AU338" s="238">
        <f t="shared" si="130"/>
        <v>0</v>
      </c>
      <c r="AV338" s="238">
        <f t="shared" si="131"/>
        <v>0</v>
      </c>
      <c r="AW338" s="238">
        <f t="shared" si="132"/>
        <v>0</v>
      </c>
      <c r="AX338" s="238">
        <f t="shared" si="133"/>
        <v>0</v>
      </c>
      <c r="AY338" s="238">
        <f t="shared" si="134"/>
        <v>0</v>
      </c>
      <c r="AZ338" s="238" t="e">
        <f t="shared" si="135"/>
        <v>#VALUE!</v>
      </c>
      <c r="BA338" s="238">
        <f t="shared" si="136"/>
        <v>0</v>
      </c>
      <c r="BB338" s="238">
        <f t="shared" si="137"/>
        <v>0</v>
      </c>
      <c r="BC338" s="238">
        <f t="shared" si="138"/>
        <v>0</v>
      </c>
      <c r="BD338" s="238">
        <f t="shared" si="139"/>
        <v>0</v>
      </c>
      <c r="BE338" s="238">
        <f t="shared" si="140"/>
        <v>0</v>
      </c>
      <c r="BF338" s="238">
        <f t="shared" si="141"/>
        <v>0</v>
      </c>
      <c r="BG338" s="238">
        <f t="shared" si="142"/>
        <v>0</v>
      </c>
      <c r="BH338" s="238">
        <f t="shared" si="143"/>
        <v>0</v>
      </c>
      <c r="BI338" s="238">
        <f t="shared" si="144"/>
        <v>0</v>
      </c>
      <c r="BJ338" s="238">
        <f t="shared" si="145"/>
        <v>0</v>
      </c>
      <c r="BK338" s="238">
        <f t="shared" si="146"/>
        <v>0</v>
      </c>
    </row>
    <row r="339" spans="1:63" x14ac:dyDescent="0.25">
      <c r="A339">
        <v>1980</v>
      </c>
      <c r="B339" s="202">
        <v>6613352.3170740874</v>
      </c>
      <c r="C339" s="202">
        <v>643525.18780510512</v>
      </c>
      <c r="D339" s="202">
        <v>345274.08231071738</v>
      </c>
      <c r="E339" s="202">
        <v>2330061.3378394144</v>
      </c>
      <c r="F339" s="202">
        <v>203154.66254699003</v>
      </c>
      <c r="G339" s="202">
        <v>41358.884206531577</v>
      </c>
      <c r="H339" s="202">
        <v>182208.55726205974</v>
      </c>
      <c r="I339" s="202">
        <v>239149.89491096008</v>
      </c>
      <c r="J339" s="202" t="e">
        <f>NA()</f>
        <v>#N/A</v>
      </c>
      <c r="K339" s="202">
        <v>134731.17197650325</v>
      </c>
      <c r="L339" s="202">
        <v>100323.84810244576</v>
      </c>
      <c r="M339" s="202">
        <v>1311889.1968553823</v>
      </c>
      <c r="N339" s="202">
        <v>1405535.3501155453</v>
      </c>
      <c r="O339" s="202">
        <v>57092.110431167377</v>
      </c>
      <c r="P339" s="202">
        <v>1249910.9112216765</v>
      </c>
      <c r="Q339" s="202">
        <v>363648.69686472806</v>
      </c>
      <c r="R339" s="202">
        <v>141019.02049205924</v>
      </c>
      <c r="S339" s="202">
        <v>689353.6998070518</v>
      </c>
      <c r="T339" s="202">
        <v>199302.99438445727</v>
      </c>
      <c r="U339" s="202">
        <v>1046085.3552978975</v>
      </c>
      <c r="W339" s="4">
        <f>'4 a'!B80</f>
        <v>6613352.3170740874</v>
      </c>
      <c r="X339" s="4">
        <f>'4 a'!C80</f>
        <v>643525.18780510512</v>
      </c>
      <c r="Y339" s="4">
        <f>'4 a'!D80</f>
        <v>345274.08231071738</v>
      </c>
      <c r="Z339" s="4">
        <f>'4 a'!E80</f>
        <v>2330061.3378394144</v>
      </c>
      <c r="AA339" s="4">
        <f>'4 a'!F80</f>
        <v>203154.66254699003</v>
      </c>
      <c r="AB339" s="4">
        <f>'4 a'!G80</f>
        <v>41358.884206531577</v>
      </c>
      <c r="AC339" s="4">
        <f>'4 a'!H80</f>
        <v>182208.55726205974</v>
      </c>
      <c r="AD339" s="4">
        <f>'4 a'!I80</f>
        <v>239149.89491096008</v>
      </c>
      <c r="AE339" s="4" t="str">
        <f>'4 a'!J80</f>
        <v>NA</v>
      </c>
      <c r="AF339" s="4">
        <f>'4 a'!K80</f>
        <v>134731.17197650325</v>
      </c>
      <c r="AG339" s="4">
        <f>'4 a'!L80</f>
        <v>100323.84810244576</v>
      </c>
      <c r="AH339" s="4">
        <f>'4 a'!M80</f>
        <v>1311889.1968553823</v>
      </c>
      <c r="AI339" s="4">
        <f>'4 a'!N80</f>
        <v>1405535.3501155453</v>
      </c>
      <c r="AJ339" s="4">
        <f>'4 a'!O80</f>
        <v>57092.110431167377</v>
      </c>
      <c r="AK339" s="4">
        <f>'4 a'!P80</f>
        <v>1249910.9112216765</v>
      </c>
      <c r="AL339" s="4">
        <f>'4 a'!Q80</f>
        <v>363648.69686472806</v>
      </c>
      <c r="AM339" s="4">
        <f>'4 a'!R80</f>
        <v>141019.02049205924</v>
      </c>
      <c r="AN339" s="4">
        <f>'4 a'!S80</f>
        <v>689353.6998070518</v>
      </c>
      <c r="AO339" s="4">
        <f>'4 a'!T80</f>
        <v>199302.99438445727</v>
      </c>
      <c r="AP339" s="4">
        <f>'4 a'!U80</f>
        <v>1046085.3552978975</v>
      </c>
      <c r="AR339" s="238">
        <f t="shared" si="127"/>
        <v>0</v>
      </c>
      <c r="AS339" s="238">
        <f t="shared" si="128"/>
        <v>0</v>
      </c>
      <c r="AT339" s="238">
        <f t="shared" si="129"/>
        <v>0</v>
      </c>
      <c r="AU339" s="238">
        <f t="shared" si="130"/>
        <v>0</v>
      </c>
      <c r="AV339" s="238">
        <f t="shared" si="131"/>
        <v>0</v>
      </c>
      <c r="AW339" s="238">
        <f t="shared" si="132"/>
        <v>0</v>
      </c>
      <c r="AX339" s="238">
        <f t="shared" si="133"/>
        <v>0</v>
      </c>
      <c r="AY339" s="238">
        <f t="shared" si="134"/>
        <v>0</v>
      </c>
      <c r="AZ339" s="238" t="e">
        <f t="shared" si="135"/>
        <v>#VALUE!</v>
      </c>
      <c r="BA339" s="238">
        <f t="shared" si="136"/>
        <v>0</v>
      </c>
      <c r="BB339" s="238">
        <f t="shared" si="137"/>
        <v>0</v>
      </c>
      <c r="BC339" s="238">
        <f t="shared" si="138"/>
        <v>0</v>
      </c>
      <c r="BD339" s="238">
        <f t="shared" si="139"/>
        <v>0</v>
      </c>
      <c r="BE339" s="238">
        <f t="shared" si="140"/>
        <v>0</v>
      </c>
      <c r="BF339" s="238">
        <f t="shared" si="141"/>
        <v>0</v>
      </c>
      <c r="BG339" s="238">
        <f t="shared" si="142"/>
        <v>0</v>
      </c>
      <c r="BH339" s="238">
        <f t="shared" si="143"/>
        <v>0</v>
      </c>
      <c r="BI339" s="238">
        <f t="shared" si="144"/>
        <v>0</v>
      </c>
      <c r="BJ339" s="238">
        <f t="shared" si="145"/>
        <v>0</v>
      </c>
      <c r="BK339" s="238">
        <f t="shared" si="146"/>
        <v>0</v>
      </c>
    </row>
    <row r="340" spans="1:63" x14ac:dyDescent="0.25">
      <c r="A340">
        <v>1981</v>
      </c>
      <c r="B340" s="202">
        <v>6781236.6979720434</v>
      </c>
      <c r="C340" s="202">
        <v>666068.64436287654</v>
      </c>
      <c r="D340" s="202">
        <v>359597.39763660653</v>
      </c>
      <c r="E340" s="202">
        <v>2427384.3640010767</v>
      </c>
      <c r="F340" s="202">
        <v>218196.27145684513</v>
      </c>
      <c r="G340" s="202">
        <v>45794.723240906686</v>
      </c>
      <c r="H340" s="202">
        <v>181945.84725784507</v>
      </c>
      <c r="I340" s="202">
        <v>238481.98842908468</v>
      </c>
      <c r="J340" s="202" t="e">
        <f>NA()</f>
        <v>#N/A</v>
      </c>
      <c r="K340" s="202">
        <v>133536.2842784173</v>
      </c>
      <c r="L340" s="202">
        <v>101614.96296598394</v>
      </c>
      <c r="M340" s="202">
        <v>1324733.5575761113</v>
      </c>
      <c r="N340" s="202">
        <v>1412974.0129899331</v>
      </c>
      <c r="O340" s="202">
        <v>58526.852277174214</v>
      </c>
      <c r="P340" s="202">
        <v>1260463.004481069</v>
      </c>
      <c r="Q340" s="202">
        <v>360798.61827527458</v>
      </c>
      <c r="R340" s="202">
        <v>143201.27188853006</v>
      </c>
      <c r="S340" s="202">
        <v>688429.19883073086</v>
      </c>
      <c r="T340" s="202">
        <v>198899.92010605038</v>
      </c>
      <c r="U340" s="202">
        <v>1032925.0635781946</v>
      </c>
      <c r="W340" s="4">
        <f>'4 a'!B81</f>
        <v>6781236.6979720434</v>
      </c>
      <c r="X340" s="4">
        <f>'4 a'!C81</f>
        <v>666068.64436287654</v>
      </c>
      <c r="Y340" s="4">
        <f>'4 a'!D81</f>
        <v>359597.39763660653</v>
      </c>
      <c r="Z340" s="4">
        <f>'4 a'!E81</f>
        <v>2427384.3640010767</v>
      </c>
      <c r="AA340" s="4">
        <f>'4 a'!F81</f>
        <v>218196.27145684513</v>
      </c>
      <c r="AB340" s="4">
        <f>'4 a'!G81</f>
        <v>45794.723240906686</v>
      </c>
      <c r="AC340" s="4">
        <f>'4 a'!H81</f>
        <v>181945.84725784507</v>
      </c>
      <c r="AD340" s="4">
        <f>'4 a'!I81</f>
        <v>238481.98842908468</v>
      </c>
      <c r="AE340" s="4" t="str">
        <f>'4 a'!J81</f>
        <v>NA</v>
      </c>
      <c r="AF340" s="4">
        <f>'4 a'!K81</f>
        <v>133536.2842784173</v>
      </c>
      <c r="AG340" s="4">
        <f>'4 a'!L81</f>
        <v>101614.96296598394</v>
      </c>
      <c r="AH340" s="4">
        <f>'4 a'!M81</f>
        <v>1324733.5575761113</v>
      </c>
      <c r="AI340" s="4">
        <f>'4 a'!N81</f>
        <v>1412974.0129899331</v>
      </c>
      <c r="AJ340" s="4">
        <f>'4 a'!O81</f>
        <v>58526.852277174214</v>
      </c>
      <c r="AK340" s="4">
        <f>'4 a'!P81</f>
        <v>1260463.004481069</v>
      </c>
      <c r="AL340" s="4">
        <f>'4 a'!Q81</f>
        <v>360798.61827527458</v>
      </c>
      <c r="AM340" s="4">
        <f>'4 a'!R81</f>
        <v>143201.27188853006</v>
      </c>
      <c r="AN340" s="4">
        <f>'4 a'!S81</f>
        <v>688429.19883073086</v>
      </c>
      <c r="AO340" s="4">
        <f>'4 a'!T81</f>
        <v>198899.92010605038</v>
      </c>
      <c r="AP340" s="4">
        <f>'4 a'!U81</f>
        <v>1032925.0635781946</v>
      </c>
      <c r="AR340" s="238">
        <f t="shared" si="127"/>
        <v>0</v>
      </c>
      <c r="AS340" s="238">
        <f t="shared" si="128"/>
        <v>0</v>
      </c>
      <c r="AT340" s="238">
        <f t="shared" si="129"/>
        <v>0</v>
      </c>
      <c r="AU340" s="238">
        <f t="shared" si="130"/>
        <v>0</v>
      </c>
      <c r="AV340" s="238">
        <f t="shared" si="131"/>
        <v>0</v>
      </c>
      <c r="AW340" s="238">
        <f t="shared" si="132"/>
        <v>0</v>
      </c>
      <c r="AX340" s="238">
        <f t="shared" si="133"/>
        <v>0</v>
      </c>
      <c r="AY340" s="238">
        <f t="shared" si="134"/>
        <v>0</v>
      </c>
      <c r="AZ340" s="238" t="e">
        <f t="shared" si="135"/>
        <v>#VALUE!</v>
      </c>
      <c r="BA340" s="238">
        <f t="shared" si="136"/>
        <v>0</v>
      </c>
      <c r="BB340" s="238">
        <f t="shared" si="137"/>
        <v>0</v>
      </c>
      <c r="BC340" s="238">
        <f t="shared" si="138"/>
        <v>0</v>
      </c>
      <c r="BD340" s="238">
        <f t="shared" si="139"/>
        <v>0</v>
      </c>
      <c r="BE340" s="238">
        <f t="shared" si="140"/>
        <v>0</v>
      </c>
      <c r="BF340" s="238">
        <f t="shared" si="141"/>
        <v>0</v>
      </c>
      <c r="BG340" s="238">
        <f t="shared" si="142"/>
        <v>0</v>
      </c>
      <c r="BH340" s="238">
        <f t="shared" si="143"/>
        <v>0</v>
      </c>
      <c r="BI340" s="238">
        <f t="shared" si="144"/>
        <v>0</v>
      </c>
      <c r="BJ340" s="238">
        <f t="shared" si="145"/>
        <v>0</v>
      </c>
      <c r="BK340" s="238">
        <f t="shared" si="146"/>
        <v>0</v>
      </c>
    </row>
    <row r="341" spans="1:63" x14ac:dyDescent="0.25">
      <c r="A341">
        <v>1982</v>
      </c>
      <c r="B341" s="202">
        <v>6649513.7738643968</v>
      </c>
      <c r="C341" s="202">
        <v>647025.70536453451</v>
      </c>
      <c r="D341" s="202">
        <v>359862.59306019102</v>
      </c>
      <c r="E341" s="202">
        <v>2509347.6258237013</v>
      </c>
      <c r="F341" s="202">
        <v>236287.63977825988</v>
      </c>
      <c r="G341" s="202">
        <v>49085.636396256974</v>
      </c>
      <c r="H341" s="202">
        <v>185488.31540968188</v>
      </c>
      <c r="I341" s="202">
        <v>239900.92512529585</v>
      </c>
      <c r="J341" s="202" t="e">
        <f>NA()</f>
        <v>#N/A</v>
      </c>
      <c r="K341" s="202">
        <v>138495.78981158705</v>
      </c>
      <c r="L341" s="202">
        <v>104712.88123012298</v>
      </c>
      <c r="M341" s="202">
        <v>1356758.2604983584</v>
      </c>
      <c r="N341" s="202">
        <v>1407395.0158341425</v>
      </c>
      <c r="O341" s="202">
        <v>59400.780427846781</v>
      </c>
      <c r="P341" s="202">
        <v>1265676.098741774</v>
      </c>
      <c r="Q341" s="202">
        <v>356322.03953445947</v>
      </c>
      <c r="R341" s="202">
        <v>143380.28270903401</v>
      </c>
      <c r="S341" s="202">
        <v>697012.55593441764</v>
      </c>
      <c r="T341" s="202">
        <v>201273.02830357972</v>
      </c>
      <c r="U341" s="202">
        <v>1056129.3496518568</v>
      </c>
      <c r="W341" s="4">
        <f>'4 a'!B82</f>
        <v>6649513.7738643968</v>
      </c>
      <c r="X341" s="4">
        <f>'4 a'!C82</f>
        <v>647025.70536453451</v>
      </c>
      <c r="Y341" s="4">
        <f>'4 a'!D82</f>
        <v>359862.59306019102</v>
      </c>
      <c r="Z341" s="4">
        <f>'4 a'!E82</f>
        <v>2509347.6258237013</v>
      </c>
      <c r="AA341" s="4">
        <f>'4 a'!F82</f>
        <v>236287.63977825988</v>
      </c>
      <c r="AB341" s="4">
        <f>'4 a'!G82</f>
        <v>49085.636396256974</v>
      </c>
      <c r="AC341" s="4">
        <f>'4 a'!H82</f>
        <v>185488.31540968188</v>
      </c>
      <c r="AD341" s="4">
        <f>'4 a'!I82</f>
        <v>239900.92512529585</v>
      </c>
      <c r="AE341" s="4" t="str">
        <f>'4 a'!J82</f>
        <v>NA</v>
      </c>
      <c r="AF341" s="4">
        <f>'4 a'!K82</f>
        <v>138495.78981158705</v>
      </c>
      <c r="AG341" s="4">
        <f>'4 a'!L82</f>
        <v>104712.88123012298</v>
      </c>
      <c r="AH341" s="4">
        <f>'4 a'!M82</f>
        <v>1356758.2604983584</v>
      </c>
      <c r="AI341" s="4">
        <f>'4 a'!N82</f>
        <v>1407395.0158341425</v>
      </c>
      <c r="AJ341" s="4">
        <f>'4 a'!O82</f>
        <v>59400.780427846781</v>
      </c>
      <c r="AK341" s="4">
        <f>'4 a'!P82</f>
        <v>1265676.098741774</v>
      </c>
      <c r="AL341" s="4">
        <f>'4 a'!Q82</f>
        <v>356322.03953445947</v>
      </c>
      <c r="AM341" s="4">
        <f>'4 a'!R82</f>
        <v>143380.28270903401</v>
      </c>
      <c r="AN341" s="4">
        <f>'4 a'!S82</f>
        <v>697012.55593441764</v>
      </c>
      <c r="AO341" s="4">
        <f>'4 a'!T82</f>
        <v>201273.02830357972</v>
      </c>
      <c r="AP341" s="4">
        <f>'4 a'!U82</f>
        <v>1056129.3496518568</v>
      </c>
      <c r="AR341" s="238">
        <f t="shared" si="127"/>
        <v>0</v>
      </c>
      <c r="AS341" s="238">
        <f t="shared" si="128"/>
        <v>0</v>
      </c>
      <c r="AT341" s="238">
        <f t="shared" si="129"/>
        <v>0</v>
      </c>
      <c r="AU341" s="238">
        <f t="shared" si="130"/>
        <v>0</v>
      </c>
      <c r="AV341" s="238">
        <f t="shared" si="131"/>
        <v>0</v>
      </c>
      <c r="AW341" s="238">
        <f t="shared" si="132"/>
        <v>0</v>
      </c>
      <c r="AX341" s="238">
        <f t="shared" si="133"/>
        <v>0</v>
      </c>
      <c r="AY341" s="238">
        <f t="shared" si="134"/>
        <v>0</v>
      </c>
      <c r="AZ341" s="238" t="e">
        <f t="shared" si="135"/>
        <v>#VALUE!</v>
      </c>
      <c r="BA341" s="238">
        <f t="shared" si="136"/>
        <v>0</v>
      </c>
      <c r="BB341" s="238">
        <f t="shared" si="137"/>
        <v>0</v>
      </c>
      <c r="BC341" s="238">
        <f t="shared" si="138"/>
        <v>0</v>
      </c>
      <c r="BD341" s="238">
        <f t="shared" si="139"/>
        <v>0</v>
      </c>
      <c r="BE341" s="238">
        <f t="shared" si="140"/>
        <v>0</v>
      </c>
      <c r="BF341" s="238">
        <f t="shared" si="141"/>
        <v>0</v>
      </c>
      <c r="BG341" s="238">
        <f t="shared" si="142"/>
        <v>0</v>
      </c>
      <c r="BH341" s="238">
        <f t="shared" si="143"/>
        <v>0</v>
      </c>
      <c r="BI341" s="238">
        <f t="shared" si="144"/>
        <v>0</v>
      </c>
      <c r="BJ341" s="238">
        <f t="shared" si="145"/>
        <v>0</v>
      </c>
      <c r="BK341" s="238">
        <f t="shared" si="146"/>
        <v>0</v>
      </c>
    </row>
    <row r="342" spans="1:63" x14ac:dyDescent="0.25">
      <c r="A342">
        <v>1983</v>
      </c>
      <c r="B342" s="202">
        <v>6949914.5904610083</v>
      </c>
      <c r="C342" s="202">
        <v>664610.60985914001</v>
      </c>
      <c r="D342" s="202">
        <v>358593.93682809558</v>
      </c>
      <c r="E342" s="202">
        <v>2586152.1830544895</v>
      </c>
      <c r="F342" s="202">
        <v>265072.3114503097</v>
      </c>
      <c r="G342" s="202">
        <v>53291.124120230743</v>
      </c>
      <c r="H342" s="202">
        <v>190965.47163369309</v>
      </c>
      <c r="I342" s="202">
        <v>240649.03871744007</v>
      </c>
      <c r="J342" s="202" t="e">
        <f>NA()</f>
        <v>#N/A</v>
      </c>
      <c r="K342" s="202">
        <v>142168.51586412144</v>
      </c>
      <c r="L342" s="202">
        <v>107879.02248534477</v>
      </c>
      <c r="M342" s="202">
        <v>1373472.219559778</v>
      </c>
      <c r="N342" s="202">
        <v>1429525.0378854459</v>
      </c>
      <c r="O342" s="202">
        <v>58967.312466398587</v>
      </c>
      <c r="P342" s="202">
        <v>1280474.4279388378</v>
      </c>
      <c r="Q342" s="202">
        <v>363697.58074905857</v>
      </c>
      <c r="R342" s="202">
        <v>148924.52537593714</v>
      </c>
      <c r="S342" s="202">
        <v>709348.29935376043</v>
      </c>
      <c r="T342" s="202">
        <v>204915.58574265428</v>
      </c>
      <c r="U342" s="202">
        <v>1096610.1146344049</v>
      </c>
      <c r="W342" s="4">
        <f>'4 a'!B83</f>
        <v>6949914.5904610083</v>
      </c>
      <c r="X342" s="4">
        <f>'4 a'!C83</f>
        <v>664610.60985914001</v>
      </c>
      <c r="Y342" s="4">
        <f>'4 a'!D83</f>
        <v>358593.93682809558</v>
      </c>
      <c r="Z342" s="4">
        <f>'4 a'!E83</f>
        <v>2586152.1830544895</v>
      </c>
      <c r="AA342" s="4">
        <f>'4 a'!F83</f>
        <v>265072.3114503097</v>
      </c>
      <c r="AB342" s="4">
        <f>'4 a'!G83</f>
        <v>53291.124120230743</v>
      </c>
      <c r="AC342" s="4">
        <f>'4 a'!H83</f>
        <v>190965.47163369309</v>
      </c>
      <c r="AD342" s="4">
        <f>'4 a'!I83</f>
        <v>240649.03871744007</v>
      </c>
      <c r="AE342" s="4" t="str">
        <f>'4 a'!J83</f>
        <v>NA</v>
      </c>
      <c r="AF342" s="4">
        <f>'4 a'!K83</f>
        <v>142168.51586412144</v>
      </c>
      <c r="AG342" s="4">
        <f>'4 a'!L83</f>
        <v>107879.02248534477</v>
      </c>
      <c r="AH342" s="4">
        <f>'4 a'!M83</f>
        <v>1373472.219559778</v>
      </c>
      <c r="AI342" s="4">
        <f>'4 a'!N83</f>
        <v>1429525.0378854459</v>
      </c>
      <c r="AJ342" s="4">
        <f>'4 a'!O83</f>
        <v>58967.312466398587</v>
      </c>
      <c r="AK342" s="4">
        <f>'4 a'!P83</f>
        <v>1280474.4279388378</v>
      </c>
      <c r="AL342" s="4">
        <f>'4 a'!Q83</f>
        <v>363697.58074905857</v>
      </c>
      <c r="AM342" s="4">
        <f>'4 a'!R83</f>
        <v>148924.52537593714</v>
      </c>
      <c r="AN342" s="4">
        <f>'4 a'!S83</f>
        <v>709348.29935376043</v>
      </c>
      <c r="AO342" s="4">
        <f>'4 a'!T83</f>
        <v>204915.58574265428</v>
      </c>
      <c r="AP342" s="4">
        <f>'4 a'!U83</f>
        <v>1096610.1146344049</v>
      </c>
      <c r="AR342" s="238">
        <f t="shared" si="127"/>
        <v>0</v>
      </c>
      <c r="AS342" s="238">
        <f t="shared" si="128"/>
        <v>0</v>
      </c>
      <c r="AT342" s="238">
        <f t="shared" si="129"/>
        <v>0</v>
      </c>
      <c r="AU342" s="238">
        <f t="shared" si="130"/>
        <v>0</v>
      </c>
      <c r="AV342" s="238">
        <f t="shared" si="131"/>
        <v>0</v>
      </c>
      <c r="AW342" s="238">
        <f t="shared" si="132"/>
        <v>0</v>
      </c>
      <c r="AX342" s="238">
        <f t="shared" si="133"/>
        <v>0</v>
      </c>
      <c r="AY342" s="238">
        <f t="shared" si="134"/>
        <v>0</v>
      </c>
      <c r="AZ342" s="238" t="e">
        <f t="shared" si="135"/>
        <v>#VALUE!</v>
      </c>
      <c r="BA342" s="238">
        <f t="shared" si="136"/>
        <v>0</v>
      </c>
      <c r="BB342" s="238">
        <f t="shared" si="137"/>
        <v>0</v>
      </c>
      <c r="BC342" s="238">
        <f t="shared" si="138"/>
        <v>0</v>
      </c>
      <c r="BD342" s="238">
        <f t="shared" si="139"/>
        <v>0</v>
      </c>
      <c r="BE342" s="238">
        <f t="shared" si="140"/>
        <v>0</v>
      </c>
      <c r="BF342" s="238">
        <f t="shared" si="141"/>
        <v>0</v>
      </c>
      <c r="BG342" s="238">
        <f t="shared" si="142"/>
        <v>0</v>
      </c>
      <c r="BH342" s="238">
        <f t="shared" si="143"/>
        <v>0</v>
      </c>
      <c r="BI342" s="238">
        <f t="shared" si="144"/>
        <v>0</v>
      </c>
      <c r="BJ342" s="238">
        <f t="shared" si="145"/>
        <v>0</v>
      </c>
      <c r="BK342" s="238">
        <f t="shared" si="146"/>
        <v>0</v>
      </c>
    </row>
    <row r="343" spans="1:63" x14ac:dyDescent="0.25">
      <c r="A343">
        <v>1984</v>
      </c>
      <c r="B343" s="202">
        <v>7449373.4576023947</v>
      </c>
      <c r="C343" s="202">
        <v>703254.18348110653</v>
      </c>
      <c r="D343" s="202">
        <v>380697.69913862646</v>
      </c>
      <c r="E343" s="202">
        <v>2701595.4049036484</v>
      </c>
      <c r="F343" s="202">
        <v>291206.1444391986</v>
      </c>
      <c r="G343" s="202">
        <v>57994.0950118322</v>
      </c>
      <c r="H343" s="202">
        <v>191081.38824182106</v>
      </c>
      <c r="I343" s="202">
        <v>246584.36487733672</v>
      </c>
      <c r="J343" s="202" t="e">
        <f>NA()</f>
        <v>#N/A</v>
      </c>
      <c r="K343" s="202">
        <v>148090.67617697918</v>
      </c>
      <c r="L343" s="202">
        <v>111231.70656483696</v>
      </c>
      <c r="M343" s="202">
        <v>1394000.4843958956</v>
      </c>
      <c r="N343" s="202">
        <v>1469879.7839789987</v>
      </c>
      <c r="O343" s="202">
        <v>60857.635520725176</v>
      </c>
      <c r="P343" s="202">
        <v>1321780.6427306291</v>
      </c>
      <c r="Q343" s="202">
        <v>374832.73706762464</v>
      </c>
      <c r="R343" s="202">
        <v>157702.29422231339</v>
      </c>
      <c r="S343" s="202">
        <v>722005.8053678032</v>
      </c>
      <c r="T343" s="202">
        <v>213668.13243636821</v>
      </c>
      <c r="U343" s="202">
        <v>1128886.4959334892</v>
      </c>
      <c r="W343" s="4">
        <f>'4 a'!B84</f>
        <v>7449373.4576023947</v>
      </c>
      <c r="X343" s="4">
        <f>'4 a'!C84</f>
        <v>703254.18348110653</v>
      </c>
      <c r="Y343" s="4">
        <f>'4 a'!D84</f>
        <v>380697.69913862646</v>
      </c>
      <c r="Z343" s="4">
        <f>'4 a'!E84</f>
        <v>2701595.4049036484</v>
      </c>
      <c r="AA343" s="4">
        <f>'4 a'!F84</f>
        <v>291206.1444391986</v>
      </c>
      <c r="AB343" s="4">
        <f>'4 a'!G84</f>
        <v>57994.0950118322</v>
      </c>
      <c r="AC343" s="4">
        <f>'4 a'!H84</f>
        <v>191081.38824182106</v>
      </c>
      <c r="AD343" s="4">
        <f>'4 a'!I84</f>
        <v>246584.36487733672</v>
      </c>
      <c r="AE343" s="4" t="str">
        <f>'4 a'!J84</f>
        <v>NA</v>
      </c>
      <c r="AF343" s="4">
        <f>'4 a'!K84</f>
        <v>148090.67617697918</v>
      </c>
      <c r="AG343" s="4">
        <f>'4 a'!L84</f>
        <v>111231.70656483696</v>
      </c>
      <c r="AH343" s="4">
        <f>'4 a'!M84</f>
        <v>1394000.4843958956</v>
      </c>
      <c r="AI343" s="4">
        <f>'4 a'!N84</f>
        <v>1469879.7839789987</v>
      </c>
      <c r="AJ343" s="4">
        <f>'4 a'!O84</f>
        <v>60857.635520725176</v>
      </c>
      <c r="AK343" s="4">
        <f>'4 a'!P84</f>
        <v>1321780.6427306291</v>
      </c>
      <c r="AL343" s="4">
        <f>'4 a'!Q84</f>
        <v>374832.73706762464</v>
      </c>
      <c r="AM343" s="4">
        <f>'4 a'!R84</f>
        <v>157702.29422231339</v>
      </c>
      <c r="AN343" s="4">
        <f>'4 a'!S84</f>
        <v>722005.8053678032</v>
      </c>
      <c r="AO343" s="4">
        <f>'4 a'!T84</f>
        <v>213668.13243636821</v>
      </c>
      <c r="AP343" s="4">
        <f>'4 a'!U84</f>
        <v>1128886.4959334892</v>
      </c>
      <c r="AR343" s="238">
        <f t="shared" si="127"/>
        <v>0</v>
      </c>
      <c r="AS343" s="238">
        <f t="shared" si="128"/>
        <v>0</v>
      </c>
      <c r="AT343" s="238">
        <f t="shared" si="129"/>
        <v>0</v>
      </c>
      <c r="AU343" s="238">
        <f t="shared" si="130"/>
        <v>0</v>
      </c>
      <c r="AV343" s="238">
        <f t="shared" si="131"/>
        <v>0</v>
      </c>
      <c r="AW343" s="238">
        <f t="shared" si="132"/>
        <v>0</v>
      </c>
      <c r="AX343" s="238">
        <f t="shared" si="133"/>
        <v>0</v>
      </c>
      <c r="AY343" s="238">
        <f t="shared" si="134"/>
        <v>0</v>
      </c>
      <c r="AZ343" s="238" t="e">
        <f t="shared" si="135"/>
        <v>#VALUE!</v>
      </c>
      <c r="BA343" s="238">
        <f t="shared" si="136"/>
        <v>0</v>
      </c>
      <c r="BB343" s="238">
        <f t="shared" si="137"/>
        <v>0</v>
      </c>
      <c r="BC343" s="238">
        <f t="shared" si="138"/>
        <v>0</v>
      </c>
      <c r="BD343" s="238">
        <f t="shared" si="139"/>
        <v>0</v>
      </c>
      <c r="BE343" s="238">
        <f t="shared" si="140"/>
        <v>0</v>
      </c>
      <c r="BF343" s="238">
        <f t="shared" si="141"/>
        <v>0</v>
      </c>
      <c r="BG343" s="238">
        <f t="shared" si="142"/>
        <v>0</v>
      </c>
      <c r="BH343" s="238">
        <f t="shared" si="143"/>
        <v>0</v>
      </c>
      <c r="BI343" s="238">
        <f t="shared" si="144"/>
        <v>0</v>
      </c>
      <c r="BJ343" s="238">
        <f t="shared" si="145"/>
        <v>0</v>
      </c>
      <c r="BK343" s="238">
        <f t="shared" si="146"/>
        <v>0</v>
      </c>
    </row>
    <row r="344" spans="1:63" x14ac:dyDescent="0.25">
      <c r="A344">
        <v>1985</v>
      </c>
      <c r="B344" s="202">
        <v>7757596.0313103888</v>
      </c>
      <c r="C344" s="202">
        <v>736870.2648057855</v>
      </c>
      <c r="D344" s="202">
        <v>401780.73531359003</v>
      </c>
      <c r="E344" s="202">
        <v>2872697.083585544</v>
      </c>
      <c r="F344" s="202">
        <v>312962.01388801268</v>
      </c>
      <c r="G344" s="202">
        <v>57617.146950513968</v>
      </c>
      <c r="H344" s="202">
        <v>195774.78866481577</v>
      </c>
      <c r="I344" s="202">
        <v>250657.42776789967</v>
      </c>
      <c r="J344" s="202" t="e">
        <f>NA()</f>
        <v>#N/A</v>
      </c>
      <c r="K344" s="202">
        <v>154050.53568267761</v>
      </c>
      <c r="L344" s="202">
        <v>114905.57701910619</v>
      </c>
      <c r="M344" s="202">
        <v>1416447.3566461569</v>
      </c>
      <c r="N344" s="202">
        <v>1504097.6332011819</v>
      </c>
      <c r="O344" s="202">
        <v>62042.380634289009</v>
      </c>
      <c r="P344" s="202">
        <v>1358765.1982450495</v>
      </c>
      <c r="Q344" s="202">
        <v>384504.33951593097</v>
      </c>
      <c r="R344" s="202">
        <v>166145.59548301122</v>
      </c>
      <c r="S344" s="202">
        <v>738769.18336491927</v>
      </c>
      <c r="T344" s="202">
        <v>218346.74502566413</v>
      </c>
      <c r="U344" s="202">
        <v>1172559.7551734578</v>
      </c>
      <c r="W344" s="4">
        <f>'4 a'!B85</f>
        <v>7757596.0313103888</v>
      </c>
      <c r="X344" s="4">
        <f>'4 a'!C85</f>
        <v>736870.2648057855</v>
      </c>
      <c r="Y344" s="4">
        <f>'4 a'!D85</f>
        <v>401780.73531359003</v>
      </c>
      <c r="Z344" s="4">
        <f>'4 a'!E85</f>
        <v>2872697.083585544</v>
      </c>
      <c r="AA344" s="4">
        <f>'4 a'!F85</f>
        <v>312962.01388801268</v>
      </c>
      <c r="AB344" s="4">
        <f>'4 a'!G85</f>
        <v>57617.146950513968</v>
      </c>
      <c r="AC344" s="4">
        <f>'4 a'!H85</f>
        <v>195774.78866481577</v>
      </c>
      <c r="AD344" s="4">
        <f>'4 a'!I85</f>
        <v>250657.42776789967</v>
      </c>
      <c r="AE344" s="4" t="str">
        <f>'4 a'!J85</f>
        <v>NA</v>
      </c>
      <c r="AF344" s="4">
        <f>'4 a'!K85</f>
        <v>154050.53568267761</v>
      </c>
      <c r="AG344" s="4">
        <f>'4 a'!L85</f>
        <v>114905.57701910619</v>
      </c>
      <c r="AH344" s="4">
        <f>'4 a'!M85</f>
        <v>1416447.3566461569</v>
      </c>
      <c r="AI344" s="4">
        <f>'4 a'!N85</f>
        <v>1504097.6332011819</v>
      </c>
      <c r="AJ344" s="4">
        <f>'4 a'!O85</f>
        <v>62042.380634289009</v>
      </c>
      <c r="AK344" s="4">
        <f>'4 a'!P85</f>
        <v>1358765.1982450495</v>
      </c>
      <c r="AL344" s="4">
        <f>'4 a'!Q85</f>
        <v>384504.33951593097</v>
      </c>
      <c r="AM344" s="4">
        <f>'4 a'!R85</f>
        <v>166145.59548301122</v>
      </c>
      <c r="AN344" s="4">
        <f>'4 a'!S85</f>
        <v>738769.18336491927</v>
      </c>
      <c r="AO344" s="4">
        <f>'4 a'!T85</f>
        <v>218346.74502566413</v>
      </c>
      <c r="AP344" s="4">
        <f>'4 a'!U85</f>
        <v>1172559.7551734578</v>
      </c>
      <c r="AR344" s="238">
        <f t="shared" si="127"/>
        <v>0</v>
      </c>
      <c r="AS344" s="238">
        <f t="shared" si="128"/>
        <v>0</v>
      </c>
      <c r="AT344" s="238">
        <f t="shared" si="129"/>
        <v>0</v>
      </c>
      <c r="AU344" s="238">
        <f t="shared" si="130"/>
        <v>0</v>
      </c>
      <c r="AV344" s="238">
        <f t="shared" si="131"/>
        <v>0</v>
      </c>
      <c r="AW344" s="238">
        <f t="shared" si="132"/>
        <v>0</v>
      </c>
      <c r="AX344" s="238">
        <f t="shared" si="133"/>
        <v>0</v>
      </c>
      <c r="AY344" s="238">
        <f t="shared" si="134"/>
        <v>0</v>
      </c>
      <c r="AZ344" s="238" t="e">
        <f t="shared" si="135"/>
        <v>#VALUE!</v>
      </c>
      <c r="BA344" s="238">
        <f t="shared" si="136"/>
        <v>0</v>
      </c>
      <c r="BB344" s="238">
        <f t="shared" si="137"/>
        <v>0</v>
      </c>
      <c r="BC344" s="238">
        <f t="shared" si="138"/>
        <v>0</v>
      </c>
      <c r="BD344" s="238">
        <f t="shared" si="139"/>
        <v>0</v>
      </c>
      <c r="BE344" s="238">
        <f t="shared" si="140"/>
        <v>0</v>
      </c>
      <c r="BF344" s="238">
        <f t="shared" si="141"/>
        <v>0</v>
      </c>
      <c r="BG344" s="238">
        <f t="shared" si="142"/>
        <v>0</v>
      </c>
      <c r="BH344" s="238">
        <f t="shared" si="143"/>
        <v>0</v>
      </c>
      <c r="BI344" s="238">
        <f t="shared" si="144"/>
        <v>0</v>
      </c>
      <c r="BJ344" s="238">
        <f t="shared" si="145"/>
        <v>0</v>
      </c>
      <c r="BK344" s="238">
        <f t="shared" si="146"/>
        <v>0</v>
      </c>
    </row>
    <row r="345" spans="1:63" x14ac:dyDescent="0.25">
      <c r="A345">
        <v>1986</v>
      </c>
      <c r="B345" s="202">
        <v>8026369.74306532</v>
      </c>
      <c r="C345" s="202">
        <v>754708.29314507637</v>
      </c>
      <c r="D345" s="202">
        <v>411287.02439077734</v>
      </c>
      <c r="E345" s="202">
        <v>2954025.3396809339</v>
      </c>
      <c r="F345" s="202">
        <v>351267.73285052675</v>
      </c>
      <c r="G345" s="202">
        <v>58358.852949059838</v>
      </c>
      <c r="H345" s="202">
        <v>200310.20285608878</v>
      </c>
      <c r="I345" s="202">
        <v>255226.31643103383</v>
      </c>
      <c r="J345" s="202" t="e">
        <f>NA()</f>
        <v>#N/A</v>
      </c>
      <c r="K345" s="202">
        <v>161674.90290977931</v>
      </c>
      <c r="L345" s="202">
        <v>117941.06834888185</v>
      </c>
      <c r="M345" s="202">
        <v>1448402.1437388437</v>
      </c>
      <c r="N345" s="202">
        <v>1538501.4489952247</v>
      </c>
      <c r="O345" s="202">
        <v>62305.777956530808</v>
      </c>
      <c r="P345" s="202">
        <v>1397625.5009309624</v>
      </c>
      <c r="Q345" s="202">
        <v>395220.27949311695</v>
      </c>
      <c r="R345" s="202">
        <v>172854.17239849805</v>
      </c>
      <c r="S345" s="202">
        <v>762803.94281550136</v>
      </c>
      <c r="T345" s="202">
        <v>224593.79273556324</v>
      </c>
      <c r="U345" s="202">
        <v>1223008.3176182881</v>
      </c>
      <c r="W345" s="4">
        <f>'4 a'!B86</f>
        <v>8026369.74306532</v>
      </c>
      <c r="X345" s="4">
        <f>'4 a'!C86</f>
        <v>754708.29314507637</v>
      </c>
      <c r="Y345" s="4">
        <f>'4 a'!D86</f>
        <v>411287.02439077734</v>
      </c>
      <c r="Z345" s="4">
        <f>'4 a'!E86</f>
        <v>2954025.3396809339</v>
      </c>
      <c r="AA345" s="4">
        <f>'4 a'!F86</f>
        <v>351267.73285052675</v>
      </c>
      <c r="AB345" s="4">
        <f>'4 a'!G86</f>
        <v>58358.852949059838</v>
      </c>
      <c r="AC345" s="4">
        <f>'4 a'!H86</f>
        <v>200310.20285608878</v>
      </c>
      <c r="AD345" s="4">
        <f>'4 a'!I86</f>
        <v>255226.31643103383</v>
      </c>
      <c r="AE345" s="4" t="str">
        <f>'4 a'!J86</f>
        <v>NA</v>
      </c>
      <c r="AF345" s="4">
        <f>'4 a'!K86</f>
        <v>161674.90290977931</v>
      </c>
      <c r="AG345" s="4">
        <f>'4 a'!L86</f>
        <v>117941.06834888185</v>
      </c>
      <c r="AH345" s="4">
        <f>'4 a'!M86</f>
        <v>1448402.1437388437</v>
      </c>
      <c r="AI345" s="4">
        <f>'4 a'!N86</f>
        <v>1538501.4489952247</v>
      </c>
      <c r="AJ345" s="4">
        <f>'4 a'!O86</f>
        <v>62305.777956530808</v>
      </c>
      <c r="AK345" s="4">
        <f>'4 a'!P86</f>
        <v>1397625.5009309624</v>
      </c>
      <c r="AL345" s="4">
        <f>'4 a'!Q86</f>
        <v>395220.27949311695</v>
      </c>
      <c r="AM345" s="4">
        <f>'4 a'!R86</f>
        <v>172854.17239849805</v>
      </c>
      <c r="AN345" s="4">
        <f>'4 a'!S86</f>
        <v>762803.94281550136</v>
      </c>
      <c r="AO345" s="4">
        <f>'4 a'!T86</f>
        <v>224593.79273556324</v>
      </c>
      <c r="AP345" s="4">
        <f>'4 a'!U86</f>
        <v>1223008.3176182881</v>
      </c>
      <c r="AR345" s="238">
        <f t="shared" si="127"/>
        <v>0</v>
      </c>
      <c r="AS345" s="238">
        <f t="shared" si="128"/>
        <v>0</v>
      </c>
      <c r="AT345" s="238">
        <f t="shared" si="129"/>
        <v>0</v>
      </c>
      <c r="AU345" s="238">
        <f t="shared" si="130"/>
        <v>0</v>
      </c>
      <c r="AV345" s="238">
        <f t="shared" si="131"/>
        <v>0</v>
      </c>
      <c r="AW345" s="238">
        <f t="shared" si="132"/>
        <v>0</v>
      </c>
      <c r="AX345" s="238">
        <f t="shared" si="133"/>
        <v>0</v>
      </c>
      <c r="AY345" s="238">
        <f t="shared" si="134"/>
        <v>0</v>
      </c>
      <c r="AZ345" s="238" t="e">
        <f t="shared" si="135"/>
        <v>#VALUE!</v>
      </c>
      <c r="BA345" s="238">
        <f t="shared" si="136"/>
        <v>0</v>
      </c>
      <c r="BB345" s="238">
        <f t="shared" si="137"/>
        <v>0</v>
      </c>
      <c r="BC345" s="238">
        <f t="shared" si="138"/>
        <v>0</v>
      </c>
      <c r="BD345" s="238">
        <f t="shared" si="139"/>
        <v>0</v>
      </c>
      <c r="BE345" s="238">
        <f t="shared" si="140"/>
        <v>0</v>
      </c>
      <c r="BF345" s="238">
        <f t="shared" si="141"/>
        <v>0</v>
      </c>
      <c r="BG345" s="238">
        <f t="shared" si="142"/>
        <v>0</v>
      </c>
      <c r="BH345" s="238">
        <f t="shared" si="143"/>
        <v>0</v>
      </c>
      <c r="BI345" s="238">
        <f t="shared" si="144"/>
        <v>0</v>
      </c>
      <c r="BJ345" s="238">
        <f t="shared" si="145"/>
        <v>0</v>
      </c>
      <c r="BK345" s="238">
        <f t="shared" si="146"/>
        <v>0</v>
      </c>
    </row>
    <row r="346" spans="1:63" x14ac:dyDescent="0.25">
      <c r="A346">
        <v>1987</v>
      </c>
      <c r="B346" s="202">
        <v>8283127.422156387</v>
      </c>
      <c r="C346" s="202">
        <v>786807.68931907963</v>
      </c>
      <c r="D346" s="202">
        <v>431464.66681490972</v>
      </c>
      <c r="E346" s="202">
        <v>3075359.7759543797</v>
      </c>
      <c r="F346" s="202">
        <v>394353.95630452951</v>
      </c>
      <c r="G346" s="202">
        <v>64645.384012393733</v>
      </c>
      <c r="H346" s="202">
        <v>203007.16163099179</v>
      </c>
      <c r="I346" s="202">
        <v>261113.51832476913</v>
      </c>
      <c r="J346" s="202" t="e">
        <f>NA()</f>
        <v>#N/A</v>
      </c>
      <c r="K346" s="202">
        <v>162143.49209579232</v>
      </c>
      <c r="L346" s="202">
        <v>122057.33787671709</v>
      </c>
      <c r="M346" s="202">
        <v>1482996.3541106263</v>
      </c>
      <c r="N346" s="202">
        <v>1560073.5713309487</v>
      </c>
      <c r="O346" s="202">
        <v>64573.946603744538</v>
      </c>
      <c r="P346" s="202">
        <v>1442237.156514379</v>
      </c>
      <c r="Q346" s="202">
        <v>402852.09076799429</v>
      </c>
      <c r="R346" s="202">
        <v>175930.84130139879</v>
      </c>
      <c r="S346" s="202">
        <v>805129.31962114177</v>
      </c>
      <c r="T346" s="202">
        <v>232358.30444267296</v>
      </c>
      <c r="U346" s="202">
        <v>1286068.2431550229</v>
      </c>
      <c r="W346" s="4">
        <f>'4 a'!B87</f>
        <v>8283127.422156387</v>
      </c>
      <c r="X346" s="4">
        <f>'4 a'!C87</f>
        <v>786807.68931907963</v>
      </c>
      <c r="Y346" s="4">
        <f>'4 a'!D87</f>
        <v>431464.66681490972</v>
      </c>
      <c r="Z346" s="4">
        <f>'4 a'!E87</f>
        <v>3075359.7759543797</v>
      </c>
      <c r="AA346" s="4">
        <f>'4 a'!F87</f>
        <v>394353.95630452951</v>
      </c>
      <c r="AB346" s="4">
        <f>'4 a'!G87</f>
        <v>64645.384012393733</v>
      </c>
      <c r="AC346" s="4">
        <f>'4 a'!H87</f>
        <v>203007.16163099179</v>
      </c>
      <c r="AD346" s="4">
        <f>'4 a'!I87</f>
        <v>261113.51832476913</v>
      </c>
      <c r="AE346" s="4" t="str">
        <f>'4 a'!J87</f>
        <v>NA</v>
      </c>
      <c r="AF346" s="4">
        <f>'4 a'!K87</f>
        <v>162143.49209579232</v>
      </c>
      <c r="AG346" s="4">
        <f>'4 a'!L87</f>
        <v>122057.33787671709</v>
      </c>
      <c r="AH346" s="4">
        <f>'4 a'!M87</f>
        <v>1482996.3541106263</v>
      </c>
      <c r="AI346" s="4">
        <f>'4 a'!N87</f>
        <v>1560073.5713309487</v>
      </c>
      <c r="AJ346" s="4">
        <f>'4 a'!O87</f>
        <v>64573.946603744538</v>
      </c>
      <c r="AK346" s="4">
        <f>'4 a'!P87</f>
        <v>1442237.156514379</v>
      </c>
      <c r="AL346" s="4">
        <f>'4 a'!Q87</f>
        <v>402852.09076799429</v>
      </c>
      <c r="AM346" s="4">
        <f>'4 a'!R87</f>
        <v>175930.84130139879</v>
      </c>
      <c r="AN346" s="4">
        <f>'4 a'!S87</f>
        <v>805129.31962114177</v>
      </c>
      <c r="AO346" s="4">
        <f>'4 a'!T87</f>
        <v>232358.30444267296</v>
      </c>
      <c r="AP346" s="4">
        <f>'4 a'!U87</f>
        <v>1286068.2431550229</v>
      </c>
      <c r="AR346" s="238">
        <f t="shared" si="127"/>
        <v>0</v>
      </c>
      <c r="AS346" s="238">
        <f t="shared" si="128"/>
        <v>0</v>
      </c>
      <c r="AT346" s="238">
        <f t="shared" si="129"/>
        <v>0</v>
      </c>
      <c r="AU346" s="238">
        <f t="shared" si="130"/>
        <v>0</v>
      </c>
      <c r="AV346" s="238">
        <f t="shared" si="131"/>
        <v>0</v>
      </c>
      <c r="AW346" s="238">
        <f t="shared" si="132"/>
        <v>0</v>
      </c>
      <c r="AX346" s="238">
        <f t="shared" si="133"/>
        <v>0</v>
      </c>
      <c r="AY346" s="238">
        <f t="shared" si="134"/>
        <v>0</v>
      </c>
      <c r="AZ346" s="238" t="e">
        <f t="shared" si="135"/>
        <v>#VALUE!</v>
      </c>
      <c r="BA346" s="238">
        <f t="shared" si="136"/>
        <v>0</v>
      </c>
      <c r="BB346" s="238">
        <f t="shared" si="137"/>
        <v>0</v>
      </c>
      <c r="BC346" s="238">
        <f t="shared" si="138"/>
        <v>0</v>
      </c>
      <c r="BD346" s="238">
        <f t="shared" si="139"/>
        <v>0</v>
      </c>
      <c r="BE346" s="238">
        <f t="shared" si="140"/>
        <v>0</v>
      </c>
      <c r="BF346" s="238">
        <f t="shared" si="141"/>
        <v>0</v>
      </c>
      <c r="BG346" s="238">
        <f t="shared" si="142"/>
        <v>0</v>
      </c>
      <c r="BH346" s="238">
        <f t="shared" si="143"/>
        <v>0</v>
      </c>
      <c r="BI346" s="238">
        <f t="shared" si="144"/>
        <v>0</v>
      </c>
      <c r="BJ346" s="238">
        <f t="shared" si="145"/>
        <v>0</v>
      </c>
      <c r="BK346" s="238">
        <f t="shared" si="146"/>
        <v>0</v>
      </c>
    </row>
    <row r="347" spans="1:63" x14ac:dyDescent="0.25">
      <c r="A347">
        <v>1988</v>
      </c>
      <c r="B347" s="202">
        <v>8623657.2534983568</v>
      </c>
      <c r="C347" s="202">
        <v>825947.22104323457</v>
      </c>
      <c r="D347" s="202">
        <v>450129.86658891197</v>
      </c>
      <c r="E347" s="202">
        <v>3295146.319540624</v>
      </c>
      <c r="F347" s="202">
        <v>440337.75056410948</v>
      </c>
      <c r="G347" s="202">
        <v>71803.824210034101</v>
      </c>
      <c r="H347" s="202">
        <v>208831.29575968807</v>
      </c>
      <c r="I347" s="202">
        <v>273446.45526193024</v>
      </c>
      <c r="J347" s="202" t="e">
        <f>NA()</f>
        <v>#N/A</v>
      </c>
      <c r="K347" s="202">
        <v>161912.14275222653</v>
      </c>
      <c r="L347" s="202">
        <v>128430.55303251796</v>
      </c>
      <c r="M347" s="202">
        <v>1552217.6076991549</v>
      </c>
      <c r="N347" s="202">
        <v>1617909.1751793125</v>
      </c>
      <c r="O347" s="202">
        <v>66509.329878072429</v>
      </c>
      <c r="P347" s="202">
        <v>1502730.0239835964</v>
      </c>
      <c r="Q347" s="202">
        <v>416715.85663010151</v>
      </c>
      <c r="R347" s="202">
        <v>175626.80300882162</v>
      </c>
      <c r="S347" s="202">
        <v>846133.65704149974</v>
      </c>
      <c r="T347" s="202">
        <v>238553.9786255738</v>
      </c>
      <c r="U347" s="202">
        <v>1357691.7662931287</v>
      </c>
      <c r="W347" s="4">
        <f>'4 a'!B88</f>
        <v>8623657.2534983568</v>
      </c>
      <c r="X347" s="4">
        <f>'4 a'!C88</f>
        <v>825947.22104323457</v>
      </c>
      <c r="Y347" s="4">
        <f>'4 a'!D88</f>
        <v>450129.86658891197</v>
      </c>
      <c r="Z347" s="4">
        <f>'4 a'!E88</f>
        <v>3295146.319540624</v>
      </c>
      <c r="AA347" s="4">
        <f>'4 a'!F88</f>
        <v>440337.75056410948</v>
      </c>
      <c r="AB347" s="4">
        <f>'4 a'!G88</f>
        <v>71803.824210034101</v>
      </c>
      <c r="AC347" s="4">
        <f>'4 a'!H88</f>
        <v>208831.29575968807</v>
      </c>
      <c r="AD347" s="4">
        <f>'4 a'!I88</f>
        <v>273446.45526193024</v>
      </c>
      <c r="AE347" s="4" t="str">
        <f>'4 a'!J88</f>
        <v>NA</v>
      </c>
      <c r="AF347" s="4">
        <f>'4 a'!K88</f>
        <v>161912.14275222653</v>
      </c>
      <c r="AG347" s="4">
        <f>'4 a'!L88</f>
        <v>128430.55303251796</v>
      </c>
      <c r="AH347" s="4">
        <f>'4 a'!M88</f>
        <v>1552217.6076991549</v>
      </c>
      <c r="AI347" s="4">
        <f>'4 a'!N88</f>
        <v>1617909.1751793125</v>
      </c>
      <c r="AJ347" s="4">
        <f>'4 a'!O88</f>
        <v>66509.329878072429</v>
      </c>
      <c r="AK347" s="4">
        <f>'4 a'!P88</f>
        <v>1502730.0239835964</v>
      </c>
      <c r="AL347" s="4">
        <f>'4 a'!Q88</f>
        <v>416715.85663010151</v>
      </c>
      <c r="AM347" s="4">
        <f>'4 a'!R88</f>
        <v>175626.80300882162</v>
      </c>
      <c r="AN347" s="4">
        <f>'4 a'!S88</f>
        <v>846133.65704149974</v>
      </c>
      <c r="AO347" s="4">
        <f>'4 a'!T88</f>
        <v>238553.9786255738</v>
      </c>
      <c r="AP347" s="4">
        <f>'4 a'!U88</f>
        <v>1357691.7662931287</v>
      </c>
      <c r="AR347" s="238">
        <f t="shared" si="127"/>
        <v>0</v>
      </c>
      <c r="AS347" s="238">
        <f t="shared" si="128"/>
        <v>0</v>
      </c>
      <c r="AT347" s="238">
        <f t="shared" si="129"/>
        <v>0</v>
      </c>
      <c r="AU347" s="238">
        <f t="shared" si="130"/>
        <v>0</v>
      </c>
      <c r="AV347" s="238">
        <f t="shared" si="131"/>
        <v>0</v>
      </c>
      <c r="AW347" s="238">
        <f t="shared" si="132"/>
        <v>0</v>
      </c>
      <c r="AX347" s="238">
        <f t="shared" si="133"/>
        <v>0</v>
      </c>
      <c r="AY347" s="238">
        <f t="shared" si="134"/>
        <v>0</v>
      </c>
      <c r="AZ347" s="238" t="e">
        <f t="shared" si="135"/>
        <v>#VALUE!</v>
      </c>
      <c r="BA347" s="238">
        <f t="shared" si="136"/>
        <v>0</v>
      </c>
      <c r="BB347" s="238">
        <f t="shared" si="137"/>
        <v>0</v>
      </c>
      <c r="BC347" s="238">
        <f t="shared" si="138"/>
        <v>0</v>
      </c>
      <c r="BD347" s="238">
        <f t="shared" si="139"/>
        <v>0</v>
      </c>
      <c r="BE347" s="238">
        <f t="shared" si="140"/>
        <v>0</v>
      </c>
      <c r="BF347" s="238">
        <f t="shared" si="141"/>
        <v>0</v>
      </c>
      <c r="BG347" s="238">
        <f t="shared" si="142"/>
        <v>0</v>
      </c>
      <c r="BH347" s="238">
        <f t="shared" si="143"/>
        <v>0</v>
      </c>
      <c r="BI347" s="238">
        <f t="shared" si="144"/>
        <v>0</v>
      </c>
      <c r="BJ347" s="238">
        <f t="shared" si="145"/>
        <v>0</v>
      </c>
      <c r="BK347" s="238">
        <f t="shared" si="146"/>
        <v>0</v>
      </c>
    </row>
    <row r="348" spans="1:63" x14ac:dyDescent="0.25">
      <c r="A348">
        <v>1989</v>
      </c>
      <c r="B348" s="202">
        <v>8931766.4684076365</v>
      </c>
      <c r="C348" s="202">
        <v>847582.10705280607</v>
      </c>
      <c r="D348" s="202">
        <v>470211.51379461144</v>
      </c>
      <c r="E348" s="202">
        <v>3472100.7026220574</v>
      </c>
      <c r="F348" s="202">
        <v>470069.38903331116</v>
      </c>
      <c r="G348" s="202">
        <v>79148.05871277918</v>
      </c>
      <c r="H348" s="202">
        <v>216947.76175748638</v>
      </c>
      <c r="I348" s="202">
        <v>282932.76894009428</v>
      </c>
      <c r="J348" s="202" t="e">
        <f>NA()</f>
        <v>#N/A</v>
      </c>
      <c r="K348" s="202">
        <v>162839.89632604233</v>
      </c>
      <c r="L348" s="202">
        <v>134952.31725862276</v>
      </c>
      <c r="M348" s="202">
        <v>1617221.1006959681</v>
      </c>
      <c r="N348" s="202">
        <v>1680951.8430397483</v>
      </c>
      <c r="O348" s="202">
        <v>70243.479894840872</v>
      </c>
      <c r="P348" s="202">
        <v>1553648.2803277595</v>
      </c>
      <c r="Q348" s="202">
        <v>435135.75233960891</v>
      </c>
      <c r="R348" s="202">
        <v>177378.84276768015</v>
      </c>
      <c r="S348" s="202">
        <v>886972.58129697689</v>
      </c>
      <c r="T348" s="202">
        <v>245183.71216452285</v>
      </c>
      <c r="U348" s="202">
        <v>1392914.9457499394</v>
      </c>
      <c r="W348" s="4">
        <f>'4 a'!B89</f>
        <v>8931766.4684076365</v>
      </c>
      <c r="X348" s="4">
        <f>'4 a'!C89</f>
        <v>847582.10705280607</v>
      </c>
      <c r="Y348" s="4">
        <f>'4 a'!D89</f>
        <v>470211.51379461144</v>
      </c>
      <c r="Z348" s="4">
        <f>'4 a'!E89</f>
        <v>3472100.7026220574</v>
      </c>
      <c r="AA348" s="4">
        <f>'4 a'!F89</f>
        <v>470069.38903331116</v>
      </c>
      <c r="AB348" s="4">
        <f>'4 a'!G89</f>
        <v>79148.05871277918</v>
      </c>
      <c r="AC348" s="4">
        <f>'4 a'!H89</f>
        <v>216947.76175748638</v>
      </c>
      <c r="AD348" s="4">
        <f>'4 a'!I89</f>
        <v>282932.76894009428</v>
      </c>
      <c r="AE348" s="4" t="str">
        <f>'4 a'!J89</f>
        <v>NA</v>
      </c>
      <c r="AF348" s="4">
        <f>'4 a'!K89</f>
        <v>162839.89632604233</v>
      </c>
      <c r="AG348" s="4">
        <f>'4 a'!L89</f>
        <v>134952.31725862276</v>
      </c>
      <c r="AH348" s="4">
        <f>'4 a'!M89</f>
        <v>1617221.1006959681</v>
      </c>
      <c r="AI348" s="4">
        <f>'4 a'!N89</f>
        <v>1680951.8430397483</v>
      </c>
      <c r="AJ348" s="4">
        <f>'4 a'!O89</f>
        <v>70243.479894840872</v>
      </c>
      <c r="AK348" s="4">
        <f>'4 a'!P89</f>
        <v>1553648.2803277595</v>
      </c>
      <c r="AL348" s="4">
        <f>'4 a'!Q89</f>
        <v>435135.75233960891</v>
      </c>
      <c r="AM348" s="4">
        <f>'4 a'!R89</f>
        <v>177378.84276768015</v>
      </c>
      <c r="AN348" s="4">
        <f>'4 a'!S89</f>
        <v>886972.58129697689</v>
      </c>
      <c r="AO348" s="4">
        <f>'4 a'!T89</f>
        <v>245183.71216452285</v>
      </c>
      <c r="AP348" s="4">
        <f>'4 a'!U89</f>
        <v>1392914.9457499394</v>
      </c>
      <c r="AR348" s="238">
        <f t="shared" si="127"/>
        <v>0</v>
      </c>
      <c r="AS348" s="238">
        <f t="shared" si="128"/>
        <v>0</v>
      </c>
      <c r="AT348" s="238">
        <f t="shared" si="129"/>
        <v>0</v>
      </c>
      <c r="AU348" s="238">
        <f t="shared" si="130"/>
        <v>0</v>
      </c>
      <c r="AV348" s="238">
        <f t="shared" si="131"/>
        <v>0</v>
      </c>
      <c r="AW348" s="238">
        <f t="shared" si="132"/>
        <v>0</v>
      </c>
      <c r="AX348" s="238">
        <f t="shared" si="133"/>
        <v>0</v>
      </c>
      <c r="AY348" s="238">
        <f t="shared" si="134"/>
        <v>0</v>
      </c>
      <c r="AZ348" s="238" t="e">
        <f t="shared" si="135"/>
        <v>#VALUE!</v>
      </c>
      <c r="BA348" s="238">
        <f t="shared" si="136"/>
        <v>0</v>
      </c>
      <c r="BB348" s="238">
        <f t="shared" si="137"/>
        <v>0</v>
      </c>
      <c r="BC348" s="238">
        <f t="shared" si="138"/>
        <v>0</v>
      </c>
      <c r="BD348" s="238">
        <f t="shared" si="139"/>
        <v>0</v>
      </c>
      <c r="BE348" s="238">
        <f t="shared" si="140"/>
        <v>0</v>
      </c>
      <c r="BF348" s="238">
        <f t="shared" si="141"/>
        <v>0</v>
      </c>
      <c r="BG348" s="238">
        <f t="shared" si="142"/>
        <v>0</v>
      </c>
      <c r="BH348" s="238">
        <f t="shared" si="143"/>
        <v>0</v>
      </c>
      <c r="BI348" s="238">
        <f t="shared" si="144"/>
        <v>0</v>
      </c>
      <c r="BJ348" s="238">
        <f t="shared" si="145"/>
        <v>0</v>
      </c>
      <c r="BK348" s="238">
        <f t="shared" si="146"/>
        <v>0</v>
      </c>
    </row>
    <row r="349" spans="1:63" x14ac:dyDescent="0.25">
      <c r="A349">
        <v>1990</v>
      </c>
      <c r="B349" s="202">
        <v>9099424.13170816</v>
      </c>
      <c r="C349" s="202">
        <v>849218.15141479694</v>
      </c>
      <c r="D349" s="202">
        <v>477263.363977478</v>
      </c>
      <c r="E349" s="202">
        <v>3665579.9831317272</v>
      </c>
      <c r="F349" s="202">
        <v>513773.55670812854</v>
      </c>
      <c r="G349" s="202">
        <v>87147.197123563048</v>
      </c>
      <c r="H349" s="202">
        <v>226375.78170981855</v>
      </c>
      <c r="I349" s="202">
        <v>291809.50858021487</v>
      </c>
      <c r="J349" s="202" t="e">
        <f>NA()</f>
        <v>#N/A</v>
      </c>
      <c r="K349" s="202">
        <v>165457.33950397922</v>
      </c>
      <c r="L349" s="202">
        <v>135634.35551588409</v>
      </c>
      <c r="M349" s="202">
        <v>1659595.5591297594</v>
      </c>
      <c r="N349" s="202">
        <v>1769285.9646731014</v>
      </c>
      <c r="O349" s="202">
        <v>75659.946550872832</v>
      </c>
      <c r="P349" s="202">
        <v>1585538.1771683572</v>
      </c>
      <c r="Q349" s="202">
        <v>453338.03446121642</v>
      </c>
      <c r="R349" s="202">
        <v>180796.47253637717</v>
      </c>
      <c r="S349" s="202">
        <v>920537.85816522187</v>
      </c>
      <c r="T349" s="202">
        <v>247660.77462686595</v>
      </c>
      <c r="U349" s="202">
        <v>1418286.955639892</v>
      </c>
      <c r="W349" s="4">
        <f>'4 a'!B90</f>
        <v>9099424.13170816</v>
      </c>
      <c r="X349" s="4">
        <f>'4 a'!C90</f>
        <v>849218.15141479694</v>
      </c>
      <c r="Y349" s="4">
        <f>'4 a'!D90</f>
        <v>477263.363977478</v>
      </c>
      <c r="Z349" s="4">
        <f>'4 a'!E90</f>
        <v>3665579.9831317272</v>
      </c>
      <c r="AA349" s="4">
        <f>'4 a'!F90</f>
        <v>513773.55670812854</v>
      </c>
      <c r="AB349" s="4">
        <f>'4 a'!G90</f>
        <v>87147.197123563048</v>
      </c>
      <c r="AC349" s="4">
        <f>'4 a'!H90</f>
        <v>226375.78170981855</v>
      </c>
      <c r="AD349" s="4">
        <f>'4 a'!I90</f>
        <v>291809.50858021487</v>
      </c>
      <c r="AE349" s="4" t="str">
        <f>'4 a'!J90</f>
        <v>NA</v>
      </c>
      <c r="AF349" s="4">
        <f>'4 a'!K90</f>
        <v>165457.33950397922</v>
      </c>
      <c r="AG349" s="4">
        <f>'4 a'!L90</f>
        <v>135634.35551588409</v>
      </c>
      <c r="AH349" s="4">
        <f>'4 a'!M90</f>
        <v>1659595.5591297594</v>
      </c>
      <c r="AI349" s="4">
        <f>'4 a'!N90</f>
        <v>1769285.9646731014</v>
      </c>
      <c r="AJ349" s="4">
        <f>'4 a'!O90</f>
        <v>75659.946550872832</v>
      </c>
      <c r="AK349" s="4">
        <f>'4 a'!P90</f>
        <v>1585538.1771683572</v>
      </c>
      <c r="AL349" s="4">
        <f>'4 a'!Q90</f>
        <v>453338.03446121642</v>
      </c>
      <c r="AM349" s="4">
        <f>'4 a'!R90</f>
        <v>180796.47253637717</v>
      </c>
      <c r="AN349" s="4">
        <f>'4 a'!S90</f>
        <v>920537.85816522187</v>
      </c>
      <c r="AO349" s="4">
        <f>'4 a'!T90</f>
        <v>247660.77462686595</v>
      </c>
      <c r="AP349" s="4">
        <f>'4 a'!U90</f>
        <v>1418286.955639892</v>
      </c>
      <c r="AR349" s="238">
        <f t="shared" si="127"/>
        <v>0</v>
      </c>
      <c r="AS349" s="238">
        <f t="shared" si="128"/>
        <v>0</v>
      </c>
      <c r="AT349" s="238">
        <f t="shared" si="129"/>
        <v>0</v>
      </c>
      <c r="AU349" s="238">
        <f t="shared" si="130"/>
        <v>0</v>
      </c>
      <c r="AV349" s="238">
        <f t="shared" si="131"/>
        <v>0</v>
      </c>
      <c r="AW349" s="238">
        <f t="shared" si="132"/>
        <v>0</v>
      </c>
      <c r="AX349" s="238">
        <f t="shared" si="133"/>
        <v>0</v>
      </c>
      <c r="AY349" s="238">
        <f t="shared" si="134"/>
        <v>0</v>
      </c>
      <c r="AZ349" s="238" t="e">
        <f t="shared" si="135"/>
        <v>#VALUE!</v>
      </c>
      <c r="BA349" s="238">
        <f t="shared" si="136"/>
        <v>0</v>
      </c>
      <c r="BB349" s="238">
        <f t="shared" si="137"/>
        <v>0</v>
      </c>
      <c r="BC349" s="238">
        <f t="shared" si="138"/>
        <v>0</v>
      </c>
      <c r="BD349" s="238">
        <f t="shared" si="139"/>
        <v>0</v>
      </c>
      <c r="BE349" s="238">
        <f t="shared" si="140"/>
        <v>0</v>
      </c>
      <c r="BF349" s="238">
        <f t="shared" si="141"/>
        <v>0</v>
      </c>
      <c r="BG349" s="238">
        <f t="shared" si="142"/>
        <v>0</v>
      </c>
      <c r="BH349" s="238">
        <f t="shared" si="143"/>
        <v>0</v>
      </c>
      <c r="BI349" s="238">
        <f t="shared" si="144"/>
        <v>0</v>
      </c>
      <c r="BJ349" s="238">
        <f t="shared" si="145"/>
        <v>0</v>
      </c>
      <c r="BK349" s="238">
        <f t="shared" si="146"/>
        <v>0</v>
      </c>
    </row>
    <row r="350" spans="1:63" x14ac:dyDescent="0.25">
      <c r="A350">
        <v>1991</v>
      </c>
      <c r="B350" s="202">
        <v>9078112.6775496081</v>
      </c>
      <c r="C350" s="202">
        <v>831451.12122706394</v>
      </c>
      <c r="D350" s="202">
        <v>473124.5197755468</v>
      </c>
      <c r="E350" s="202">
        <v>3787436.3531448492</v>
      </c>
      <c r="F350" s="202">
        <v>563675.68542420759</v>
      </c>
      <c r="G350" s="202">
        <v>92799.316297803525</v>
      </c>
      <c r="H350" s="202">
        <v>234166.64757334074</v>
      </c>
      <c r="I350" s="202">
        <v>297158.5936796008</v>
      </c>
      <c r="J350" s="202" t="e">
        <f>NA()</f>
        <v>#N/A</v>
      </c>
      <c r="K350" s="202">
        <v>167608.99148287182</v>
      </c>
      <c r="L350" s="202">
        <v>127496.23344301582</v>
      </c>
      <c r="M350" s="202">
        <v>1676844.8953578596</v>
      </c>
      <c r="N350" s="202">
        <v>2460421.6001036819</v>
      </c>
      <c r="O350" s="202">
        <v>76901.783178890124</v>
      </c>
      <c r="P350" s="202">
        <v>1609856.1202451466</v>
      </c>
      <c r="Q350" s="202">
        <v>464395.12250438594</v>
      </c>
      <c r="R350" s="202">
        <v>186410.99541161465</v>
      </c>
      <c r="S350" s="202">
        <v>943951.75176405907</v>
      </c>
      <c r="T350" s="202">
        <v>244883.7873437182</v>
      </c>
      <c r="U350" s="202">
        <v>1393067.3395332941</v>
      </c>
      <c r="W350" s="4">
        <f>'4 a'!B91</f>
        <v>9078112.6775496081</v>
      </c>
      <c r="X350" s="4">
        <f>'4 a'!C91</f>
        <v>831451.12122706394</v>
      </c>
      <c r="Y350" s="4">
        <f>'4 a'!D91</f>
        <v>473124.5197755468</v>
      </c>
      <c r="Z350" s="4">
        <f>'4 a'!E91</f>
        <v>3787436.3531448492</v>
      </c>
      <c r="AA350" s="4">
        <f>'4 a'!F91</f>
        <v>563675.68542420759</v>
      </c>
      <c r="AB350" s="4">
        <f>'4 a'!G91</f>
        <v>92799.316297803525</v>
      </c>
      <c r="AC350" s="4">
        <f>'4 a'!H91</f>
        <v>234166.64757334074</v>
      </c>
      <c r="AD350" s="4">
        <f>'4 a'!I91</f>
        <v>297158.5936796008</v>
      </c>
      <c r="AE350" s="4" t="str">
        <f>'4 a'!J91</f>
        <v>NA</v>
      </c>
      <c r="AF350" s="4">
        <f>'4 a'!K91</f>
        <v>167608.99148287182</v>
      </c>
      <c r="AG350" s="4">
        <f>'4 a'!L91</f>
        <v>127496.23344301582</v>
      </c>
      <c r="AH350" s="4">
        <f>'4 a'!M91</f>
        <v>1676844.8953578596</v>
      </c>
      <c r="AI350" s="4">
        <f>'4 a'!N91</f>
        <v>2460421.6001036819</v>
      </c>
      <c r="AJ350" s="4">
        <f>'4 a'!O91</f>
        <v>76901.783178890124</v>
      </c>
      <c r="AK350" s="4">
        <f>'4 a'!P91</f>
        <v>1609856.1202451466</v>
      </c>
      <c r="AL350" s="4">
        <f>'4 a'!Q91</f>
        <v>464395.12250438594</v>
      </c>
      <c r="AM350" s="4">
        <f>'4 a'!R91</f>
        <v>186410.99541161465</v>
      </c>
      <c r="AN350" s="4">
        <f>'4 a'!S91</f>
        <v>943951.75176405907</v>
      </c>
      <c r="AO350" s="4">
        <f>'4 a'!T91</f>
        <v>244883.7873437182</v>
      </c>
      <c r="AP350" s="4">
        <f>'4 a'!U91</f>
        <v>1393067.3395332941</v>
      </c>
      <c r="AR350" s="238">
        <f t="shared" si="127"/>
        <v>0</v>
      </c>
      <c r="AS350" s="238">
        <f t="shared" si="128"/>
        <v>0</v>
      </c>
      <c r="AT350" s="238">
        <f t="shared" si="129"/>
        <v>0</v>
      </c>
      <c r="AU350" s="238">
        <f t="shared" si="130"/>
        <v>0</v>
      </c>
      <c r="AV350" s="238">
        <f t="shared" si="131"/>
        <v>0</v>
      </c>
      <c r="AW350" s="238">
        <f t="shared" si="132"/>
        <v>0</v>
      </c>
      <c r="AX350" s="238">
        <f t="shared" si="133"/>
        <v>0</v>
      </c>
      <c r="AY350" s="238">
        <f t="shared" si="134"/>
        <v>0</v>
      </c>
      <c r="AZ350" s="238" t="e">
        <f t="shared" si="135"/>
        <v>#VALUE!</v>
      </c>
      <c r="BA350" s="238">
        <f t="shared" si="136"/>
        <v>0</v>
      </c>
      <c r="BB350" s="238">
        <f t="shared" si="137"/>
        <v>0</v>
      </c>
      <c r="BC350" s="238">
        <f t="shared" si="138"/>
        <v>0</v>
      </c>
      <c r="BD350" s="238">
        <f t="shared" si="139"/>
        <v>0</v>
      </c>
      <c r="BE350" s="238">
        <f t="shared" si="140"/>
        <v>0</v>
      </c>
      <c r="BF350" s="238">
        <f t="shared" si="141"/>
        <v>0</v>
      </c>
      <c r="BG350" s="238">
        <f t="shared" si="142"/>
        <v>0</v>
      </c>
      <c r="BH350" s="238">
        <f t="shared" si="143"/>
        <v>0</v>
      </c>
      <c r="BI350" s="238">
        <f t="shared" si="144"/>
        <v>0</v>
      </c>
      <c r="BJ350" s="238">
        <f t="shared" si="145"/>
        <v>0</v>
      </c>
      <c r="BK350" s="238">
        <f t="shared" si="146"/>
        <v>0</v>
      </c>
    </row>
    <row r="351" spans="1:63" x14ac:dyDescent="0.25">
      <c r="A351">
        <v>1992</v>
      </c>
      <c r="B351" s="202">
        <v>9386108.5336601734</v>
      </c>
      <c r="C351" s="202">
        <v>838727.91728240927</v>
      </c>
      <c r="D351" s="202">
        <v>485485.11272167816</v>
      </c>
      <c r="E351" s="202">
        <v>3818456.5877608536</v>
      </c>
      <c r="F351" s="202">
        <v>596172.75655893388</v>
      </c>
      <c r="G351" s="202">
        <v>99324.080217286973</v>
      </c>
      <c r="H351" s="202">
        <v>239068.9564223412</v>
      </c>
      <c r="I351" s="202">
        <v>301707.06598739373</v>
      </c>
      <c r="J351" s="202" t="e">
        <f>NA()</f>
        <v>#N/A</v>
      </c>
      <c r="K351" s="202">
        <v>170920.04090409007</v>
      </c>
      <c r="L351" s="202">
        <v>123052.70911044117</v>
      </c>
      <c r="M351" s="202">
        <v>1701627.6478592339</v>
      </c>
      <c r="N351" s="202">
        <v>2507462.0795736606</v>
      </c>
      <c r="O351" s="202">
        <v>79654.750020727675</v>
      </c>
      <c r="P351" s="202">
        <v>1622299.4087229681</v>
      </c>
      <c r="Q351" s="202">
        <v>472318.05982005165</v>
      </c>
      <c r="R351" s="202">
        <v>192978.50263356071</v>
      </c>
      <c r="S351" s="202">
        <v>952734.51103910932</v>
      </c>
      <c r="T351" s="202">
        <v>241936.58333534628</v>
      </c>
      <c r="U351" s="202">
        <v>1405014.7011405819</v>
      </c>
      <c r="W351" s="4">
        <f>'4 a'!B92</f>
        <v>9386108.5336601734</v>
      </c>
      <c r="X351" s="4">
        <f>'4 a'!C92</f>
        <v>838727.91728240927</v>
      </c>
      <c r="Y351" s="4">
        <f>'4 a'!D92</f>
        <v>485485.11272167816</v>
      </c>
      <c r="Z351" s="4">
        <f>'4 a'!E92</f>
        <v>3818456.5877608536</v>
      </c>
      <c r="AA351" s="4">
        <f>'4 a'!F92</f>
        <v>596172.75655893388</v>
      </c>
      <c r="AB351" s="4">
        <f>'4 a'!G92</f>
        <v>99324.080217286973</v>
      </c>
      <c r="AC351" s="4">
        <f>'4 a'!H92</f>
        <v>239068.9564223412</v>
      </c>
      <c r="AD351" s="4">
        <f>'4 a'!I92</f>
        <v>301707.06598739373</v>
      </c>
      <c r="AE351" s="4" t="str">
        <f>'4 a'!J92</f>
        <v>NA</v>
      </c>
      <c r="AF351" s="4">
        <f>'4 a'!K92</f>
        <v>170920.04090409007</v>
      </c>
      <c r="AG351" s="4">
        <f>'4 a'!L92</f>
        <v>123052.70911044117</v>
      </c>
      <c r="AH351" s="4">
        <f>'4 a'!M92</f>
        <v>1701627.6478592339</v>
      </c>
      <c r="AI351" s="4">
        <f>'4 a'!N92</f>
        <v>2507462.0795736606</v>
      </c>
      <c r="AJ351" s="4">
        <f>'4 a'!O92</f>
        <v>79654.750020727675</v>
      </c>
      <c r="AK351" s="4">
        <f>'4 a'!P92</f>
        <v>1622299.4087229681</v>
      </c>
      <c r="AL351" s="4">
        <f>'4 a'!Q92</f>
        <v>472318.05982005165</v>
      </c>
      <c r="AM351" s="4">
        <f>'4 a'!R92</f>
        <v>192978.50263356071</v>
      </c>
      <c r="AN351" s="4">
        <f>'4 a'!S92</f>
        <v>952734.51103910932</v>
      </c>
      <c r="AO351" s="4">
        <f>'4 a'!T92</f>
        <v>241936.58333534628</v>
      </c>
      <c r="AP351" s="4">
        <f>'4 a'!U92</f>
        <v>1405014.7011405819</v>
      </c>
      <c r="AR351" s="238">
        <f t="shared" si="127"/>
        <v>0</v>
      </c>
      <c r="AS351" s="238">
        <f t="shared" si="128"/>
        <v>0</v>
      </c>
      <c r="AT351" s="238">
        <f t="shared" si="129"/>
        <v>0</v>
      </c>
      <c r="AU351" s="238">
        <f t="shared" si="130"/>
        <v>0</v>
      </c>
      <c r="AV351" s="238">
        <f t="shared" si="131"/>
        <v>0</v>
      </c>
      <c r="AW351" s="238">
        <f t="shared" si="132"/>
        <v>0</v>
      </c>
      <c r="AX351" s="238">
        <f t="shared" si="133"/>
        <v>0</v>
      </c>
      <c r="AY351" s="238">
        <f t="shared" si="134"/>
        <v>0</v>
      </c>
      <c r="AZ351" s="238" t="e">
        <f t="shared" si="135"/>
        <v>#VALUE!</v>
      </c>
      <c r="BA351" s="238">
        <f t="shared" si="136"/>
        <v>0</v>
      </c>
      <c r="BB351" s="238">
        <f t="shared" si="137"/>
        <v>0</v>
      </c>
      <c r="BC351" s="238">
        <f t="shared" si="138"/>
        <v>0</v>
      </c>
      <c r="BD351" s="238">
        <f t="shared" si="139"/>
        <v>0</v>
      </c>
      <c r="BE351" s="238">
        <f t="shared" si="140"/>
        <v>0</v>
      </c>
      <c r="BF351" s="238">
        <f t="shared" si="141"/>
        <v>0</v>
      </c>
      <c r="BG351" s="238">
        <f t="shared" si="142"/>
        <v>0</v>
      </c>
      <c r="BH351" s="238">
        <f t="shared" si="143"/>
        <v>0</v>
      </c>
      <c r="BI351" s="238">
        <f t="shared" si="144"/>
        <v>0</v>
      </c>
      <c r="BJ351" s="238">
        <f t="shared" si="145"/>
        <v>0</v>
      </c>
      <c r="BK351" s="238">
        <f t="shared" si="146"/>
        <v>0</v>
      </c>
    </row>
    <row r="352" spans="1:63" x14ac:dyDescent="0.25">
      <c r="A352">
        <v>1993</v>
      </c>
      <c r="B352" s="202">
        <v>9653862.0162266623</v>
      </c>
      <c r="C352" s="202">
        <v>858341.92836937064</v>
      </c>
      <c r="D352" s="202">
        <v>505163.44188734295</v>
      </c>
      <c r="E352" s="202">
        <v>3824988.543447976</v>
      </c>
      <c r="F352" s="202">
        <v>633906.89800309646</v>
      </c>
      <c r="G352" s="202">
        <v>110726.04973304586</v>
      </c>
      <c r="H352" s="202">
        <v>240328.20513442106</v>
      </c>
      <c r="I352" s="202">
        <v>298805.02690675639</v>
      </c>
      <c r="J352" s="202" t="e">
        <f>NA()</f>
        <v>#N/A</v>
      </c>
      <c r="K352" s="202">
        <v>170766.88793317444</v>
      </c>
      <c r="L352" s="202">
        <v>122054.98043469671</v>
      </c>
      <c r="M352" s="202">
        <v>1690272.1970113555</v>
      </c>
      <c r="N352" s="202">
        <v>2482334.8669375228</v>
      </c>
      <c r="O352" s="202">
        <v>81497.760706753688</v>
      </c>
      <c r="P352" s="202">
        <v>1613960.0747647842</v>
      </c>
      <c r="Q352" s="202">
        <v>478258.00941165996</v>
      </c>
      <c r="R352" s="202">
        <v>198356.2117633236</v>
      </c>
      <c r="S352" s="202">
        <v>942913.95409946353</v>
      </c>
      <c r="T352" s="202">
        <v>236958.04592524568</v>
      </c>
      <c r="U352" s="202">
        <v>1448443.8193194617</v>
      </c>
      <c r="W352" s="4">
        <f>'4 a'!B93</f>
        <v>9653862.0162266623</v>
      </c>
      <c r="X352" s="4">
        <f>'4 a'!C93</f>
        <v>858341.92836937064</v>
      </c>
      <c r="Y352" s="4">
        <f>'4 a'!D93</f>
        <v>505163.44188734295</v>
      </c>
      <c r="Z352" s="4">
        <f>'4 a'!E93</f>
        <v>3824988.543447976</v>
      </c>
      <c r="AA352" s="4">
        <f>'4 a'!F93</f>
        <v>633906.89800309646</v>
      </c>
      <c r="AB352" s="4">
        <f>'4 a'!G93</f>
        <v>110726.04973304586</v>
      </c>
      <c r="AC352" s="4">
        <f>'4 a'!H93</f>
        <v>240328.20513442106</v>
      </c>
      <c r="AD352" s="4">
        <f>'4 a'!I93</f>
        <v>298805.02690675639</v>
      </c>
      <c r="AE352" s="4" t="str">
        <f>'4 a'!J93</f>
        <v>NA</v>
      </c>
      <c r="AF352" s="4">
        <f>'4 a'!K93</f>
        <v>170766.88793317444</v>
      </c>
      <c r="AG352" s="4">
        <f>'4 a'!L93</f>
        <v>122054.98043469671</v>
      </c>
      <c r="AH352" s="4">
        <f>'4 a'!M93</f>
        <v>1690272.1970113555</v>
      </c>
      <c r="AI352" s="4">
        <f>'4 a'!N93</f>
        <v>2482334.8669375228</v>
      </c>
      <c r="AJ352" s="4">
        <f>'4 a'!O93</f>
        <v>81497.760706753688</v>
      </c>
      <c r="AK352" s="4">
        <f>'4 a'!P93</f>
        <v>1613960.0747647842</v>
      </c>
      <c r="AL352" s="4">
        <f>'4 a'!Q93</f>
        <v>478258.00941165996</v>
      </c>
      <c r="AM352" s="4">
        <f>'4 a'!R93</f>
        <v>198356.2117633236</v>
      </c>
      <c r="AN352" s="4">
        <f>'4 a'!S93</f>
        <v>942913.95409946353</v>
      </c>
      <c r="AO352" s="4">
        <f>'4 a'!T93</f>
        <v>236958.04592524568</v>
      </c>
      <c r="AP352" s="4">
        <f>'4 a'!U93</f>
        <v>1448443.8193194617</v>
      </c>
      <c r="AR352" s="238">
        <f t="shared" si="127"/>
        <v>0</v>
      </c>
      <c r="AS352" s="238">
        <f t="shared" si="128"/>
        <v>0</v>
      </c>
      <c r="AT352" s="238">
        <f t="shared" si="129"/>
        <v>0</v>
      </c>
      <c r="AU352" s="238">
        <f t="shared" si="130"/>
        <v>0</v>
      </c>
      <c r="AV352" s="238">
        <f t="shared" si="131"/>
        <v>0</v>
      </c>
      <c r="AW352" s="238">
        <f t="shared" si="132"/>
        <v>0</v>
      </c>
      <c r="AX352" s="238">
        <f t="shared" si="133"/>
        <v>0</v>
      </c>
      <c r="AY352" s="238">
        <f t="shared" si="134"/>
        <v>0</v>
      </c>
      <c r="AZ352" s="238" t="e">
        <f t="shared" si="135"/>
        <v>#VALUE!</v>
      </c>
      <c r="BA352" s="238">
        <f t="shared" si="136"/>
        <v>0</v>
      </c>
      <c r="BB352" s="238">
        <f t="shared" si="137"/>
        <v>0</v>
      </c>
      <c r="BC352" s="238">
        <f t="shared" si="138"/>
        <v>0</v>
      </c>
      <c r="BD352" s="238">
        <f t="shared" si="139"/>
        <v>0</v>
      </c>
      <c r="BE352" s="238">
        <f t="shared" si="140"/>
        <v>0</v>
      </c>
      <c r="BF352" s="238">
        <f t="shared" si="141"/>
        <v>0</v>
      </c>
      <c r="BG352" s="238">
        <f t="shared" si="142"/>
        <v>0</v>
      </c>
      <c r="BH352" s="238">
        <f t="shared" si="143"/>
        <v>0</v>
      </c>
      <c r="BI352" s="238">
        <f t="shared" si="144"/>
        <v>0</v>
      </c>
      <c r="BJ352" s="238">
        <f t="shared" si="145"/>
        <v>0</v>
      </c>
      <c r="BK352" s="238">
        <f t="shared" si="146"/>
        <v>0</v>
      </c>
    </row>
    <row r="353" spans="1:63" x14ac:dyDescent="0.25">
      <c r="A353">
        <v>1994</v>
      </c>
      <c r="B353" s="202">
        <v>10047103.688971434</v>
      </c>
      <c r="C353" s="202">
        <v>899578.47796128481</v>
      </c>
      <c r="D353" s="202">
        <v>529032.41123610782</v>
      </c>
      <c r="E353" s="202">
        <v>3858020.3123354167</v>
      </c>
      <c r="F353" s="202">
        <v>689512.27036148414</v>
      </c>
      <c r="G353" s="202">
        <v>122435.39953298532</v>
      </c>
      <c r="H353" s="202">
        <v>246101.39627028053</v>
      </c>
      <c r="I353" s="202">
        <v>308447.37987217074</v>
      </c>
      <c r="J353" s="202" t="e">
        <f>NA()</f>
        <v>#N/A</v>
      </c>
      <c r="K353" s="202">
        <v>180202.43630382547</v>
      </c>
      <c r="L353" s="202">
        <v>126514.55296765031</v>
      </c>
      <c r="M353" s="202">
        <v>1728259.1779947313</v>
      </c>
      <c r="N353" s="202">
        <v>2543692.0140722785</v>
      </c>
      <c r="O353" s="202">
        <v>86301.597176656636</v>
      </c>
      <c r="P353" s="202">
        <v>1651018.8043736273</v>
      </c>
      <c r="Q353" s="202">
        <v>492419.6321319089</v>
      </c>
      <c r="R353" s="202">
        <v>208375.97958126184</v>
      </c>
      <c r="S353" s="202">
        <v>965369.35771549714</v>
      </c>
      <c r="T353" s="202">
        <v>246700.81433333218</v>
      </c>
      <c r="U353" s="202">
        <v>1514732.0050015473</v>
      </c>
      <c r="W353" s="4">
        <f>'4 a'!B94</f>
        <v>10047103.688971434</v>
      </c>
      <c r="X353" s="4">
        <f>'4 a'!C94</f>
        <v>899578.47796128481</v>
      </c>
      <c r="Y353" s="4">
        <f>'4 a'!D94</f>
        <v>529032.41123610782</v>
      </c>
      <c r="Z353" s="4">
        <f>'4 a'!E94</f>
        <v>3858020.3123354167</v>
      </c>
      <c r="AA353" s="4">
        <f>'4 a'!F94</f>
        <v>689512.27036148414</v>
      </c>
      <c r="AB353" s="4">
        <f>'4 a'!G94</f>
        <v>122435.39953298532</v>
      </c>
      <c r="AC353" s="4">
        <f>'4 a'!H94</f>
        <v>246101.39627028053</v>
      </c>
      <c r="AD353" s="4">
        <f>'4 a'!I94</f>
        <v>308447.37987217074</v>
      </c>
      <c r="AE353" s="4" t="str">
        <f>'4 a'!J94</f>
        <v>NA</v>
      </c>
      <c r="AF353" s="4">
        <f>'4 a'!K94</f>
        <v>180202.43630382547</v>
      </c>
      <c r="AG353" s="4">
        <f>'4 a'!L94</f>
        <v>126514.55296765031</v>
      </c>
      <c r="AH353" s="4">
        <f>'4 a'!M94</f>
        <v>1728259.1779947313</v>
      </c>
      <c r="AI353" s="4">
        <f>'4 a'!N94</f>
        <v>2543692.0140722785</v>
      </c>
      <c r="AJ353" s="4">
        <f>'4 a'!O94</f>
        <v>86301.597176656636</v>
      </c>
      <c r="AK353" s="4">
        <f>'4 a'!P94</f>
        <v>1651018.8043736273</v>
      </c>
      <c r="AL353" s="4">
        <f>'4 a'!Q94</f>
        <v>492419.6321319089</v>
      </c>
      <c r="AM353" s="4">
        <f>'4 a'!R94</f>
        <v>208375.97958126184</v>
      </c>
      <c r="AN353" s="4">
        <f>'4 a'!S94</f>
        <v>965369.35771549714</v>
      </c>
      <c r="AO353" s="4">
        <f>'4 a'!T94</f>
        <v>246700.81433333218</v>
      </c>
      <c r="AP353" s="4">
        <f>'4 a'!U94</f>
        <v>1514732.0050015473</v>
      </c>
      <c r="AR353" s="238">
        <f t="shared" si="127"/>
        <v>0</v>
      </c>
      <c r="AS353" s="238">
        <f t="shared" si="128"/>
        <v>0</v>
      </c>
      <c r="AT353" s="238">
        <f t="shared" si="129"/>
        <v>0</v>
      </c>
      <c r="AU353" s="238">
        <f t="shared" si="130"/>
        <v>0</v>
      </c>
      <c r="AV353" s="238">
        <f t="shared" si="131"/>
        <v>0</v>
      </c>
      <c r="AW353" s="238">
        <f t="shared" si="132"/>
        <v>0</v>
      </c>
      <c r="AX353" s="238">
        <f t="shared" si="133"/>
        <v>0</v>
      </c>
      <c r="AY353" s="238">
        <f t="shared" si="134"/>
        <v>0</v>
      </c>
      <c r="AZ353" s="238" t="e">
        <f t="shared" si="135"/>
        <v>#VALUE!</v>
      </c>
      <c r="BA353" s="238">
        <f t="shared" si="136"/>
        <v>0</v>
      </c>
      <c r="BB353" s="238">
        <f t="shared" si="137"/>
        <v>0</v>
      </c>
      <c r="BC353" s="238">
        <f t="shared" si="138"/>
        <v>0</v>
      </c>
      <c r="BD353" s="238">
        <f t="shared" si="139"/>
        <v>0</v>
      </c>
      <c r="BE353" s="238">
        <f t="shared" si="140"/>
        <v>0</v>
      </c>
      <c r="BF353" s="238">
        <f t="shared" si="141"/>
        <v>0</v>
      </c>
      <c r="BG353" s="238">
        <f t="shared" si="142"/>
        <v>0</v>
      </c>
      <c r="BH353" s="238">
        <f t="shared" si="143"/>
        <v>0</v>
      </c>
      <c r="BI353" s="238">
        <f t="shared" si="144"/>
        <v>0</v>
      </c>
      <c r="BJ353" s="238">
        <f t="shared" si="145"/>
        <v>0</v>
      </c>
      <c r="BK353" s="238">
        <f t="shared" si="146"/>
        <v>0</v>
      </c>
    </row>
    <row r="354" spans="1:63" x14ac:dyDescent="0.25">
      <c r="A354">
        <v>1995</v>
      </c>
      <c r="B354" s="202">
        <v>10299780.451308735</v>
      </c>
      <c r="C354" s="202">
        <v>924842.50137006491</v>
      </c>
      <c r="D354" s="202">
        <v>546931.0304888112</v>
      </c>
      <c r="E354" s="202">
        <v>3932956.3161047143</v>
      </c>
      <c r="F354" s="202">
        <v>751090.45373746136</v>
      </c>
      <c r="G354" s="202">
        <v>131346.69550502996</v>
      </c>
      <c r="H354" s="202">
        <v>252668.31946037931</v>
      </c>
      <c r="I354" s="202">
        <v>315482.14467627282</v>
      </c>
      <c r="J354" s="202">
        <v>176724.33676678958</v>
      </c>
      <c r="K354" s="202">
        <v>185725.95710488645</v>
      </c>
      <c r="L354" s="202">
        <v>131527.67997310811</v>
      </c>
      <c r="M354" s="202">
        <v>1763641.8223919747</v>
      </c>
      <c r="N354" s="202">
        <v>2586349.840175489</v>
      </c>
      <c r="O354" s="202">
        <v>94579.839264398048</v>
      </c>
      <c r="P354" s="202">
        <v>1698763.8430601531</v>
      </c>
      <c r="Q354" s="202">
        <v>507763.32156039478</v>
      </c>
      <c r="R354" s="202">
        <v>217099.25580233536</v>
      </c>
      <c r="S354" s="202">
        <v>991996.34539380344</v>
      </c>
      <c r="T354" s="202">
        <v>256443.58274141862</v>
      </c>
      <c r="U354" s="202">
        <v>1562891.5506188457</v>
      </c>
      <c r="W354" s="4">
        <f>'4 a'!B95</f>
        <v>10299780.451308735</v>
      </c>
      <c r="X354" s="4">
        <f>'4 a'!C95</f>
        <v>924842.50137006491</v>
      </c>
      <c r="Y354" s="4">
        <f>'4 a'!D95</f>
        <v>546931.0304888112</v>
      </c>
      <c r="Z354" s="4">
        <f>'4 a'!E95</f>
        <v>3932956.3161047143</v>
      </c>
      <c r="AA354" s="4">
        <f>'4 a'!F95</f>
        <v>751090.45373746136</v>
      </c>
      <c r="AB354" s="4">
        <f>'4 a'!G95</f>
        <v>131346.69550502996</v>
      </c>
      <c r="AC354" s="4">
        <f>'4 a'!H95</f>
        <v>252668.31946037931</v>
      </c>
      <c r="AD354" s="4">
        <f>'4 a'!I95</f>
        <v>315482.14467627282</v>
      </c>
      <c r="AE354" s="4">
        <f>'4 a'!J95</f>
        <v>176724.33676678958</v>
      </c>
      <c r="AF354" s="4">
        <f>'4 a'!K95</f>
        <v>185725.95710488645</v>
      </c>
      <c r="AG354" s="4">
        <f>'4 a'!L95</f>
        <v>131527.67997310811</v>
      </c>
      <c r="AH354" s="4">
        <f>'4 a'!M95</f>
        <v>1763641.8223919747</v>
      </c>
      <c r="AI354" s="4">
        <f>'4 a'!N95</f>
        <v>2586349.840175489</v>
      </c>
      <c r="AJ354" s="4">
        <f>'4 a'!O95</f>
        <v>94579.839264398048</v>
      </c>
      <c r="AK354" s="4">
        <f>'4 a'!P95</f>
        <v>1698763.8430601531</v>
      </c>
      <c r="AL354" s="4">
        <f>'4 a'!Q95</f>
        <v>507763.32156039478</v>
      </c>
      <c r="AM354" s="4">
        <f>'4 a'!R95</f>
        <v>217099.25580233536</v>
      </c>
      <c r="AN354" s="4">
        <f>'4 a'!S95</f>
        <v>991996.34539380344</v>
      </c>
      <c r="AO354" s="4">
        <f>'4 a'!T95</f>
        <v>256443.58274141862</v>
      </c>
      <c r="AP354" s="4">
        <f>'4 a'!U95</f>
        <v>1562891.5506188457</v>
      </c>
      <c r="AR354" s="238">
        <f t="shared" si="127"/>
        <v>0</v>
      </c>
      <c r="AS354" s="238">
        <f t="shared" si="128"/>
        <v>0</v>
      </c>
      <c r="AT354" s="238">
        <f t="shared" si="129"/>
        <v>0</v>
      </c>
      <c r="AU354" s="238">
        <f t="shared" si="130"/>
        <v>0</v>
      </c>
      <c r="AV354" s="238">
        <f t="shared" si="131"/>
        <v>0</v>
      </c>
      <c r="AW354" s="238">
        <f t="shared" si="132"/>
        <v>0</v>
      </c>
      <c r="AX354" s="238">
        <f t="shared" si="133"/>
        <v>0</v>
      </c>
      <c r="AY354" s="238">
        <f t="shared" si="134"/>
        <v>0</v>
      </c>
      <c r="AZ354" s="238">
        <f t="shared" si="135"/>
        <v>0</v>
      </c>
      <c r="BA354" s="238">
        <f t="shared" si="136"/>
        <v>0</v>
      </c>
      <c r="BB354" s="238">
        <f t="shared" si="137"/>
        <v>0</v>
      </c>
      <c r="BC354" s="238">
        <f t="shared" si="138"/>
        <v>0</v>
      </c>
      <c r="BD354" s="238">
        <f t="shared" si="139"/>
        <v>0</v>
      </c>
      <c r="BE354" s="238">
        <f t="shared" si="140"/>
        <v>0</v>
      </c>
      <c r="BF354" s="238">
        <f t="shared" si="141"/>
        <v>0</v>
      </c>
      <c r="BG354" s="238">
        <f t="shared" si="142"/>
        <v>0</v>
      </c>
      <c r="BH354" s="238">
        <f t="shared" si="143"/>
        <v>0</v>
      </c>
      <c r="BI354" s="238">
        <f t="shared" si="144"/>
        <v>0</v>
      </c>
      <c r="BJ354" s="238">
        <f t="shared" si="145"/>
        <v>0</v>
      </c>
      <c r="BK354" s="238">
        <f t="shared" si="146"/>
        <v>0</v>
      </c>
    </row>
    <row r="355" spans="1:63" x14ac:dyDescent="0.25">
      <c r="A355">
        <v>1996</v>
      </c>
      <c r="B355" s="202">
        <v>10684973.649344692</v>
      </c>
      <c r="C355" s="202">
        <v>939813.85072035796</v>
      </c>
      <c r="D355" s="202">
        <v>568856.61462412123</v>
      </c>
      <c r="E355" s="202">
        <v>4035608.6244716528</v>
      </c>
      <c r="F355" s="202">
        <v>805062.96627667535</v>
      </c>
      <c r="G355" s="202">
        <v>141363.9299764648</v>
      </c>
      <c r="H355" s="202">
        <v>258900.48909877249</v>
      </c>
      <c r="I355" s="202">
        <v>319975.9195589982</v>
      </c>
      <c r="J355" s="202">
        <v>184747.05450523525</v>
      </c>
      <c r="K355" s="202">
        <v>190990.44321763917</v>
      </c>
      <c r="L355" s="202">
        <v>136222.55437519273</v>
      </c>
      <c r="M355" s="202">
        <v>1782470.7234291004</v>
      </c>
      <c r="N355" s="202">
        <v>2606802.2225537407</v>
      </c>
      <c r="O355" s="202">
        <v>101766.33379538766</v>
      </c>
      <c r="P355" s="202">
        <v>1719015.6630982829</v>
      </c>
      <c r="Q355" s="202">
        <v>525060.38266251376</v>
      </c>
      <c r="R355" s="202">
        <v>228170.80768014793</v>
      </c>
      <c r="S355" s="202">
        <v>1015973.0193964679</v>
      </c>
      <c r="T355" s="202">
        <v>260271.09890173833</v>
      </c>
      <c r="U355" s="202">
        <v>1611553.3737057722</v>
      </c>
      <c r="W355" s="4">
        <f>'4 a'!B96</f>
        <v>10684973.649344692</v>
      </c>
      <c r="X355" s="4">
        <f>'4 a'!C96</f>
        <v>939813.85072035796</v>
      </c>
      <c r="Y355" s="4">
        <f>'4 a'!D96</f>
        <v>568856.61462412123</v>
      </c>
      <c r="Z355" s="4">
        <f>'4 a'!E96</f>
        <v>4035608.6244716528</v>
      </c>
      <c r="AA355" s="4">
        <f>'4 a'!F96</f>
        <v>805062.96627667535</v>
      </c>
      <c r="AB355" s="4">
        <f>'4 a'!G96</f>
        <v>141363.9299764648</v>
      </c>
      <c r="AC355" s="4">
        <f>'4 a'!H96</f>
        <v>258900.48909877249</v>
      </c>
      <c r="AD355" s="4">
        <f>'4 a'!I96</f>
        <v>319975.9195589982</v>
      </c>
      <c r="AE355" s="4">
        <f>'4 a'!J96</f>
        <v>184747.05450523525</v>
      </c>
      <c r="AF355" s="4">
        <f>'4 a'!K96</f>
        <v>190990.44321763917</v>
      </c>
      <c r="AG355" s="4">
        <f>'4 a'!L96</f>
        <v>136222.55437519273</v>
      </c>
      <c r="AH355" s="4">
        <f>'4 a'!M96</f>
        <v>1782470.7234291004</v>
      </c>
      <c r="AI355" s="4">
        <f>'4 a'!N96</f>
        <v>2606802.2225537407</v>
      </c>
      <c r="AJ355" s="4">
        <f>'4 a'!O96</f>
        <v>101766.33379538766</v>
      </c>
      <c r="AK355" s="4">
        <f>'4 a'!P96</f>
        <v>1719015.6630982829</v>
      </c>
      <c r="AL355" s="4">
        <f>'4 a'!Q96</f>
        <v>525060.38266251376</v>
      </c>
      <c r="AM355" s="4">
        <f>'4 a'!R96</f>
        <v>228170.80768014793</v>
      </c>
      <c r="AN355" s="4">
        <f>'4 a'!S96</f>
        <v>1015973.0193964679</v>
      </c>
      <c r="AO355" s="4">
        <f>'4 a'!T96</f>
        <v>260271.09890173833</v>
      </c>
      <c r="AP355" s="4">
        <f>'4 a'!U96</f>
        <v>1611553.3737057722</v>
      </c>
      <c r="AR355" s="238">
        <f t="shared" si="127"/>
        <v>0</v>
      </c>
      <c r="AS355" s="238">
        <f t="shared" si="128"/>
        <v>0</v>
      </c>
      <c r="AT355" s="238">
        <f t="shared" si="129"/>
        <v>0</v>
      </c>
      <c r="AU355" s="238">
        <f t="shared" si="130"/>
        <v>0</v>
      </c>
      <c r="AV355" s="238">
        <f t="shared" si="131"/>
        <v>0</v>
      </c>
      <c r="AW355" s="238">
        <f t="shared" si="132"/>
        <v>0</v>
      </c>
      <c r="AX355" s="238">
        <f t="shared" si="133"/>
        <v>0</v>
      </c>
      <c r="AY355" s="238">
        <f t="shared" si="134"/>
        <v>0</v>
      </c>
      <c r="AZ355" s="238">
        <f t="shared" si="135"/>
        <v>0</v>
      </c>
      <c r="BA355" s="238">
        <f t="shared" si="136"/>
        <v>0</v>
      </c>
      <c r="BB355" s="238">
        <f t="shared" si="137"/>
        <v>0</v>
      </c>
      <c r="BC355" s="238">
        <f t="shared" si="138"/>
        <v>0</v>
      </c>
      <c r="BD355" s="238">
        <f t="shared" si="139"/>
        <v>0</v>
      </c>
      <c r="BE355" s="238">
        <f t="shared" si="140"/>
        <v>0</v>
      </c>
      <c r="BF355" s="238">
        <f t="shared" si="141"/>
        <v>0</v>
      </c>
      <c r="BG355" s="238">
        <f t="shared" si="142"/>
        <v>0</v>
      </c>
      <c r="BH355" s="238">
        <f t="shared" si="143"/>
        <v>0</v>
      </c>
      <c r="BI355" s="238">
        <f t="shared" si="144"/>
        <v>0</v>
      </c>
      <c r="BJ355" s="238">
        <f t="shared" si="145"/>
        <v>0</v>
      </c>
      <c r="BK355" s="238">
        <f t="shared" si="146"/>
        <v>0</v>
      </c>
    </row>
    <row r="356" spans="1:63" x14ac:dyDescent="0.25">
      <c r="A356">
        <v>1997</v>
      </c>
      <c r="B356" s="202">
        <v>11161193.96274936</v>
      </c>
      <c r="C356" s="202">
        <v>979529.5993267236</v>
      </c>
      <c r="D356" s="202">
        <v>593032.21618140547</v>
      </c>
      <c r="E356" s="202">
        <v>4100001.9493976762</v>
      </c>
      <c r="F356" s="202">
        <v>851488.84546214214</v>
      </c>
      <c r="G356" s="202">
        <v>153390.43317731266</v>
      </c>
      <c r="H356" s="202">
        <v>264877.67068020249</v>
      </c>
      <c r="I356" s="202">
        <v>331926.60823513538</v>
      </c>
      <c r="J356" s="202">
        <v>183172.04057102255</v>
      </c>
      <c r="K356" s="202">
        <v>197099.18508256428</v>
      </c>
      <c r="L356" s="202">
        <v>144676.43009523826</v>
      </c>
      <c r="M356" s="202">
        <v>1821396.9758720729</v>
      </c>
      <c r="N356" s="202">
        <v>2652089.640677012</v>
      </c>
      <c r="O356" s="202">
        <v>112876.36086333459</v>
      </c>
      <c r="P356" s="202">
        <v>1746897.2849815371</v>
      </c>
      <c r="Q356" s="202">
        <v>547524.80073647841</v>
      </c>
      <c r="R356" s="202">
        <v>240475.19154582676</v>
      </c>
      <c r="S356" s="202">
        <v>1055277.9067387478</v>
      </c>
      <c r="T356" s="202">
        <v>267578.1752078032</v>
      </c>
      <c r="U356" s="202">
        <v>1673762.6931252109</v>
      </c>
      <c r="W356" s="4">
        <f>'4 a'!B97</f>
        <v>11161193.96274936</v>
      </c>
      <c r="X356" s="4">
        <f>'4 a'!C97</f>
        <v>979529.5993267236</v>
      </c>
      <c r="Y356" s="4">
        <f>'4 a'!D97</f>
        <v>593032.21618140547</v>
      </c>
      <c r="Z356" s="4">
        <f>'4 a'!E97</f>
        <v>4100001.9493976762</v>
      </c>
      <c r="AA356" s="4">
        <f>'4 a'!F97</f>
        <v>851488.84546214214</v>
      </c>
      <c r="AB356" s="4">
        <f>'4 a'!G97</f>
        <v>153390.43317731266</v>
      </c>
      <c r="AC356" s="4">
        <f>'4 a'!H97</f>
        <v>264877.67068020249</v>
      </c>
      <c r="AD356" s="4">
        <f>'4 a'!I97</f>
        <v>331926.60823513538</v>
      </c>
      <c r="AE356" s="4">
        <f>'4 a'!J97</f>
        <v>183172.04057102255</v>
      </c>
      <c r="AF356" s="4">
        <f>'4 a'!K97</f>
        <v>197099.18508256428</v>
      </c>
      <c r="AG356" s="4">
        <f>'4 a'!L97</f>
        <v>144676.43009523826</v>
      </c>
      <c r="AH356" s="4">
        <f>'4 a'!M97</f>
        <v>1821396.9758720729</v>
      </c>
      <c r="AI356" s="4">
        <f>'4 a'!N97</f>
        <v>2652089.640677012</v>
      </c>
      <c r="AJ356" s="4">
        <f>'4 a'!O97</f>
        <v>112876.36086333459</v>
      </c>
      <c r="AK356" s="4">
        <f>'4 a'!P97</f>
        <v>1746897.2849815371</v>
      </c>
      <c r="AL356" s="4">
        <f>'4 a'!Q97</f>
        <v>547524.80073647841</v>
      </c>
      <c r="AM356" s="4">
        <f>'4 a'!R97</f>
        <v>240475.19154582676</v>
      </c>
      <c r="AN356" s="4">
        <f>'4 a'!S97</f>
        <v>1055277.9067387478</v>
      </c>
      <c r="AO356" s="4">
        <f>'4 a'!T97</f>
        <v>267578.1752078032</v>
      </c>
      <c r="AP356" s="4">
        <f>'4 a'!U97</f>
        <v>1673762.6931252109</v>
      </c>
      <c r="AR356" s="238">
        <f t="shared" si="127"/>
        <v>0</v>
      </c>
      <c r="AS356" s="238">
        <f t="shared" si="128"/>
        <v>0</v>
      </c>
      <c r="AT356" s="238">
        <f t="shared" si="129"/>
        <v>0</v>
      </c>
      <c r="AU356" s="238">
        <f t="shared" si="130"/>
        <v>0</v>
      </c>
      <c r="AV356" s="238">
        <f t="shared" si="131"/>
        <v>0</v>
      </c>
      <c r="AW356" s="238">
        <f t="shared" si="132"/>
        <v>0</v>
      </c>
      <c r="AX356" s="238">
        <f t="shared" si="133"/>
        <v>0</v>
      </c>
      <c r="AY356" s="238">
        <f t="shared" si="134"/>
        <v>0</v>
      </c>
      <c r="AZ356" s="238">
        <f t="shared" si="135"/>
        <v>0</v>
      </c>
      <c r="BA356" s="238">
        <f t="shared" si="136"/>
        <v>0</v>
      </c>
      <c r="BB356" s="238">
        <f t="shared" si="137"/>
        <v>0</v>
      </c>
      <c r="BC356" s="238">
        <f t="shared" si="138"/>
        <v>0</v>
      </c>
      <c r="BD356" s="238">
        <f t="shared" si="139"/>
        <v>0</v>
      </c>
      <c r="BE356" s="238">
        <f t="shared" si="140"/>
        <v>0</v>
      </c>
      <c r="BF356" s="238">
        <f t="shared" si="141"/>
        <v>0</v>
      </c>
      <c r="BG356" s="238">
        <f t="shared" si="142"/>
        <v>0</v>
      </c>
      <c r="BH356" s="238">
        <f t="shared" si="143"/>
        <v>0</v>
      </c>
      <c r="BI356" s="238">
        <f t="shared" si="144"/>
        <v>0</v>
      </c>
      <c r="BJ356" s="238">
        <f t="shared" si="145"/>
        <v>0</v>
      </c>
      <c r="BK356" s="238">
        <f t="shared" si="146"/>
        <v>0</v>
      </c>
    </row>
    <row r="357" spans="1:63" x14ac:dyDescent="0.25">
      <c r="A357">
        <v>1998</v>
      </c>
      <c r="B357" s="202">
        <v>11647276.491642291</v>
      </c>
      <c r="C357" s="202">
        <v>1019665.163090128</v>
      </c>
      <c r="D357" s="202">
        <v>622352.88520146103</v>
      </c>
      <c r="E357" s="202">
        <v>4017872.8491614698</v>
      </c>
      <c r="F357" s="202">
        <v>802835.69368628541</v>
      </c>
      <c r="G357" s="202">
        <v>150061.37334054103</v>
      </c>
      <c r="H357" s="202">
        <v>274904.58565863286</v>
      </c>
      <c r="I357" s="202">
        <v>338329.19029174809</v>
      </c>
      <c r="J357" s="202">
        <v>182739.79990486641</v>
      </c>
      <c r="K357" s="202">
        <v>201357.42672390689</v>
      </c>
      <c r="L357" s="202">
        <v>151954.71353225809</v>
      </c>
      <c r="M357" s="202">
        <v>1882928.5130301339</v>
      </c>
      <c r="N357" s="202">
        <v>2701467.5352759338</v>
      </c>
      <c r="O357" s="202">
        <v>121681.22574757278</v>
      </c>
      <c r="P357" s="202">
        <v>1768382.1824857434</v>
      </c>
      <c r="Q357" s="202">
        <v>569006.73852897831</v>
      </c>
      <c r="R357" s="202">
        <v>246926.5836409594</v>
      </c>
      <c r="S357" s="202">
        <v>1102429.4192737082</v>
      </c>
      <c r="T357" s="202">
        <v>278712.76767418772</v>
      </c>
      <c r="U357" s="202">
        <v>1732589.8035773386</v>
      </c>
      <c r="W357" s="4">
        <f>'4 a'!B98</f>
        <v>11647276.491642291</v>
      </c>
      <c r="X357" s="4">
        <f>'4 a'!C98</f>
        <v>1019665.163090128</v>
      </c>
      <c r="Y357" s="4">
        <f>'4 a'!D98</f>
        <v>622352.88520146103</v>
      </c>
      <c r="Z357" s="4">
        <f>'4 a'!E98</f>
        <v>4017872.8491614698</v>
      </c>
      <c r="AA357" s="4">
        <f>'4 a'!F98</f>
        <v>802835.69368628541</v>
      </c>
      <c r="AB357" s="4">
        <f>'4 a'!G98</f>
        <v>150061.37334054103</v>
      </c>
      <c r="AC357" s="4">
        <f>'4 a'!H98</f>
        <v>274904.58565863286</v>
      </c>
      <c r="AD357" s="4">
        <f>'4 a'!I98</f>
        <v>338329.19029174809</v>
      </c>
      <c r="AE357" s="4">
        <f>'4 a'!J98</f>
        <v>182739.79990486641</v>
      </c>
      <c r="AF357" s="4">
        <f>'4 a'!K98</f>
        <v>201357.42672390689</v>
      </c>
      <c r="AG357" s="4">
        <f>'4 a'!L98</f>
        <v>151954.71353225809</v>
      </c>
      <c r="AH357" s="4">
        <f>'4 a'!M98</f>
        <v>1882928.5130301339</v>
      </c>
      <c r="AI357" s="4">
        <f>'4 a'!N98</f>
        <v>2701467.5352759338</v>
      </c>
      <c r="AJ357" s="4">
        <f>'4 a'!O98</f>
        <v>121681.22574757278</v>
      </c>
      <c r="AK357" s="4">
        <f>'4 a'!P98</f>
        <v>1768382.1824857434</v>
      </c>
      <c r="AL357" s="4">
        <f>'4 a'!Q98</f>
        <v>569006.73852897831</v>
      </c>
      <c r="AM357" s="4">
        <f>'4 a'!R98</f>
        <v>246926.5836409594</v>
      </c>
      <c r="AN357" s="4">
        <f>'4 a'!S98</f>
        <v>1102429.4192737082</v>
      </c>
      <c r="AO357" s="4">
        <f>'4 a'!T98</f>
        <v>278712.76767418772</v>
      </c>
      <c r="AP357" s="4">
        <f>'4 a'!U98</f>
        <v>1732589.8035773386</v>
      </c>
      <c r="AR357" s="238">
        <f t="shared" si="127"/>
        <v>0</v>
      </c>
      <c r="AS357" s="238">
        <f t="shared" si="128"/>
        <v>0</v>
      </c>
      <c r="AT357" s="238">
        <f t="shared" si="129"/>
        <v>0</v>
      </c>
      <c r="AU357" s="238">
        <f t="shared" si="130"/>
        <v>0</v>
      </c>
      <c r="AV357" s="238">
        <f t="shared" si="131"/>
        <v>0</v>
      </c>
      <c r="AW357" s="238">
        <f t="shared" si="132"/>
        <v>0</v>
      </c>
      <c r="AX357" s="238">
        <f t="shared" si="133"/>
        <v>0</v>
      </c>
      <c r="AY357" s="238">
        <f t="shared" si="134"/>
        <v>0</v>
      </c>
      <c r="AZ357" s="238">
        <f t="shared" si="135"/>
        <v>0</v>
      </c>
      <c r="BA357" s="238">
        <f t="shared" si="136"/>
        <v>0</v>
      </c>
      <c r="BB357" s="238">
        <f t="shared" si="137"/>
        <v>0</v>
      </c>
      <c r="BC357" s="238">
        <f t="shared" si="138"/>
        <v>0</v>
      </c>
      <c r="BD357" s="238">
        <f t="shared" si="139"/>
        <v>0</v>
      </c>
      <c r="BE357" s="238">
        <f t="shared" si="140"/>
        <v>0</v>
      </c>
      <c r="BF357" s="238">
        <f t="shared" si="141"/>
        <v>0</v>
      </c>
      <c r="BG357" s="238">
        <f t="shared" si="142"/>
        <v>0</v>
      </c>
      <c r="BH357" s="238">
        <f t="shared" si="143"/>
        <v>0</v>
      </c>
      <c r="BI357" s="238">
        <f t="shared" si="144"/>
        <v>0</v>
      </c>
      <c r="BJ357" s="238">
        <f t="shared" si="145"/>
        <v>0</v>
      </c>
      <c r="BK357" s="238">
        <f t="shared" si="146"/>
        <v>0</v>
      </c>
    </row>
    <row r="358" spans="1:63" x14ac:dyDescent="0.25">
      <c r="A358">
        <v>1999</v>
      </c>
      <c r="B358" s="202">
        <v>12209536.133272177</v>
      </c>
      <c r="C358" s="202">
        <v>1076070.6221062364</v>
      </c>
      <c r="D358" s="202">
        <v>648296.45624930842</v>
      </c>
      <c r="E358" s="202">
        <v>4009863.729145796</v>
      </c>
      <c r="F358" s="202">
        <v>888984.74838403938</v>
      </c>
      <c r="G358" s="202">
        <v>159360.33627612144</v>
      </c>
      <c r="H358" s="202">
        <v>284634.66838613682</v>
      </c>
      <c r="I358" s="202">
        <v>350305.01059838786</v>
      </c>
      <c r="J358" s="202">
        <v>185808.52644672821</v>
      </c>
      <c r="K358" s="202">
        <v>206513.08586982629</v>
      </c>
      <c r="L358" s="202">
        <v>157893.18258859002</v>
      </c>
      <c r="M358" s="202">
        <v>1944914.0533024028</v>
      </c>
      <c r="N358" s="202">
        <v>2752014.1374393278</v>
      </c>
      <c r="O358" s="202">
        <v>133747.02449817176</v>
      </c>
      <c r="P358" s="202">
        <v>1788996.053602536</v>
      </c>
      <c r="Q358" s="202">
        <v>595661.18391078908</v>
      </c>
      <c r="R358" s="202">
        <v>251928.70107763074</v>
      </c>
      <c r="S358" s="202">
        <v>1154750.029274364</v>
      </c>
      <c r="T358" s="202">
        <v>291587.14021344483</v>
      </c>
      <c r="U358" s="202">
        <v>1787456.2307008496</v>
      </c>
      <c r="W358" s="4">
        <f>'4 a'!B99</f>
        <v>12209536.133272177</v>
      </c>
      <c r="X358" s="4">
        <f>'4 a'!C99</f>
        <v>1076070.6221062364</v>
      </c>
      <c r="Y358" s="4">
        <f>'4 a'!D99</f>
        <v>648296.45624930842</v>
      </c>
      <c r="Z358" s="4">
        <f>'4 a'!E99</f>
        <v>4009863.729145796</v>
      </c>
      <c r="AA358" s="4">
        <f>'4 a'!F99</f>
        <v>888984.74838403938</v>
      </c>
      <c r="AB358" s="4">
        <f>'4 a'!G99</f>
        <v>159360.33627612144</v>
      </c>
      <c r="AC358" s="4">
        <f>'4 a'!H99</f>
        <v>284634.66838613682</v>
      </c>
      <c r="AD358" s="4">
        <f>'4 a'!I99</f>
        <v>350305.01059838786</v>
      </c>
      <c r="AE358" s="4">
        <f>'4 a'!J99</f>
        <v>185808.52644672821</v>
      </c>
      <c r="AF358" s="4">
        <f>'4 a'!K99</f>
        <v>206513.08586982629</v>
      </c>
      <c r="AG358" s="4">
        <f>'4 a'!L99</f>
        <v>157893.18258859002</v>
      </c>
      <c r="AH358" s="4">
        <f>'4 a'!M99</f>
        <v>1944914.0533024028</v>
      </c>
      <c r="AI358" s="4">
        <f>'4 a'!N99</f>
        <v>2752014.1374393278</v>
      </c>
      <c r="AJ358" s="4">
        <f>'4 a'!O99</f>
        <v>133747.02449817176</v>
      </c>
      <c r="AK358" s="4">
        <f>'4 a'!P99</f>
        <v>1788996.053602536</v>
      </c>
      <c r="AL358" s="4">
        <f>'4 a'!Q99</f>
        <v>595661.18391078908</v>
      </c>
      <c r="AM358" s="4">
        <f>'4 a'!R99</f>
        <v>251928.70107763074</v>
      </c>
      <c r="AN358" s="4">
        <f>'4 a'!S99</f>
        <v>1154750.029274364</v>
      </c>
      <c r="AO358" s="4">
        <f>'4 a'!T99</f>
        <v>291587.14021344483</v>
      </c>
      <c r="AP358" s="4">
        <f>'4 a'!U99</f>
        <v>1787456.2307008496</v>
      </c>
      <c r="AR358" s="238">
        <f t="shared" si="127"/>
        <v>0</v>
      </c>
      <c r="AS358" s="238">
        <f t="shared" si="128"/>
        <v>0</v>
      </c>
      <c r="AT358" s="238">
        <f t="shared" si="129"/>
        <v>0</v>
      </c>
      <c r="AU358" s="238">
        <f t="shared" si="130"/>
        <v>0</v>
      </c>
      <c r="AV358" s="238">
        <f t="shared" si="131"/>
        <v>0</v>
      </c>
      <c r="AW358" s="238">
        <f t="shared" si="132"/>
        <v>0</v>
      </c>
      <c r="AX358" s="238">
        <f t="shared" si="133"/>
        <v>0</v>
      </c>
      <c r="AY358" s="238">
        <f t="shared" si="134"/>
        <v>0</v>
      </c>
      <c r="AZ358" s="238">
        <f t="shared" si="135"/>
        <v>0</v>
      </c>
      <c r="BA358" s="238">
        <f t="shared" si="136"/>
        <v>0</v>
      </c>
      <c r="BB358" s="238">
        <f t="shared" si="137"/>
        <v>0</v>
      </c>
      <c r="BC358" s="238">
        <f t="shared" si="138"/>
        <v>0</v>
      </c>
      <c r="BD358" s="238">
        <f t="shared" si="139"/>
        <v>0</v>
      </c>
      <c r="BE358" s="238">
        <f t="shared" si="140"/>
        <v>0</v>
      </c>
      <c r="BF358" s="238">
        <f t="shared" si="141"/>
        <v>0</v>
      </c>
      <c r="BG358" s="238">
        <f t="shared" si="142"/>
        <v>0</v>
      </c>
      <c r="BH358" s="238">
        <f t="shared" si="143"/>
        <v>0</v>
      </c>
      <c r="BI358" s="238">
        <f t="shared" si="144"/>
        <v>0</v>
      </c>
      <c r="BJ358" s="238">
        <f t="shared" si="145"/>
        <v>0</v>
      </c>
      <c r="BK358" s="238">
        <f t="shared" si="146"/>
        <v>0</v>
      </c>
    </row>
    <row r="359" spans="1:63" x14ac:dyDescent="0.25">
      <c r="A359">
        <v>2000</v>
      </c>
      <c r="B359" s="202">
        <v>12714776.299148062</v>
      </c>
      <c r="C359" s="202">
        <v>1132384.5037964217</v>
      </c>
      <c r="D359" s="202">
        <v>668640.53642626328</v>
      </c>
      <c r="E359" s="202">
        <v>4100386.2144550318</v>
      </c>
      <c r="F359" s="202">
        <v>967195.62868502433</v>
      </c>
      <c r="G359" s="202">
        <v>173771.16469672092</v>
      </c>
      <c r="H359" s="202">
        <v>295073.48714889243</v>
      </c>
      <c r="I359" s="202">
        <v>363160.43797261838</v>
      </c>
      <c r="J359" s="202">
        <v>193585.82197342772</v>
      </c>
      <c r="K359" s="202">
        <v>213800.22203596952</v>
      </c>
      <c r="L359" s="202">
        <v>166298.93797900455</v>
      </c>
      <c r="M359" s="202">
        <v>2016489.0630691582</v>
      </c>
      <c r="N359" s="202">
        <v>2836161.0820812779</v>
      </c>
      <c r="O359" s="202">
        <v>146181.90494890916</v>
      </c>
      <c r="P359" s="202">
        <v>1859766.2225214399</v>
      </c>
      <c r="Q359" s="202">
        <v>619136.41066227655</v>
      </c>
      <c r="R359" s="202">
        <v>260125.38501306809</v>
      </c>
      <c r="S359" s="202">
        <v>1213062.7732338102</v>
      </c>
      <c r="T359" s="202">
        <v>304809.46876727644</v>
      </c>
      <c r="U359" s="202">
        <v>1863163.2852174195</v>
      </c>
      <c r="W359" s="4">
        <f>'4 a'!B100</f>
        <v>12714776.299148062</v>
      </c>
      <c r="X359" s="4">
        <f>'4 a'!C100</f>
        <v>1132384.5037964217</v>
      </c>
      <c r="Y359" s="4">
        <f>'4 a'!D100</f>
        <v>668640.53642626328</v>
      </c>
      <c r="Z359" s="4">
        <f>'4 a'!E100</f>
        <v>4100386.2144550318</v>
      </c>
      <c r="AA359" s="4">
        <f>'4 a'!F100</f>
        <v>967195.62868502433</v>
      </c>
      <c r="AB359" s="4">
        <f>'4 a'!G100</f>
        <v>173771.16469672092</v>
      </c>
      <c r="AC359" s="4">
        <f>'4 a'!H100</f>
        <v>295073.48714889243</v>
      </c>
      <c r="AD359" s="4">
        <f>'4 a'!I100</f>
        <v>363160.43797261838</v>
      </c>
      <c r="AE359" s="4">
        <f>'4 a'!J100</f>
        <v>193585.82197342772</v>
      </c>
      <c r="AF359" s="4">
        <f>'4 a'!K100</f>
        <v>213800.22203596952</v>
      </c>
      <c r="AG359" s="4">
        <f>'4 a'!L100</f>
        <v>166298.93797900455</v>
      </c>
      <c r="AH359" s="4">
        <f>'4 a'!M100</f>
        <v>2016489.0630691582</v>
      </c>
      <c r="AI359" s="4">
        <f>'4 a'!N100</f>
        <v>2836161.0820812779</v>
      </c>
      <c r="AJ359" s="4">
        <f>'4 a'!O100</f>
        <v>146181.90494890916</v>
      </c>
      <c r="AK359" s="4">
        <f>'4 a'!P100</f>
        <v>1859766.2225214399</v>
      </c>
      <c r="AL359" s="4">
        <f>'4 a'!Q100</f>
        <v>619136.41066227655</v>
      </c>
      <c r="AM359" s="4">
        <f>'4 a'!R100</f>
        <v>260125.38501306809</v>
      </c>
      <c r="AN359" s="4">
        <f>'4 a'!S100</f>
        <v>1213062.7732338102</v>
      </c>
      <c r="AO359" s="4">
        <f>'4 a'!T100</f>
        <v>304809.46876727644</v>
      </c>
      <c r="AP359" s="4">
        <f>'4 a'!U100</f>
        <v>1863163.2852174195</v>
      </c>
      <c r="AR359" s="238">
        <f t="shared" si="127"/>
        <v>0</v>
      </c>
      <c r="AS359" s="238">
        <f t="shared" si="128"/>
        <v>0</v>
      </c>
      <c r="AT359" s="238">
        <f t="shared" si="129"/>
        <v>0</v>
      </c>
      <c r="AU359" s="238">
        <f t="shared" si="130"/>
        <v>0</v>
      </c>
      <c r="AV359" s="238">
        <f t="shared" si="131"/>
        <v>0</v>
      </c>
      <c r="AW359" s="238">
        <f t="shared" si="132"/>
        <v>0</v>
      </c>
      <c r="AX359" s="238">
        <f t="shared" si="133"/>
        <v>0</v>
      </c>
      <c r="AY359" s="238">
        <f t="shared" si="134"/>
        <v>0</v>
      </c>
      <c r="AZ359" s="238">
        <f t="shared" si="135"/>
        <v>0</v>
      </c>
      <c r="BA359" s="238">
        <f t="shared" si="136"/>
        <v>0</v>
      </c>
      <c r="BB359" s="238">
        <f t="shared" si="137"/>
        <v>0</v>
      </c>
      <c r="BC359" s="238">
        <f t="shared" si="138"/>
        <v>0</v>
      </c>
      <c r="BD359" s="238">
        <f t="shared" si="139"/>
        <v>0</v>
      </c>
      <c r="BE359" s="238">
        <f t="shared" si="140"/>
        <v>0</v>
      </c>
      <c r="BF359" s="238">
        <f t="shared" si="141"/>
        <v>0</v>
      </c>
      <c r="BG359" s="238">
        <f t="shared" si="142"/>
        <v>0</v>
      </c>
      <c r="BH359" s="238">
        <f t="shared" si="143"/>
        <v>0</v>
      </c>
      <c r="BI359" s="238">
        <f t="shared" si="144"/>
        <v>0</v>
      </c>
      <c r="BJ359" s="238">
        <f t="shared" si="145"/>
        <v>0</v>
      </c>
      <c r="BK359" s="238">
        <f t="shared" si="146"/>
        <v>0</v>
      </c>
    </row>
    <row r="360" spans="1:63" x14ac:dyDescent="0.25">
      <c r="A360">
        <v>2001</v>
      </c>
      <c r="B360" s="202">
        <v>12852053.804392779</v>
      </c>
      <c r="C360" s="202">
        <v>1152583.9923940578</v>
      </c>
      <c r="D360" s="202">
        <v>685352.68240365922</v>
      </c>
      <c r="E360" s="202">
        <v>4114961.5176080861</v>
      </c>
      <c r="F360" s="202">
        <v>1005626.8022989477</v>
      </c>
      <c r="G360" s="202">
        <v>171765.15367288384</v>
      </c>
      <c r="H360" s="202">
        <v>297603.75325260428</v>
      </c>
      <c r="I360" s="202">
        <v>366093.65827556374</v>
      </c>
      <c r="J360" s="202">
        <v>199581.85174119612</v>
      </c>
      <c r="K360" s="202">
        <v>215307.15891229609</v>
      </c>
      <c r="L360" s="202">
        <v>170096.7858080345</v>
      </c>
      <c r="M360" s="202">
        <v>2053505.0529781734</v>
      </c>
      <c r="N360" s="202">
        <v>2879111.0850756071</v>
      </c>
      <c r="O360" s="202">
        <v>153187.87982831793</v>
      </c>
      <c r="P360" s="202">
        <v>1894892.1795415147</v>
      </c>
      <c r="Q360" s="202">
        <v>631060.09009394632</v>
      </c>
      <c r="R360" s="202">
        <v>265302.18441683141</v>
      </c>
      <c r="S360" s="202">
        <v>1257575.2694285284</v>
      </c>
      <c r="T360" s="202">
        <v>308636.98492759612</v>
      </c>
      <c r="U360" s="202">
        <v>1916922.5248537001</v>
      </c>
      <c r="W360" s="4">
        <f>'4 a'!B101</f>
        <v>12852053.804392779</v>
      </c>
      <c r="X360" s="4">
        <f>'4 a'!C101</f>
        <v>1152583.9923940578</v>
      </c>
      <c r="Y360" s="4">
        <f>'4 a'!D101</f>
        <v>685352.68240365922</v>
      </c>
      <c r="Z360" s="4">
        <f>'4 a'!E101</f>
        <v>4114961.5176080861</v>
      </c>
      <c r="AA360" s="4">
        <f>'4 a'!F101</f>
        <v>1005626.8022989477</v>
      </c>
      <c r="AB360" s="4">
        <f>'4 a'!G101</f>
        <v>171765.15367288384</v>
      </c>
      <c r="AC360" s="4">
        <f>'4 a'!H101</f>
        <v>297603.75325260428</v>
      </c>
      <c r="AD360" s="4">
        <f>'4 a'!I101</f>
        <v>366093.65827556374</v>
      </c>
      <c r="AE360" s="4">
        <f>'4 a'!J101</f>
        <v>199581.85174119612</v>
      </c>
      <c r="AF360" s="4">
        <f>'4 a'!K101</f>
        <v>215307.15891229609</v>
      </c>
      <c r="AG360" s="4">
        <f>'4 a'!L101</f>
        <v>170096.7858080345</v>
      </c>
      <c r="AH360" s="4">
        <f>'4 a'!M101</f>
        <v>2053505.0529781734</v>
      </c>
      <c r="AI360" s="4">
        <f>'4 a'!N101</f>
        <v>2879111.0850756071</v>
      </c>
      <c r="AJ360" s="4">
        <f>'4 a'!O101</f>
        <v>153187.87982831793</v>
      </c>
      <c r="AK360" s="4">
        <f>'4 a'!P101</f>
        <v>1894892.1795415147</v>
      </c>
      <c r="AL360" s="4">
        <f>'4 a'!Q101</f>
        <v>631060.09009394632</v>
      </c>
      <c r="AM360" s="4">
        <f>'4 a'!R101</f>
        <v>265302.18441683141</v>
      </c>
      <c r="AN360" s="4">
        <f>'4 a'!S101</f>
        <v>1257575.2694285284</v>
      </c>
      <c r="AO360" s="4">
        <f>'4 a'!T101</f>
        <v>308636.98492759612</v>
      </c>
      <c r="AP360" s="4">
        <f>'4 a'!U101</f>
        <v>1916922.5248537001</v>
      </c>
      <c r="AR360" s="238">
        <f t="shared" si="127"/>
        <v>0</v>
      </c>
      <c r="AS360" s="238">
        <f t="shared" si="128"/>
        <v>0</v>
      </c>
      <c r="AT360" s="238">
        <f t="shared" si="129"/>
        <v>0</v>
      </c>
      <c r="AU360" s="238">
        <f t="shared" si="130"/>
        <v>0</v>
      </c>
      <c r="AV360" s="238">
        <f t="shared" si="131"/>
        <v>0</v>
      </c>
      <c r="AW360" s="238">
        <f t="shared" si="132"/>
        <v>0</v>
      </c>
      <c r="AX360" s="238">
        <f t="shared" si="133"/>
        <v>0</v>
      </c>
      <c r="AY360" s="238">
        <f t="shared" si="134"/>
        <v>0</v>
      </c>
      <c r="AZ360" s="238">
        <f t="shared" si="135"/>
        <v>0</v>
      </c>
      <c r="BA360" s="238">
        <f t="shared" si="136"/>
        <v>0</v>
      </c>
      <c r="BB360" s="238">
        <f t="shared" si="137"/>
        <v>0</v>
      </c>
      <c r="BC360" s="238">
        <f t="shared" si="138"/>
        <v>0</v>
      </c>
      <c r="BD360" s="238">
        <f t="shared" si="139"/>
        <v>0</v>
      </c>
      <c r="BE360" s="238">
        <f t="shared" si="140"/>
        <v>0</v>
      </c>
      <c r="BF360" s="238">
        <f t="shared" si="141"/>
        <v>0</v>
      </c>
      <c r="BG360" s="238">
        <f t="shared" si="142"/>
        <v>0</v>
      </c>
      <c r="BH360" s="238">
        <f t="shared" si="143"/>
        <v>0</v>
      </c>
      <c r="BI360" s="238">
        <f t="shared" si="144"/>
        <v>0</v>
      </c>
      <c r="BJ360" s="238">
        <f t="shared" si="145"/>
        <v>0</v>
      </c>
      <c r="BK360" s="238">
        <f t="shared" si="146"/>
        <v>0</v>
      </c>
    </row>
    <row r="361" spans="1:63" x14ac:dyDescent="0.25">
      <c r="A361">
        <v>2002</v>
      </c>
      <c r="B361" s="202">
        <v>13085119.494552262</v>
      </c>
      <c r="C361" s="202">
        <v>1186291.6510446595</v>
      </c>
      <c r="D361" s="202">
        <v>712473.05814366241</v>
      </c>
      <c r="E361" s="202">
        <v>4126876.3249370651</v>
      </c>
      <c r="F361" s="202">
        <v>1077529.3047567094</v>
      </c>
      <c r="G361" s="202">
        <v>178982.65291999752</v>
      </c>
      <c r="H361" s="202">
        <v>302643.36336304649</v>
      </c>
      <c r="I361" s="202">
        <v>371072.11460369616</v>
      </c>
      <c r="J361" s="202">
        <v>203871.46459036195</v>
      </c>
      <c r="K361" s="202">
        <v>216310.16360932143</v>
      </c>
      <c r="L361" s="202">
        <v>173216.92025921479</v>
      </c>
      <c r="M361" s="202">
        <v>2072579.0901162575</v>
      </c>
      <c r="N361" s="202">
        <v>2879403.2619667239</v>
      </c>
      <c r="O361" s="202">
        <v>162184.74453416344</v>
      </c>
      <c r="P361" s="202">
        <v>1903621.7641346883</v>
      </c>
      <c r="Q361" s="202">
        <v>631541.6728269317</v>
      </c>
      <c r="R361" s="202">
        <v>269287.14862092369</v>
      </c>
      <c r="S361" s="202">
        <v>1291657.8535202604</v>
      </c>
      <c r="T361" s="202">
        <v>316292.01724823553</v>
      </c>
      <c r="U361" s="202">
        <v>1963559.687676057</v>
      </c>
      <c r="W361" s="4">
        <f>'4 a'!B102</f>
        <v>13085119.494552262</v>
      </c>
      <c r="X361" s="4">
        <f>'4 a'!C102</f>
        <v>1186291.6510446595</v>
      </c>
      <c r="Y361" s="4">
        <f>'4 a'!D102</f>
        <v>712473.05814366241</v>
      </c>
      <c r="Z361" s="4">
        <f>'4 a'!E102</f>
        <v>4126876.3249370651</v>
      </c>
      <c r="AA361" s="4">
        <f>'4 a'!F102</f>
        <v>1077529.3047567094</v>
      </c>
      <c r="AB361" s="4">
        <f>'4 a'!G102</f>
        <v>178982.65291999752</v>
      </c>
      <c r="AC361" s="4">
        <f>'4 a'!H102</f>
        <v>302643.36336304649</v>
      </c>
      <c r="AD361" s="4">
        <f>'4 a'!I102</f>
        <v>371072.11460369616</v>
      </c>
      <c r="AE361" s="4">
        <f>'4 a'!J102</f>
        <v>203871.46459036195</v>
      </c>
      <c r="AF361" s="4">
        <f>'4 a'!K102</f>
        <v>216310.16360932143</v>
      </c>
      <c r="AG361" s="4">
        <f>'4 a'!L102</f>
        <v>173216.92025921479</v>
      </c>
      <c r="AH361" s="4">
        <f>'4 a'!M102</f>
        <v>2072579.0901162575</v>
      </c>
      <c r="AI361" s="4">
        <f>'4 a'!N102</f>
        <v>2879403.2619667239</v>
      </c>
      <c r="AJ361" s="4">
        <f>'4 a'!O102</f>
        <v>162184.74453416344</v>
      </c>
      <c r="AK361" s="4">
        <f>'4 a'!P102</f>
        <v>1903621.7641346883</v>
      </c>
      <c r="AL361" s="4">
        <f>'4 a'!Q102</f>
        <v>631541.6728269317</v>
      </c>
      <c r="AM361" s="4">
        <f>'4 a'!R102</f>
        <v>269287.14862092369</v>
      </c>
      <c r="AN361" s="4">
        <f>'4 a'!S102</f>
        <v>1291657.8535202604</v>
      </c>
      <c r="AO361" s="4">
        <f>'4 a'!T102</f>
        <v>316292.01724823553</v>
      </c>
      <c r="AP361" s="4">
        <f>'4 a'!U102</f>
        <v>1963559.687676057</v>
      </c>
      <c r="AR361" s="238">
        <f t="shared" si="127"/>
        <v>0</v>
      </c>
      <c r="AS361" s="238">
        <f t="shared" si="128"/>
        <v>0</v>
      </c>
      <c r="AT361" s="238">
        <f t="shared" si="129"/>
        <v>0</v>
      </c>
      <c r="AU361" s="238">
        <f t="shared" si="130"/>
        <v>0</v>
      </c>
      <c r="AV361" s="238">
        <f t="shared" si="131"/>
        <v>0</v>
      </c>
      <c r="AW361" s="238">
        <f t="shared" si="132"/>
        <v>0</v>
      </c>
      <c r="AX361" s="238">
        <f t="shared" si="133"/>
        <v>0</v>
      </c>
      <c r="AY361" s="238">
        <f t="shared" si="134"/>
        <v>0</v>
      </c>
      <c r="AZ361" s="238">
        <f t="shared" si="135"/>
        <v>0</v>
      </c>
      <c r="BA361" s="238">
        <f t="shared" si="136"/>
        <v>0</v>
      </c>
      <c r="BB361" s="238">
        <f t="shared" si="137"/>
        <v>0</v>
      </c>
      <c r="BC361" s="238">
        <f t="shared" si="138"/>
        <v>0</v>
      </c>
      <c r="BD361" s="238">
        <f t="shared" si="139"/>
        <v>0</v>
      </c>
      <c r="BE361" s="238">
        <f t="shared" si="140"/>
        <v>0</v>
      </c>
      <c r="BF361" s="238">
        <f t="shared" si="141"/>
        <v>0</v>
      </c>
      <c r="BG361" s="238">
        <f t="shared" si="142"/>
        <v>0</v>
      </c>
      <c r="BH361" s="238">
        <f t="shared" si="143"/>
        <v>0</v>
      </c>
      <c r="BI361" s="238">
        <f t="shared" si="144"/>
        <v>0</v>
      </c>
      <c r="BJ361" s="238">
        <f t="shared" si="145"/>
        <v>0</v>
      </c>
      <c r="BK361" s="238">
        <f t="shared" si="146"/>
        <v>0</v>
      </c>
    </row>
    <row r="362" spans="1:63" x14ac:dyDescent="0.25">
      <c r="A362">
        <v>2003</v>
      </c>
      <c r="B362" s="202">
        <v>13417600.851185419</v>
      </c>
      <c r="C362" s="202">
        <v>1208606.6787669833</v>
      </c>
      <c r="D362" s="202">
        <v>735401.4124744013</v>
      </c>
      <c r="E362" s="202">
        <v>4196418.8016316565</v>
      </c>
      <c r="F362" s="202">
        <v>1107730.0405850648</v>
      </c>
      <c r="G362" s="202">
        <v>187180.51137091321</v>
      </c>
      <c r="H362" s="202">
        <v>305265.16364105284</v>
      </c>
      <c r="I362" s="202">
        <v>374065.17212212388</v>
      </c>
      <c r="J362" s="202">
        <v>211549.61956384749</v>
      </c>
      <c r="K362" s="202">
        <v>217140.42942665057</v>
      </c>
      <c r="L362" s="202">
        <v>176703.06061455447</v>
      </c>
      <c r="M362" s="202">
        <v>2091221.8986549808</v>
      </c>
      <c r="N362" s="202">
        <v>2868592.7169953627</v>
      </c>
      <c r="O362" s="202">
        <v>168930.78790836415</v>
      </c>
      <c r="P362" s="202">
        <v>1899723.8096560275</v>
      </c>
      <c r="Q362" s="202">
        <v>633661.1519138139</v>
      </c>
      <c r="R362" s="202">
        <v>271935.26103604602</v>
      </c>
      <c r="S362" s="202">
        <v>1331562.8685352637</v>
      </c>
      <c r="T362" s="202">
        <v>323599.09355430031</v>
      </c>
      <c r="U362" s="202">
        <v>2038467.4523493177</v>
      </c>
      <c r="W362" s="4">
        <f>'4 a'!B103</f>
        <v>13417600.851185419</v>
      </c>
      <c r="X362" s="4">
        <f>'4 a'!C103</f>
        <v>1208606.6787669833</v>
      </c>
      <c r="Y362" s="4">
        <f>'4 a'!D103</f>
        <v>735401.4124744013</v>
      </c>
      <c r="Z362" s="4">
        <f>'4 a'!E103</f>
        <v>4196418.8016316565</v>
      </c>
      <c r="AA362" s="4">
        <f>'4 a'!F103</f>
        <v>1107730.0405850648</v>
      </c>
      <c r="AB362" s="4">
        <f>'4 a'!G103</f>
        <v>187180.51137091321</v>
      </c>
      <c r="AC362" s="4">
        <f>'4 a'!H103</f>
        <v>305265.16364105284</v>
      </c>
      <c r="AD362" s="4">
        <f>'4 a'!I103</f>
        <v>374065.17212212388</v>
      </c>
      <c r="AE362" s="4">
        <f>'4 a'!J103</f>
        <v>211549.61956384749</v>
      </c>
      <c r="AF362" s="4">
        <f>'4 a'!K103</f>
        <v>217140.42942665057</v>
      </c>
      <c r="AG362" s="4">
        <f>'4 a'!L103</f>
        <v>176703.06061455447</v>
      </c>
      <c r="AH362" s="4">
        <f>'4 a'!M103</f>
        <v>2091221.8986549808</v>
      </c>
      <c r="AI362" s="4">
        <f>'4 a'!N103</f>
        <v>2868592.7169953627</v>
      </c>
      <c r="AJ362" s="4">
        <f>'4 a'!O103</f>
        <v>168930.78790836415</v>
      </c>
      <c r="AK362" s="4">
        <f>'4 a'!P103</f>
        <v>1899723.8096560275</v>
      </c>
      <c r="AL362" s="4">
        <f>'4 a'!Q103</f>
        <v>633661.1519138139</v>
      </c>
      <c r="AM362" s="4">
        <f>'4 a'!R103</f>
        <v>271935.26103604602</v>
      </c>
      <c r="AN362" s="4">
        <f>'4 a'!S103</f>
        <v>1331562.8685352637</v>
      </c>
      <c r="AO362" s="4">
        <f>'4 a'!T103</f>
        <v>323599.09355430031</v>
      </c>
      <c r="AP362" s="4">
        <f>'4 a'!U103</f>
        <v>2038467.4523493177</v>
      </c>
      <c r="AR362" s="238">
        <f t="shared" si="127"/>
        <v>0</v>
      </c>
      <c r="AS362" s="238">
        <f t="shared" si="128"/>
        <v>0</v>
      </c>
      <c r="AT362" s="238">
        <f t="shared" si="129"/>
        <v>0</v>
      </c>
      <c r="AU362" s="238">
        <f t="shared" si="130"/>
        <v>0</v>
      </c>
      <c r="AV362" s="238">
        <f t="shared" si="131"/>
        <v>0</v>
      </c>
      <c r="AW362" s="238">
        <f t="shared" si="132"/>
        <v>0</v>
      </c>
      <c r="AX362" s="238">
        <f t="shared" si="133"/>
        <v>0</v>
      </c>
      <c r="AY362" s="238">
        <f t="shared" si="134"/>
        <v>0</v>
      </c>
      <c r="AZ362" s="238">
        <f t="shared" si="135"/>
        <v>0</v>
      </c>
      <c r="BA362" s="238">
        <f t="shared" si="136"/>
        <v>0</v>
      </c>
      <c r="BB362" s="238">
        <f t="shared" si="137"/>
        <v>0</v>
      </c>
      <c r="BC362" s="238">
        <f t="shared" si="138"/>
        <v>0</v>
      </c>
      <c r="BD362" s="238">
        <f t="shared" si="139"/>
        <v>0</v>
      </c>
      <c r="BE362" s="238">
        <f t="shared" si="140"/>
        <v>0</v>
      </c>
      <c r="BF362" s="238">
        <f t="shared" si="141"/>
        <v>0</v>
      </c>
      <c r="BG362" s="238">
        <f t="shared" si="142"/>
        <v>0</v>
      </c>
      <c r="BH362" s="238">
        <f t="shared" si="143"/>
        <v>0</v>
      </c>
      <c r="BI362" s="238">
        <f t="shared" si="144"/>
        <v>0</v>
      </c>
      <c r="BJ362" s="238">
        <f t="shared" si="145"/>
        <v>0</v>
      </c>
      <c r="BK362" s="238">
        <f t="shared" si="146"/>
        <v>0</v>
      </c>
    </row>
    <row r="363" spans="1:63" x14ac:dyDescent="0.25">
      <c r="A363">
        <v>2004</v>
      </c>
      <c r="B363" s="202">
        <v>13882938.719913378</v>
      </c>
      <c r="C363" s="202">
        <v>1246314.9289140757</v>
      </c>
      <c r="D363" s="202">
        <v>765191.69839038758</v>
      </c>
      <c r="E363" s="202">
        <v>4295484.9239689335</v>
      </c>
      <c r="F363" s="202">
        <v>1158896.4625695071</v>
      </c>
      <c r="G363" s="202">
        <v>204324.55476971896</v>
      </c>
      <c r="H363" s="202">
        <v>313169.79340691253</v>
      </c>
      <c r="I363" s="202">
        <v>386287.521756551</v>
      </c>
      <c r="J363" s="202">
        <v>221582.55245516991</v>
      </c>
      <c r="K363" s="202">
        <v>222127.03125467463</v>
      </c>
      <c r="L363" s="202">
        <v>183991.87517288266</v>
      </c>
      <c r="M363" s="202">
        <v>2144436.6198455393</v>
      </c>
      <c r="N363" s="202">
        <v>2901900.8825828014</v>
      </c>
      <c r="O363" s="202">
        <v>176545.74832753101</v>
      </c>
      <c r="P363" s="202">
        <v>1934590.673331975</v>
      </c>
      <c r="Q363" s="202">
        <v>647833.07586899307</v>
      </c>
      <c r="R363" s="202">
        <v>282706.84883625736</v>
      </c>
      <c r="S363" s="202">
        <v>1374962.5113486929</v>
      </c>
      <c r="T363" s="202">
        <v>337169.37812270649</v>
      </c>
      <c r="U363" s="202">
        <v>2097748.6340742982</v>
      </c>
      <c r="W363" s="4">
        <f>'4 a'!B104</f>
        <v>13882938.719913378</v>
      </c>
      <c r="X363" s="4">
        <f>'4 a'!C104</f>
        <v>1246314.9289140757</v>
      </c>
      <c r="Y363" s="4">
        <f>'4 a'!D104</f>
        <v>765191.69839038758</v>
      </c>
      <c r="Z363" s="4">
        <f>'4 a'!E104</f>
        <v>4295484.9239689335</v>
      </c>
      <c r="AA363" s="4">
        <f>'4 a'!F104</f>
        <v>1158896.4625695071</v>
      </c>
      <c r="AB363" s="4">
        <f>'4 a'!G104</f>
        <v>204324.55476971896</v>
      </c>
      <c r="AC363" s="4">
        <f>'4 a'!H104</f>
        <v>313169.79340691253</v>
      </c>
      <c r="AD363" s="4">
        <f>'4 a'!I104</f>
        <v>386287.521756551</v>
      </c>
      <c r="AE363" s="4">
        <f>'4 a'!J104</f>
        <v>221582.55245516991</v>
      </c>
      <c r="AF363" s="4">
        <f>'4 a'!K104</f>
        <v>222127.03125467463</v>
      </c>
      <c r="AG363" s="4">
        <f>'4 a'!L104</f>
        <v>183991.87517288266</v>
      </c>
      <c r="AH363" s="4">
        <f>'4 a'!M104</f>
        <v>2144436.6198455393</v>
      </c>
      <c r="AI363" s="4">
        <f>'4 a'!N104</f>
        <v>2901900.8825828014</v>
      </c>
      <c r="AJ363" s="4">
        <f>'4 a'!O104</f>
        <v>176545.74832753101</v>
      </c>
      <c r="AK363" s="4">
        <f>'4 a'!P104</f>
        <v>1934590.673331975</v>
      </c>
      <c r="AL363" s="4">
        <f>'4 a'!Q104</f>
        <v>647833.07586899307</v>
      </c>
      <c r="AM363" s="4">
        <f>'4 a'!R104</f>
        <v>282706.84883625736</v>
      </c>
      <c r="AN363" s="4">
        <f>'4 a'!S104</f>
        <v>1374962.5113486929</v>
      </c>
      <c r="AO363" s="4">
        <f>'4 a'!T104</f>
        <v>337169.37812270649</v>
      </c>
      <c r="AP363" s="4">
        <f>'4 a'!U104</f>
        <v>2097748.6340742982</v>
      </c>
      <c r="AR363" s="238">
        <f t="shared" si="127"/>
        <v>0</v>
      </c>
      <c r="AS363" s="238">
        <f t="shared" si="128"/>
        <v>0</v>
      </c>
      <c r="AT363" s="238">
        <f t="shared" si="129"/>
        <v>0</v>
      </c>
      <c r="AU363" s="238">
        <f t="shared" si="130"/>
        <v>0</v>
      </c>
      <c r="AV363" s="238">
        <f t="shared" si="131"/>
        <v>0</v>
      </c>
      <c r="AW363" s="238">
        <f t="shared" si="132"/>
        <v>0</v>
      </c>
      <c r="AX363" s="238">
        <f t="shared" si="133"/>
        <v>0</v>
      </c>
      <c r="AY363" s="238">
        <f t="shared" si="134"/>
        <v>0</v>
      </c>
      <c r="AZ363" s="238">
        <f t="shared" si="135"/>
        <v>0</v>
      </c>
      <c r="BA363" s="238">
        <f t="shared" si="136"/>
        <v>0</v>
      </c>
      <c r="BB363" s="238">
        <f t="shared" si="137"/>
        <v>0</v>
      </c>
      <c r="BC363" s="238">
        <f t="shared" si="138"/>
        <v>0</v>
      </c>
      <c r="BD363" s="238">
        <f t="shared" si="139"/>
        <v>0</v>
      </c>
      <c r="BE363" s="238">
        <f t="shared" si="140"/>
        <v>0</v>
      </c>
      <c r="BF363" s="238">
        <f t="shared" si="141"/>
        <v>0</v>
      </c>
      <c r="BG363" s="238">
        <f t="shared" si="142"/>
        <v>0</v>
      </c>
      <c r="BH363" s="238">
        <f t="shared" si="143"/>
        <v>0</v>
      </c>
      <c r="BI363" s="238">
        <f t="shared" si="144"/>
        <v>0</v>
      </c>
      <c r="BJ363" s="238">
        <f t="shared" si="145"/>
        <v>0</v>
      </c>
      <c r="BK363" s="238">
        <f t="shared" si="146"/>
        <v>0</v>
      </c>
    </row>
    <row r="364" spans="1:63" x14ac:dyDescent="0.25">
      <c r="A364">
        <v>2005</v>
      </c>
      <c r="B364" s="202">
        <v>14309281.161883134</v>
      </c>
      <c r="C364" s="202">
        <v>1283941.8913224277</v>
      </c>
      <c r="D364" s="202">
        <v>788801.68783330813</v>
      </c>
      <c r="E364" s="202">
        <v>4351443.4150067521</v>
      </c>
      <c r="F364" s="202">
        <v>1204755.7768531051</v>
      </c>
      <c r="G364" s="202">
        <v>219384.08694903535</v>
      </c>
      <c r="H364" s="202">
        <v>320687.36437861255</v>
      </c>
      <c r="I364" s="202">
        <v>393085.02943534724</v>
      </c>
      <c r="J364" s="202">
        <v>236544.80527217683</v>
      </c>
      <c r="K364" s="202">
        <v>227558.36574824213</v>
      </c>
      <c r="L364" s="202">
        <v>189356.98574648879</v>
      </c>
      <c r="M364" s="202">
        <v>2183604.8514984655</v>
      </c>
      <c r="N364" s="202">
        <v>2921768.911178817</v>
      </c>
      <c r="O364" s="202">
        <v>185972.60933650125</v>
      </c>
      <c r="P364" s="202">
        <v>1954628.1657786607</v>
      </c>
      <c r="Q364" s="202">
        <v>661090.76522411988</v>
      </c>
      <c r="R364" s="202">
        <v>290025.92140204052</v>
      </c>
      <c r="S364" s="202">
        <v>1424236.3023832797</v>
      </c>
      <c r="T364" s="202">
        <v>347956.01457451645</v>
      </c>
      <c r="U364" s="202">
        <v>2155945.9538911334</v>
      </c>
      <c r="W364" s="4">
        <f>'4 a'!B105</f>
        <v>14309281.161883134</v>
      </c>
      <c r="X364" s="4">
        <f>'4 a'!C105</f>
        <v>1283941.8913224277</v>
      </c>
      <c r="Y364" s="4">
        <f>'4 a'!D105</f>
        <v>788801.68783330813</v>
      </c>
      <c r="Z364" s="4">
        <f>'4 a'!E105</f>
        <v>4351443.4150067521</v>
      </c>
      <c r="AA364" s="4">
        <f>'4 a'!F105</f>
        <v>1204755.7768531051</v>
      </c>
      <c r="AB364" s="4">
        <f>'4 a'!G105</f>
        <v>219384.08694903535</v>
      </c>
      <c r="AC364" s="4">
        <f>'4 a'!H105</f>
        <v>320687.36437861255</v>
      </c>
      <c r="AD364" s="4">
        <f>'4 a'!I105</f>
        <v>393085.02943534724</v>
      </c>
      <c r="AE364" s="4">
        <f>'4 a'!J105</f>
        <v>236544.80527217683</v>
      </c>
      <c r="AF364" s="4">
        <f>'4 a'!K105</f>
        <v>227558.36574824213</v>
      </c>
      <c r="AG364" s="4">
        <f>'4 a'!L105</f>
        <v>189356.98574648879</v>
      </c>
      <c r="AH364" s="4">
        <f>'4 a'!M105</f>
        <v>2183604.8514984655</v>
      </c>
      <c r="AI364" s="4">
        <f>'4 a'!N105</f>
        <v>2921768.911178817</v>
      </c>
      <c r="AJ364" s="4">
        <f>'4 a'!O105</f>
        <v>185972.60933650125</v>
      </c>
      <c r="AK364" s="4">
        <f>'4 a'!P105</f>
        <v>1954628.1657786607</v>
      </c>
      <c r="AL364" s="4">
        <f>'4 a'!Q105</f>
        <v>661090.76522411988</v>
      </c>
      <c r="AM364" s="4">
        <f>'4 a'!R105</f>
        <v>290025.92140204052</v>
      </c>
      <c r="AN364" s="4">
        <f>'4 a'!S105</f>
        <v>1424236.3023832797</v>
      </c>
      <c r="AO364" s="4">
        <f>'4 a'!T105</f>
        <v>347956.01457451645</v>
      </c>
      <c r="AP364" s="4">
        <f>'4 a'!U105</f>
        <v>2155945.9538911334</v>
      </c>
      <c r="AR364" s="238">
        <f t="shared" si="127"/>
        <v>0</v>
      </c>
      <c r="AS364" s="238">
        <f t="shared" si="128"/>
        <v>0</v>
      </c>
      <c r="AT364" s="238">
        <f t="shared" si="129"/>
        <v>0</v>
      </c>
      <c r="AU364" s="238">
        <f t="shared" si="130"/>
        <v>0</v>
      </c>
      <c r="AV364" s="238">
        <f t="shared" si="131"/>
        <v>0</v>
      </c>
      <c r="AW364" s="238">
        <f t="shared" si="132"/>
        <v>0</v>
      </c>
      <c r="AX364" s="238">
        <f t="shared" si="133"/>
        <v>0</v>
      </c>
      <c r="AY364" s="238">
        <f t="shared" si="134"/>
        <v>0</v>
      </c>
      <c r="AZ364" s="238">
        <f t="shared" si="135"/>
        <v>0</v>
      </c>
      <c r="BA364" s="238">
        <f t="shared" si="136"/>
        <v>0</v>
      </c>
      <c r="BB364" s="238">
        <f t="shared" si="137"/>
        <v>0</v>
      </c>
      <c r="BC364" s="238">
        <f t="shared" si="138"/>
        <v>0</v>
      </c>
      <c r="BD364" s="238">
        <f t="shared" si="139"/>
        <v>0</v>
      </c>
      <c r="BE364" s="238">
        <f t="shared" si="140"/>
        <v>0</v>
      </c>
      <c r="BF364" s="238">
        <f t="shared" si="141"/>
        <v>0</v>
      </c>
      <c r="BG364" s="238">
        <f t="shared" si="142"/>
        <v>0</v>
      </c>
      <c r="BH364" s="238">
        <f t="shared" si="143"/>
        <v>0</v>
      </c>
      <c r="BI364" s="238">
        <f t="shared" si="144"/>
        <v>0</v>
      </c>
      <c r="BJ364" s="238">
        <f t="shared" si="145"/>
        <v>0</v>
      </c>
      <c r="BK364" s="238">
        <f t="shared" si="146"/>
        <v>0</v>
      </c>
    </row>
    <row r="365" spans="1:63" x14ac:dyDescent="0.25">
      <c r="A365">
        <v>2006</v>
      </c>
      <c r="B365" s="202">
        <v>14689599.931574317</v>
      </c>
      <c r="C365" s="202">
        <v>1320187.9911309108</v>
      </c>
      <c r="D365" s="202">
        <v>810721.05645087792</v>
      </c>
      <c r="E365" s="202">
        <v>4425109.1852943189</v>
      </c>
      <c r="F365" s="202">
        <v>1267146.1433385937</v>
      </c>
      <c r="G365" s="202">
        <v>238610.11947269095</v>
      </c>
      <c r="H365" s="202">
        <v>332456.04393076093</v>
      </c>
      <c r="I365" s="202">
        <v>403769.56263187772</v>
      </c>
      <c r="J365" s="202">
        <v>253151.1515819146</v>
      </c>
      <c r="K365" s="202">
        <v>235283.31324374329</v>
      </c>
      <c r="L365" s="202">
        <v>197709.29002024845</v>
      </c>
      <c r="M365" s="202">
        <v>2237471.3017887929</v>
      </c>
      <c r="N365" s="202">
        <v>3029874.3608924332</v>
      </c>
      <c r="O365" s="202">
        <v>195850.94550822661</v>
      </c>
      <c r="P365" s="202">
        <v>1998096.6938512928</v>
      </c>
      <c r="Q365" s="202">
        <v>683529.43021075905</v>
      </c>
      <c r="R365" s="202">
        <v>297137.20900405233</v>
      </c>
      <c r="S365" s="202">
        <v>1482291.327851098</v>
      </c>
      <c r="T365" s="202">
        <v>362918.12320122065</v>
      </c>
      <c r="U365" s="202">
        <v>2212009.7607410029</v>
      </c>
      <c r="W365" s="4">
        <f>'4 a'!B106</f>
        <v>14689599.931574317</v>
      </c>
      <c r="X365" s="4">
        <f>'4 a'!C106</f>
        <v>1320187.9911309108</v>
      </c>
      <c r="Y365" s="4">
        <f>'4 a'!D106</f>
        <v>810721.05645087792</v>
      </c>
      <c r="Z365" s="4">
        <f>'4 a'!E106</f>
        <v>4425109.1852943189</v>
      </c>
      <c r="AA365" s="4">
        <f>'4 a'!F106</f>
        <v>1267146.1433385937</v>
      </c>
      <c r="AB365" s="4">
        <f>'4 a'!G106</f>
        <v>238610.11947269095</v>
      </c>
      <c r="AC365" s="4">
        <f>'4 a'!H106</f>
        <v>332456.04393076093</v>
      </c>
      <c r="AD365" s="4">
        <f>'4 a'!I106</f>
        <v>403769.56263187772</v>
      </c>
      <c r="AE365" s="4">
        <f>'4 a'!J106</f>
        <v>253151.1515819146</v>
      </c>
      <c r="AF365" s="4">
        <f>'4 a'!K106</f>
        <v>235283.31324374329</v>
      </c>
      <c r="AG365" s="4">
        <f>'4 a'!L106</f>
        <v>197709.29002024845</v>
      </c>
      <c r="AH365" s="4">
        <f>'4 a'!M106</f>
        <v>2237471.3017887929</v>
      </c>
      <c r="AI365" s="4">
        <f>'4 a'!N106</f>
        <v>3029874.3608924332</v>
      </c>
      <c r="AJ365" s="4">
        <f>'4 a'!O106</f>
        <v>195850.94550822661</v>
      </c>
      <c r="AK365" s="4">
        <f>'4 a'!P106</f>
        <v>1998096.6938512928</v>
      </c>
      <c r="AL365" s="4">
        <f>'4 a'!Q106</f>
        <v>683529.43021075905</v>
      </c>
      <c r="AM365" s="4">
        <f>'4 a'!R106</f>
        <v>297137.20900405233</v>
      </c>
      <c r="AN365" s="4">
        <f>'4 a'!S106</f>
        <v>1482291.327851098</v>
      </c>
      <c r="AO365" s="4">
        <f>'4 a'!T106</f>
        <v>362918.12320122065</v>
      </c>
      <c r="AP365" s="4">
        <f>'4 a'!U106</f>
        <v>2212009.7607410029</v>
      </c>
      <c r="AR365" s="238">
        <f t="shared" si="127"/>
        <v>0</v>
      </c>
      <c r="AS365" s="238">
        <f t="shared" si="128"/>
        <v>0</v>
      </c>
      <c r="AT365" s="238">
        <f t="shared" si="129"/>
        <v>0</v>
      </c>
      <c r="AU365" s="238">
        <f t="shared" si="130"/>
        <v>0</v>
      </c>
      <c r="AV365" s="238">
        <f t="shared" si="131"/>
        <v>0</v>
      </c>
      <c r="AW365" s="238">
        <f t="shared" si="132"/>
        <v>0</v>
      </c>
      <c r="AX365" s="238">
        <f t="shared" si="133"/>
        <v>0</v>
      </c>
      <c r="AY365" s="238">
        <f t="shared" si="134"/>
        <v>0</v>
      </c>
      <c r="AZ365" s="238">
        <f t="shared" si="135"/>
        <v>0</v>
      </c>
      <c r="BA365" s="238">
        <f t="shared" si="136"/>
        <v>0</v>
      </c>
      <c r="BB365" s="238">
        <f t="shared" si="137"/>
        <v>0</v>
      </c>
      <c r="BC365" s="238">
        <f t="shared" si="138"/>
        <v>0</v>
      </c>
      <c r="BD365" s="238">
        <f t="shared" si="139"/>
        <v>0</v>
      </c>
      <c r="BE365" s="238">
        <f t="shared" si="140"/>
        <v>0</v>
      </c>
      <c r="BF365" s="238">
        <f t="shared" si="141"/>
        <v>0</v>
      </c>
      <c r="BG365" s="238">
        <f t="shared" si="142"/>
        <v>0</v>
      </c>
      <c r="BH365" s="238">
        <f t="shared" si="143"/>
        <v>0</v>
      </c>
      <c r="BI365" s="238">
        <f t="shared" si="144"/>
        <v>0</v>
      </c>
      <c r="BJ365" s="238">
        <f t="shared" si="145"/>
        <v>0</v>
      </c>
      <c r="BK365" s="238">
        <f t="shared" si="146"/>
        <v>0</v>
      </c>
    </row>
    <row r="366" spans="1:63" x14ac:dyDescent="0.25">
      <c r="A366">
        <v>2007</v>
      </c>
      <c r="B366" s="202">
        <v>14970616.393590543</v>
      </c>
      <c r="C366" s="202">
        <v>1349232.4088704798</v>
      </c>
      <c r="D366" s="202">
        <v>848144.68876498635</v>
      </c>
      <c r="E366" s="202">
        <v>4522115.8196275672</v>
      </c>
      <c r="F366" s="202">
        <v>1331844.5412355789</v>
      </c>
      <c r="G366" s="202">
        <v>259743.69624196921</v>
      </c>
      <c r="H366" s="202">
        <v>344776.54379079887</v>
      </c>
      <c r="I366" s="202">
        <v>415558.69082621252</v>
      </c>
      <c r="J366" s="202">
        <v>267669.70108074753</v>
      </c>
      <c r="K366" s="202">
        <v>239008.46473632182</v>
      </c>
      <c r="L366" s="202">
        <v>208257.60214399768</v>
      </c>
      <c r="M366" s="202">
        <v>2288602.2870394485</v>
      </c>
      <c r="N366" s="202">
        <v>3128922.326981395</v>
      </c>
      <c r="O366" s="202">
        <v>206000.55626088259</v>
      </c>
      <c r="P366" s="202">
        <v>2034256.6359721019</v>
      </c>
      <c r="Q366" s="202">
        <v>710328.09288159211</v>
      </c>
      <c r="R366" s="202">
        <v>305020.30570556276</v>
      </c>
      <c r="S366" s="202">
        <v>1533862.9802844028</v>
      </c>
      <c r="T366" s="202">
        <v>375096.58371132874</v>
      </c>
      <c r="U366" s="202">
        <v>2292364.825649891</v>
      </c>
      <c r="W366" s="4">
        <f>'4 a'!B107</f>
        <v>14970616.393590543</v>
      </c>
      <c r="X366" s="4">
        <f>'4 a'!C107</f>
        <v>1349232.4088704798</v>
      </c>
      <c r="Y366" s="4">
        <f>'4 a'!D107</f>
        <v>848144.68876498635</v>
      </c>
      <c r="Z366" s="4">
        <f>'4 a'!E107</f>
        <v>4522115.8196275672</v>
      </c>
      <c r="AA366" s="4">
        <f>'4 a'!F107</f>
        <v>1331844.5412355789</v>
      </c>
      <c r="AB366" s="4">
        <f>'4 a'!G107</f>
        <v>259743.69624196921</v>
      </c>
      <c r="AC366" s="4">
        <f>'4 a'!H107</f>
        <v>344776.54379079887</v>
      </c>
      <c r="AD366" s="4">
        <f>'4 a'!I107</f>
        <v>415558.69082621252</v>
      </c>
      <c r="AE366" s="4">
        <f>'4 a'!J107</f>
        <v>267669.70108074753</v>
      </c>
      <c r="AF366" s="4">
        <f>'4 a'!K107</f>
        <v>239008.46473632182</v>
      </c>
      <c r="AG366" s="4">
        <f>'4 a'!L107</f>
        <v>208257.60214399768</v>
      </c>
      <c r="AH366" s="4">
        <f>'4 a'!M107</f>
        <v>2288602.2870394485</v>
      </c>
      <c r="AI366" s="4">
        <f>'4 a'!N107</f>
        <v>3128922.326981395</v>
      </c>
      <c r="AJ366" s="4">
        <f>'4 a'!O107</f>
        <v>206000.55626088259</v>
      </c>
      <c r="AK366" s="4">
        <f>'4 a'!P107</f>
        <v>2034256.6359721019</v>
      </c>
      <c r="AL366" s="4">
        <f>'4 a'!Q107</f>
        <v>710328.09288159211</v>
      </c>
      <c r="AM366" s="4">
        <f>'4 a'!R107</f>
        <v>305020.30570556276</v>
      </c>
      <c r="AN366" s="4">
        <f>'4 a'!S107</f>
        <v>1533862.9802844028</v>
      </c>
      <c r="AO366" s="4">
        <f>'4 a'!T107</f>
        <v>375096.58371132874</v>
      </c>
      <c r="AP366" s="4">
        <f>'4 a'!U107</f>
        <v>2292364.825649891</v>
      </c>
      <c r="AR366" s="238">
        <f t="shared" si="127"/>
        <v>0</v>
      </c>
      <c r="AS366" s="238">
        <f t="shared" si="128"/>
        <v>0</v>
      </c>
      <c r="AT366" s="238">
        <f t="shared" si="129"/>
        <v>0</v>
      </c>
      <c r="AU366" s="238">
        <f t="shared" si="130"/>
        <v>0</v>
      </c>
      <c r="AV366" s="238">
        <f t="shared" si="131"/>
        <v>0</v>
      </c>
      <c r="AW366" s="238">
        <f t="shared" si="132"/>
        <v>0</v>
      </c>
      <c r="AX366" s="238">
        <f t="shared" si="133"/>
        <v>0</v>
      </c>
      <c r="AY366" s="238">
        <f t="shared" si="134"/>
        <v>0</v>
      </c>
      <c r="AZ366" s="238">
        <f t="shared" si="135"/>
        <v>0</v>
      </c>
      <c r="BA366" s="238">
        <f t="shared" si="136"/>
        <v>0</v>
      </c>
      <c r="BB366" s="238">
        <f t="shared" si="137"/>
        <v>0</v>
      </c>
      <c r="BC366" s="238">
        <f t="shared" si="138"/>
        <v>0</v>
      </c>
      <c r="BD366" s="238">
        <f t="shared" si="139"/>
        <v>0</v>
      </c>
      <c r="BE366" s="238">
        <f t="shared" si="140"/>
        <v>0</v>
      </c>
      <c r="BF366" s="238">
        <f t="shared" si="141"/>
        <v>0</v>
      </c>
      <c r="BG366" s="238">
        <f t="shared" si="142"/>
        <v>0</v>
      </c>
      <c r="BH366" s="238">
        <f t="shared" si="143"/>
        <v>0</v>
      </c>
      <c r="BI366" s="238">
        <f t="shared" si="144"/>
        <v>0</v>
      </c>
      <c r="BJ366" s="238">
        <f t="shared" si="145"/>
        <v>0</v>
      </c>
      <c r="BK366" s="238">
        <f t="shared" si="146"/>
        <v>0</v>
      </c>
    </row>
    <row r="367" spans="1:63" x14ac:dyDescent="0.25">
      <c r="A367">
        <v>2008</v>
      </c>
      <c r="B367" s="202">
        <v>14920171.728162056</v>
      </c>
      <c r="C367" s="202">
        <v>1358524.9350548435</v>
      </c>
      <c r="D367" s="202">
        <v>869146.23259624431</v>
      </c>
      <c r="E367" s="202">
        <v>4475011.8317316063</v>
      </c>
      <c r="F367" s="202">
        <v>1362455.336940072</v>
      </c>
      <c r="G367" s="202">
        <v>264162.09078842157</v>
      </c>
      <c r="H367" s="202">
        <v>349591.24135868886</v>
      </c>
      <c r="I367" s="202">
        <v>419588.12891679467</v>
      </c>
      <c r="J367" s="202">
        <v>275964.78964992176</v>
      </c>
      <c r="K367" s="202">
        <v>237134.99156710203</v>
      </c>
      <c r="L367" s="202">
        <v>208869.06861426646</v>
      </c>
      <c r="M367" s="202">
        <v>2286756.1142354133</v>
      </c>
      <c r="N367" s="202">
        <v>3162814.8463510699</v>
      </c>
      <c r="O367" s="202">
        <v>199878.04142257277</v>
      </c>
      <c r="P367" s="202">
        <v>2011087.3292182034</v>
      </c>
      <c r="Q367" s="202">
        <v>723142.82913472166</v>
      </c>
      <c r="R367" s="202">
        <v>305127.25384868035</v>
      </c>
      <c r="S367" s="202">
        <v>1547493.7771259891</v>
      </c>
      <c r="T367" s="202">
        <v>372660.89160930715</v>
      </c>
      <c r="U367" s="202">
        <v>2270177.5348243308</v>
      </c>
      <c r="W367" s="4">
        <f>'4 a'!B108</f>
        <v>14920171.728162056</v>
      </c>
      <c r="X367" s="4">
        <f>'4 a'!C108</f>
        <v>1358524.9350548435</v>
      </c>
      <c r="Y367" s="4">
        <f>'4 a'!D108</f>
        <v>869146.23259624431</v>
      </c>
      <c r="Z367" s="4">
        <f>'4 a'!E108</f>
        <v>4475011.8317316063</v>
      </c>
      <c r="AA367" s="4">
        <f>'4 a'!F108</f>
        <v>1362455.336940072</v>
      </c>
      <c r="AB367" s="4">
        <f>'4 a'!G108</f>
        <v>264162.09078842157</v>
      </c>
      <c r="AC367" s="4">
        <f>'4 a'!H108</f>
        <v>349591.24135868886</v>
      </c>
      <c r="AD367" s="4">
        <f>'4 a'!I108</f>
        <v>419588.12891679467</v>
      </c>
      <c r="AE367" s="4">
        <f>'4 a'!J108</f>
        <v>275964.78964992176</v>
      </c>
      <c r="AF367" s="4">
        <f>'4 a'!K108</f>
        <v>237134.99156710203</v>
      </c>
      <c r="AG367" s="4">
        <f>'4 a'!L108</f>
        <v>208869.06861426646</v>
      </c>
      <c r="AH367" s="4">
        <f>'4 a'!M108</f>
        <v>2286756.1142354133</v>
      </c>
      <c r="AI367" s="4">
        <f>'4 a'!N108</f>
        <v>3162814.8463510699</v>
      </c>
      <c r="AJ367" s="4">
        <f>'4 a'!O108</f>
        <v>199878.04142257277</v>
      </c>
      <c r="AK367" s="4">
        <f>'4 a'!P108</f>
        <v>2011087.3292182034</v>
      </c>
      <c r="AL367" s="4">
        <f>'4 a'!Q108</f>
        <v>723142.82913472166</v>
      </c>
      <c r="AM367" s="4">
        <f>'4 a'!R108</f>
        <v>305127.25384868035</v>
      </c>
      <c r="AN367" s="4">
        <f>'4 a'!S108</f>
        <v>1547493.7771259891</v>
      </c>
      <c r="AO367" s="4">
        <f>'4 a'!T108</f>
        <v>372660.89160930715</v>
      </c>
      <c r="AP367" s="4">
        <f>'4 a'!U108</f>
        <v>2270177.5348243308</v>
      </c>
      <c r="AR367" s="238">
        <f t="shared" si="127"/>
        <v>0</v>
      </c>
      <c r="AS367" s="238">
        <f t="shared" si="128"/>
        <v>0</v>
      </c>
      <c r="AT367" s="238">
        <f t="shared" si="129"/>
        <v>0</v>
      </c>
      <c r="AU367" s="238">
        <f t="shared" si="130"/>
        <v>0</v>
      </c>
      <c r="AV367" s="238">
        <f t="shared" si="131"/>
        <v>0</v>
      </c>
      <c r="AW367" s="238">
        <f t="shared" si="132"/>
        <v>0</v>
      </c>
      <c r="AX367" s="238">
        <f t="shared" si="133"/>
        <v>0</v>
      </c>
      <c r="AY367" s="238">
        <f t="shared" si="134"/>
        <v>0</v>
      </c>
      <c r="AZ367" s="238">
        <f t="shared" si="135"/>
        <v>0</v>
      </c>
      <c r="BA367" s="238">
        <f t="shared" si="136"/>
        <v>0</v>
      </c>
      <c r="BB367" s="238">
        <f t="shared" si="137"/>
        <v>0</v>
      </c>
      <c r="BC367" s="238">
        <f t="shared" si="138"/>
        <v>0</v>
      </c>
      <c r="BD367" s="238">
        <f t="shared" si="139"/>
        <v>0</v>
      </c>
      <c r="BE367" s="238">
        <f t="shared" si="140"/>
        <v>0</v>
      </c>
      <c r="BF367" s="238">
        <f t="shared" si="141"/>
        <v>0</v>
      </c>
      <c r="BG367" s="238">
        <f t="shared" si="142"/>
        <v>0</v>
      </c>
      <c r="BH367" s="238">
        <f t="shared" si="143"/>
        <v>0</v>
      </c>
      <c r="BI367" s="238">
        <f t="shared" si="144"/>
        <v>0</v>
      </c>
      <c r="BJ367" s="238">
        <f t="shared" si="145"/>
        <v>0</v>
      </c>
      <c r="BK367" s="238">
        <f t="shared" si="146"/>
        <v>0</v>
      </c>
    </row>
    <row r="368" spans="1:63" x14ac:dyDescent="0.25">
      <c r="A368">
        <v>2009</v>
      </c>
      <c r="B368" s="202">
        <v>14462202.181350619</v>
      </c>
      <c r="C368" s="202">
        <v>1320896.9436877735</v>
      </c>
      <c r="D368" s="202">
        <v>880882.51131602086</v>
      </c>
      <c r="E368" s="202">
        <v>4227679.8434437811</v>
      </c>
      <c r="F368" s="202">
        <v>1366808.3766370811</v>
      </c>
      <c r="G368" s="202">
        <v>261574.00133925927</v>
      </c>
      <c r="H368" s="202">
        <v>336271.7113677797</v>
      </c>
      <c r="I368" s="202">
        <v>407836.09979605902</v>
      </c>
      <c r="J368" s="202">
        <v>263007.66590840614</v>
      </c>
      <c r="K368" s="202">
        <v>223301.15494420374</v>
      </c>
      <c r="L368" s="202">
        <v>191034.14528776135</v>
      </c>
      <c r="M368" s="202">
        <v>2214790.3102857824</v>
      </c>
      <c r="N368" s="202">
        <v>3000656.6717806454</v>
      </c>
      <c r="O368" s="202">
        <v>185897.53731536664</v>
      </c>
      <c r="P368" s="202">
        <v>1898677.4264036778</v>
      </c>
      <c r="Q368" s="202">
        <v>696621.01215263677</v>
      </c>
      <c r="R368" s="202">
        <v>300040.34181282291</v>
      </c>
      <c r="S368" s="202">
        <v>1489605.8619991934</v>
      </c>
      <c r="T368" s="202">
        <v>353871.26682228327</v>
      </c>
      <c r="U368" s="202">
        <v>2179951.0848467108</v>
      </c>
      <c r="W368" s="4">
        <f>'4 a'!B109</f>
        <v>14462202.181350619</v>
      </c>
      <c r="X368" s="4">
        <f>'4 a'!C109</f>
        <v>1320896.9436877735</v>
      </c>
      <c r="Y368" s="4">
        <f>'4 a'!D109</f>
        <v>880882.51131602086</v>
      </c>
      <c r="Z368" s="4">
        <f>'4 a'!E109</f>
        <v>4227679.8434437811</v>
      </c>
      <c r="AA368" s="4">
        <f>'4 a'!F109</f>
        <v>1366808.3766370811</v>
      </c>
      <c r="AB368" s="4">
        <f>'4 a'!G109</f>
        <v>261574.00133925927</v>
      </c>
      <c r="AC368" s="4">
        <f>'4 a'!H109</f>
        <v>336271.7113677797</v>
      </c>
      <c r="AD368" s="4">
        <f>'4 a'!I109</f>
        <v>407836.09979605902</v>
      </c>
      <c r="AE368" s="4">
        <f>'4 a'!J109</f>
        <v>263007.66590840614</v>
      </c>
      <c r="AF368" s="4">
        <f>'4 a'!K109</f>
        <v>223301.15494420374</v>
      </c>
      <c r="AG368" s="4">
        <f>'4 a'!L109</f>
        <v>191034.14528776135</v>
      </c>
      <c r="AH368" s="4">
        <f>'4 a'!M109</f>
        <v>2214790.3102857824</v>
      </c>
      <c r="AI368" s="4">
        <f>'4 a'!N109</f>
        <v>3000656.6717806454</v>
      </c>
      <c r="AJ368" s="4">
        <f>'4 a'!O109</f>
        <v>185897.53731536664</v>
      </c>
      <c r="AK368" s="4">
        <f>'4 a'!P109</f>
        <v>1898677.4264036778</v>
      </c>
      <c r="AL368" s="4">
        <f>'4 a'!Q109</f>
        <v>696621.01215263677</v>
      </c>
      <c r="AM368" s="4">
        <f>'4 a'!R109</f>
        <v>300040.34181282291</v>
      </c>
      <c r="AN368" s="4">
        <f>'4 a'!S109</f>
        <v>1489605.8619991934</v>
      </c>
      <c r="AO368" s="4">
        <f>'4 a'!T109</f>
        <v>353871.26682228327</v>
      </c>
      <c r="AP368" s="4">
        <f>'4 a'!U109</f>
        <v>2179951.0848467108</v>
      </c>
      <c r="AR368" s="238">
        <f t="shared" si="127"/>
        <v>0</v>
      </c>
      <c r="AS368" s="238">
        <f t="shared" si="128"/>
        <v>0</v>
      </c>
      <c r="AT368" s="238">
        <f t="shared" si="129"/>
        <v>0</v>
      </c>
      <c r="AU368" s="238">
        <f t="shared" si="130"/>
        <v>0</v>
      </c>
      <c r="AV368" s="238">
        <f t="shared" si="131"/>
        <v>0</v>
      </c>
      <c r="AW368" s="238">
        <f t="shared" si="132"/>
        <v>0</v>
      </c>
      <c r="AX368" s="238">
        <f t="shared" si="133"/>
        <v>0</v>
      </c>
      <c r="AY368" s="238">
        <f t="shared" si="134"/>
        <v>0</v>
      </c>
      <c r="AZ368" s="238">
        <f t="shared" si="135"/>
        <v>0</v>
      </c>
      <c r="BA368" s="238">
        <f t="shared" si="136"/>
        <v>0</v>
      </c>
      <c r="BB368" s="238">
        <f t="shared" si="137"/>
        <v>0</v>
      </c>
      <c r="BC368" s="238">
        <f t="shared" si="138"/>
        <v>0</v>
      </c>
      <c r="BD368" s="238">
        <f t="shared" si="139"/>
        <v>0</v>
      </c>
      <c r="BE368" s="238">
        <f t="shared" si="140"/>
        <v>0</v>
      </c>
      <c r="BF368" s="238">
        <f t="shared" si="141"/>
        <v>0</v>
      </c>
      <c r="BG368" s="238">
        <f t="shared" si="142"/>
        <v>0</v>
      </c>
      <c r="BH368" s="238">
        <f t="shared" si="143"/>
        <v>0</v>
      </c>
      <c r="BI368" s="238">
        <f t="shared" si="144"/>
        <v>0</v>
      </c>
      <c r="BJ368" s="238">
        <f t="shared" si="145"/>
        <v>0</v>
      </c>
      <c r="BK368" s="238">
        <f t="shared" si="146"/>
        <v>0</v>
      </c>
    </row>
    <row r="369" spans="1:63" x14ac:dyDescent="0.25">
      <c r="A369">
        <v>2010</v>
      </c>
      <c r="B369" s="202">
        <v>14808059.876232225</v>
      </c>
      <c r="C369" s="202">
        <v>1363363.0989479763</v>
      </c>
      <c r="D369" s="202">
        <v>902683.78509652545</v>
      </c>
      <c r="E369" s="202">
        <v>4415671.8081890577</v>
      </c>
      <c r="F369" s="202">
        <v>1453194.1382242863</v>
      </c>
      <c r="G369" s="202">
        <v>300190.73814907001</v>
      </c>
      <c r="H369" s="202">
        <v>344054.73144493374</v>
      </c>
      <c r="I369" s="202">
        <v>416962.47190142877</v>
      </c>
      <c r="J369" s="202">
        <v>270211.44927619986</v>
      </c>
      <c r="K369" s="202">
        <v>226194.27346978881</v>
      </c>
      <c r="L369" s="202">
        <v>197384.28621715165</v>
      </c>
      <c r="M369" s="202">
        <v>2251622.7679658658</v>
      </c>
      <c r="N369" s="202">
        <v>3111391.7135143224</v>
      </c>
      <c r="O369" s="202">
        <v>185099.38180169355</v>
      </c>
      <c r="P369" s="202">
        <v>1938470.6525544724</v>
      </c>
      <c r="Q369" s="202">
        <v>707970.39773694985</v>
      </c>
      <c r="R369" s="202">
        <v>302070.19210535119</v>
      </c>
      <c r="S369" s="202">
        <v>1488570.9307292318</v>
      </c>
      <c r="T369" s="202">
        <v>375792.49574047775</v>
      </c>
      <c r="U369" s="202">
        <v>2219175.3786358852</v>
      </c>
      <c r="W369" s="4">
        <f>'4 a'!B110</f>
        <v>14808059.876232225</v>
      </c>
      <c r="X369" s="4">
        <f>'4 a'!C110</f>
        <v>1363363.0989479763</v>
      </c>
      <c r="Y369" s="4">
        <f>'4 a'!D110</f>
        <v>902683.78509652545</v>
      </c>
      <c r="Z369" s="4">
        <f>'4 a'!E110</f>
        <v>4415671.8081890577</v>
      </c>
      <c r="AA369" s="4">
        <f>'4 a'!F110</f>
        <v>1453194.1382242863</v>
      </c>
      <c r="AB369" s="4">
        <f>'4 a'!G110</f>
        <v>300190.73814907001</v>
      </c>
      <c r="AC369" s="4">
        <f>'4 a'!H110</f>
        <v>344054.73144493374</v>
      </c>
      <c r="AD369" s="4">
        <f>'4 a'!I110</f>
        <v>416962.47190142877</v>
      </c>
      <c r="AE369" s="4">
        <f>'4 a'!J110</f>
        <v>270211.44927619986</v>
      </c>
      <c r="AF369" s="4">
        <f>'4 a'!K110</f>
        <v>226194.27346978881</v>
      </c>
      <c r="AG369" s="4">
        <f>'4 a'!L110</f>
        <v>197384.28621715165</v>
      </c>
      <c r="AH369" s="4">
        <f>'4 a'!M110</f>
        <v>2251622.7679658658</v>
      </c>
      <c r="AI369" s="4">
        <f>'4 a'!N110</f>
        <v>3111391.7135143224</v>
      </c>
      <c r="AJ369" s="4">
        <f>'4 a'!O110</f>
        <v>185099.38180169355</v>
      </c>
      <c r="AK369" s="4">
        <f>'4 a'!P110</f>
        <v>1938470.6525544724</v>
      </c>
      <c r="AL369" s="4">
        <f>'4 a'!Q110</f>
        <v>707970.39773694985</v>
      </c>
      <c r="AM369" s="4">
        <f>'4 a'!R110</f>
        <v>302070.19210535119</v>
      </c>
      <c r="AN369" s="4">
        <f>'4 a'!S110</f>
        <v>1488570.9307292318</v>
      </c>
      <c r="AO369" s="4">
        <f>'4 a'!T110</f>
        <v>375792.49574047775</v>
      </c>
      <c r="AP369" s="4">
        <f>'4 a'!U110</f>
        <v>2219175.3786358852</v>
      </c>
      <c r="AR369" s="238">
        <f t="shared" si="127"/>
        <v>0</v>
      </c>
      <c r="AS369" s="238">
        <f t="shared" si="128"/>
        <v>0</v>
      </c>
      <c r="AT369" s="238">
        <f t="shared" si="129"/>
        <v>0</v>
      </c>
      <c r="AU369" s="238">
        <f t="shared" si="130"/>
        <v>0</v>
      </c>
      <c r="AV369" s="238">
        <f t="shared" si="131"/>
        <v>0</v>
      </c>
      <c r="AW369" s="238">
        <f t="shared" si="132"/>
        <v>0</v>
      </c>
      <c r="AX369" s="238">
        <f t="shared" si="133"/>
        <v>0</v>
      </c>
      <c r="AY369" s="238">
        <f t="shared" si="134"/>
        <v>0</v>
      </c>
      <c r="AZ369" s="238">
        <f t="shared" si="135"/>
        <v>0</v>
      </c>
      <c r="BA369" s="238">
        <f t="shared" si="136"/>
        <v>0</v>
      </c>
      <c r="BB369" s="238">
        <f t="shared" si="137"/>
        <v>0</v>
      </c>
      <c r="BC369" s="238">
        <f t="shared" si="138"/>
        <v>0</v>
      </c>
      <c r="BD369" s="238">
        <f t="shared" si="139"/>
        <v>0</v>
      </c>
      <c r="BE369" s="238">
        <f t="shared" si="140"/>
        <v>0</v>
      </c>
      <c r="BF369" s="238">
        <f t="shared" si="141"/>
        <v>0</v>
      </c>
      <c r="BG369" s="238">
        <f t="shared" si="142"/>
        <v>0</v>
      </c>
      <c r="BH369" s="238">
        <f t="shared" si="143"/>
        <v>0</v>
      </c>
      <c r="BI369" s="238">
        <f t="shared" si="144"/>
        <v>0</v>
      </c>
      <c r="BJ369" s="238">
        <f t="shared" si="145"/>
        <v>0</v>
      </c>
      <c r="BK369" s="238">
        <f t="shared" si="146"/>
        <v>0</v>
      </c>
    </row>
    <row r="370" spans="1:63" x14ac:dyDescent="0.25">
      <c r="A370">
        <v>2011</v>
      </c>
      <c r="B370" s="203">
        <v>15075700</v>
      </c>
      <c r="C370" s="203">
        <v>1396160.1291329416</v>
      </c>
      <c r="D370" s="203">
        <v>922869.7148776449</v>
      </c>
      <c r="E370" s="203">
        <v>4383325.325529526</v>
      </c>
      <c r="F370" s="203">
        <v>1506004.2806969476</v>
      </c>
      <c r="G370" s="203">
        <v>314867.43737957609</v>
      </c>
      <c r="H370" s="203">
        <v>354234.63925754209</v>
      </c>
      <c r="I370" s="203">
        <v>424966.29784434935</v>
      </c>
      <c r="J370" s="203">
        <v>274683.17406040401</v>
      </c>
      <c r="K370" s="203">
        <v>227934.76862676171</v>
      </c>
      <c r="L370" s="203">
        <v>202794.81210673205</v>
      </c>
      <c r="M370" s="203">
        <v>2289848.8466462097</v>
      </c>
      <c r="N370" s="203">
        <v>3204596.1417809264</v>
      </c>
      <c r="O370" s="203">
        <v>186404.66415025969</v>
      </c>
      <c r="P370" s="203">
        <v>1950049.7352066294</v>
      </c>
      <c r="Q370" s="203">
        <v>714997.12761369091</v>
      </c>
      <c r="R370" s="203">
        <v>306441.06085919274</v>
      </c>
      <c r="S370" s="203">
        <v>1499110.9240381734</v>
      </c>
      <c r="T370" s="203">
        <v>390406.6483526075</v>
      </c>
      <c r="U370" s="203">
        <v>2236004.0064263404</v>
      </c>
      <c r="W370" s="4">
        <f>'4 a'!B111</f>
        <v>15075700</v>
      </c>
      <c r="X370" s="4">
        <f>'4 a'!C111</f>
        <v>1396160.1291329416</v>
      </c>
      <c r="Y370" s="4">
        <f>'4 a'!D111</f>
        <v>922869.7148776449</v>
      </c>
      <c r="Z370" s="4">
        <f>'4 a'!E111</f>
        <v>4383325.325529526</v>
      </c>
      <c r="AA370" s="4">
        <f>'4 a'!F111</f>
        <v>1506004.2806969476</v>
      </c>
      <c r="AB370" s="4">
        <f>'4 a'!G111</f>
        <v>314867.43737957609</v>
      </c>
      <c r="AC370" s="4">
        <f>'4 a'!H111</f>
        <v>354234.63925754209</v>
      </c>
      <c r="AD370" s="4">
        <f>'4 a'!I111</f>
        <v>424966.29784434935</v>
      </c>
      <c r="AE370" s="4">
        <f>'4 a'!J111</f>
        <v>274683.17406040401</v>
      </c>
      <c r="AF370" s="4">
        <f>'4 a'!K111</f>
        <v>227934.76862676171</v>
      </c>
      <c r="AG370" s="4">
        <f>'4 a'!L111</f>
        <v>202794.81210673205</v>
      </c>
      <c r="AH370" s="4">
        <f>'4 a'!M111</f>
        <v>2289848.8466462097</v>
      </c>
      <c r="AI370" s="4">
        <f>'4 a'!N111</f>
        <v>3204596.1417809264</v>
      </c>
      <c r="AJ370" s="4">
        <f>'4 a'!O111</f>
        <v>186404.66415025969</v>
      </c>
      <c r="AK370" s="4">
        <f>'4 a'!P111</f>
        <v>1950049.7352066294</v>
      </c>
      <c r="AL370" s="4">
        <f>'4 a'!Q111</f>
        <v>714997.12761369091</v>
      </c>
      <c r="AM370" s="4">
        <f>'4 a'!R111</f>
        <v>306441.06085919274</v>
      </c>
      <c r="AN370" s="4">
        <f>'4 a'!S111</f>
        <v>1499110.9240381734</v>
      </c>
      <c r="AO370" s="4">
        <f>'4 a'!T111</f>
        <v>390406.6483526075</v>
      </c>
      <c r="AP370" s="4">
        <f>'4 a'!U111</f>
        <v>2236004.0064263404</v>
      </c>
      <c r="AR370" s="238">
        <f t="shared" si="127"/>
        <v>0</v>
      </c>
      <c r="AS370" s="238">
        <f t="shared" si="128"/>
        <v>0</v>
      </c>
      <c r="AT370" s="238">
        <f t="shared" si="129"/>
        <v>0</v>
      </c>
      <c r="AU370" s="238">
        <f t="shared" si="130"/>
        <v>0</v>
      </c>
      <c r="AV370" s="238">
        <f t="shared" si="131"/>
        <v>0</v>
      </c>
      <c r="AW370" s="238">
        <f t="shared" si="132"/>
        <v>0</v>
      </c>
      <c r="AX370" s="238">
        <f t="shared" si="133"/>
        <v>0</v>
      </c>
      <c r="AY370" s="238">
        <f t="shared" si="134"/>
        <v>0</v>
      </c>
      <c r="AZ370" s="238">
        <f t="shared" si="135"/>
        <v>0</v>
      </c>
      <c r="BA370" s="238">
        <f t="shared" si="136"/>
        <v>0</v>
      </c>
      <c r="BB370" s="238">
        <f t="shared" si="137"/>
        <v>0</v>
      </c>
      <c r="BC370" s="238">
        <f t="shared" si="138"/>
        <v>0</v>
      </c>
      <c r="BD370" s="238">
        <f t="shared" si="139"/>
        <v>0</v>
      </c>
      <c r="BE370" s="238">
        <f t="shared" si="140"/>
        <v>0</v>
      </c>
      <c r="BF370" s="238">
        <f t="shared" si="141"/>
        <v>0</v>
      </c>
      <c r="BG370" s="238">
        <f t="shared" si="142"/>
        <v>0</v>
      </c>
      <c r="BH370" s="238">
        <f t="shared" si="143"/>
        <v>0</v>
      </c>
      <c r="BI370" s="238">
        <f t="shared" si="144"/>
        <v>0</v>
      </c>
      <c r="BJ370" s="238">
        <f t="shared" si="145"/>
        <v>0</v>
      </c>
      <c r="BK370" s="238">
        <f t="shared" si="146"/>
        <v>0</v>
      </c>
    </row>
    <row r="371" spans="1:63" x14ac:dyDescent="0.25">
      <c r="W371" s="4"/>
      <c r="X371" s="4"/>
      <c r="Y371" s="4"/>
      <c r="Z371" s="4"/>
      <c r="AA371" s="4"/>
      <c r="AB371" s="4"/>
      <c r="AC371" s="4"/>
      <c r="AD371" s="4"/>
      <c r="AE371" s="4"/>
      <c r="AF371" s="4"/>
      <c r="AG371" s="4"/>
      <c r="AH371" s="4"/>
      <c r="AI371" s="4"/>
      <c r="AJ371" s="4"/>
      <c r="AK371" s="4"/>
      <c r="AL371" s="4"/>
      <c r="AM371" s="4"/>
      <c r="AN371" s="4"/>
      <c r="AO371" s="4"/>
      <c r="AP371" s="4"/>
      <c r="AR371" s="238">
        <f t="shared" si="127"/>
        <v>0</v>
      </c>
      <c r="AS371" s="238">
        <f t="shared" si="128"/>
        <v>0</v>
      </c>
      <c r="AT371" s="238">
        <f t="shared" si="129"/>
        <v>0</v>
      </c>
      <c r="AU371" s="238">
        <f t="shared" si="130"/>
        <v>0</v>
      </c>
      <c r="AV371" s="238">
        <f t="shared" si="131"/>
        <v>0</v>
      </c>
      <c r="AW371" s="238">
        <f t="shared" si="132"/>
        <v>0</v>
      </c>
      <c r="AX371" s="238">
        <f t="shared" si="133"/>
        <v>0</v>
      </c>
      <c r="AY371" s="238">
        <f t="shared" si="134"/>
        <v>0</v>
      </c>
      <c r="AZ371" s="238">
        <f t="shared" si="135"/>
        <v>0</v>
      </c>
      <c r="BA371" s="238">
        <f t="shared" si="136"/>
        <v>0</v>
      </c>
      <c r="BB371" s="238">
        <f t="shared" si="137"/>
        <v>0</v>
      </c>
      <c r="BC371" s="238">
        <f t="shared" si="138"/>
        <v>0</v>
      </c>
      <c r="BD371" s="238">
        <f t="shared" si="139"/>
        <v>0</v>
      </c>
      <c r="BE371" s="238">
        <f t="shared" si="140"/>
        <v>0</v>
      </c>
      <c r="BF371" s="238">
        <f t="shared" si="141"/>
        <v>0</v>
      </c>
      <c r="BG371" s="238">
        <f t="shared" si="142"/>
        <v>0</v>
      </c>
      <c r="BH371" s="238">
        <f t="shared" si="143"/>
        <v>0</v>
      </c>
      <c r="BI371" s="238">
        <f t="shared" si="144"/>
        <v>0</v>
      </c>
      <c r="BJ371" s="238">
        <f t="shared" si="145"/>
        <v>0</v>
      </c>
      <c r="BK371" s="238">
        <f t="shared" si="146"/>
        <v>0</v>
      </c>
    </row>
    <row r="372" spans="1:63" x14ac:dyDescent="0.25">
      <c r="A372" s="12" t="s">
        <v>149</v>
      </c>
      <c r="W372" s="4"/>
      <c r="X372" s="4"/>
      <c r="Y372" s="4"/>
      <c r="Z372" s="4"/>
      <c r="AA372" s="4"/>
      <c r="AB372" s="4"/>
      <c r="AC372" s="4"/>
      <c r="AD372" s="4"/>
      <c r="AE372" s="4"/>
      <c r="AF372" s="4"/>
      <c r="AG372" s="4"/>
      <c r="AH372" s="4"/>
      <c r="AI372" s="4"/>
      <c r="AJ372" s="4"/>
      <c r="AK372" s="4"/>
      <c r="AL372" s="4"/>
      <c r="AM372" s="4"/>
      <c r="AN372" s="4"/>
      <c r="AO372" s="4"/>
      <c r="AP372" s="4"/>
      <c r="AR372" s="238">
        <f t="shared" si="127"/>
        <v>0</v>
      </c>
      <c r="AS372" s="238">
        <f t="shared" si="128"/>
        <v>0</v>
      </c>
      <c r="AT372" s="238">
        <f t="shared" si="129"/>
        <v>0</v>
      </c>
      <c r="AU372" s="238">
        <f t="shared" si="130"/>
        <v>0</v>
      </c>
      <c r="AV372" s="238">
        <f t="shared" si="131"/>
        <v>0</v>
      </c>
      <c r="AW372" s="238">
        <f t="shared" si="132"/>
        <v>0</v>
      </c>
      <c r="AX372" s="238">
        <f t="shared" si="133"/>
        <v>0</v>
      </c>
      <c r="AY372" s="238">
        <f t="shared" si="134"/>
        <v>0</v>
      </c>
      <c r="AZ372" s="238">
        <f t="shared" si="135"/>
        <v>0</v>
      </c>
      <c r="BA372" s="238">
        <f t="shared" si="136"/>
        <v>0</v>
      </c>
      <c r="BB372" s="238">
        <f t="shared" si="137"/>
        <v>0</v>
      </c>
      <c r="BC372" s="238">
        <f t="shared" si="138"/>
        <v>0</v>
      </c>
      <c r="BD372" s="238">
        <f t="shared" si="139"/>
        <v>0</v>
      </c>
      <c r="BE372" s="238">
        <f t="shared" si="140"/>
        <v>0</v>
      </c>
      <c r="BF372" s="238">
        <f t="shared" si="141"/>
        <v>0</v>
      </c>
      <c r="BG372" s="238">
        <f t="shared" si="142"/>
        <v>0</v>
      </c>
      <c r="BH372" s="238">
        <f t="shared" si="143"/>
        <v>0</v>
      </c>
      <c r="BI372" s="238">
        <f t="shared" si="144"/>
        <v>0</v>
      </c>
      <c r="BJ372" s="238">
        <f t="shared" si="145"/>
        <v>0</v>
      </c>
      <c r="BK372" s="238">
        <f t="shared" si="146"/>
        <v>0</v>
      </c>
    </row>
    <row r="373" spans="1:63" x14ac:dyDescent="0.25">
      <c r="B373" t="s">
        <v>11</v>
      </c>
      <c r="C373" t="s">
        <v>0</v>
      </c>
      <c r="D373" t="s">
        <v>15</v>
      </c>
      <c r="E373" t="s">
        <v>1</v>
      </c>
      <c r="F373" t="s">
        <v>22</v>
      </c>
      <c r="G373" t="s">
        <v>18</v>
      </c>
      <c r="H373" t="s">
        <v>2</v>
      </c>
      <c r="I373" t="s">
        <v>3</v>
      </c>
      <c r="J373" t="s">
        <v>51</v>
      </c>
      <c r="K373" t="s">
        <v>4</v>
      </c>
      <c r="L373" t="s">
        <v>49</v>
      </c>
      <c r="M373" t="s">
        <v>5</v>
      </c>
      <c r="N373" t="s">
        <v>6</v>
      </c>
      <c r="O373" t="s">
        <v>50</v>
      </c>
      <c r="P373" t="s">
        <v>7</v>
      </c>
      <c r="Q373" t="s">
        <v>12</v>
      </c>
      <c r="R373" t="s">
        <v>8</v>
      </c>
      <c r="S373" t="s">
        <v>17</v>
      </c>
      <c r="T373" t="s">
        <v>9</v>
      </c>
      <c r="U373" t="s">
        <v>13</v>
      </c>
      <c r="W373" s="4"/>
      <c r="X373" s="4"/>
      <c r="Y373" s="4"/>
      <c r="Z373" s="4"/>
      <c r="AA373" s="4"/>
      <c r="AB373" s="4"/>
      <c r="AC373" s="4"/>
      <c r="AD373" s="4"/>
      <c r="AE373" s="4"/>
      <c r="AF373" s="4"/>
      <c r="AG373" s="4"/>
      <c r="AH373" s="4"/>
      <c r="AI373" s="4"/>
      <c r="AJ373" s="4"/>
      <c r="AK373" s="4"/>
      <c r="AL373" s="4"/>
      <c r="AM373" s="4"/>
      <c r="AN373" s="4"/>
      <c r="AO373" s="4"/>
      <c r="AP373" s="4"/>
      <c r="AR373" s="238" t="e">
        <f t="shared" si="127"/>
        <v>#VALUE!</v>
      </c>
      <c r="AS373" s="238" t="e">
        <f t="shared" si="128"/>
        <v>#VALUE!</v>
      </c>
      <c r="AT373" s="238" t="e">
        <f t="shared" si="129"/>
        <v>#VALUE!</v>
      </c>
      <c r="AU373" s="238" t="e">
        <f t="shared" si="130"/>
        <v>#VALUE!</v>
      </c>
      <c r="AV373" s="238" t="e">
        <f t="shared" si="131"/>
        <v>#VALUE!</v>
      </c>
      <c r="AW373" s="238" t="e">
        <f t="shared" si="132"/>
        <v>#VALUE!</v>
      </c>
      <c r="AX373" s="238" t="e">
        <f t="shared" si="133"/>
        <v>#VALUE!</v>
      </c>
      <c r="AY373" s="238" t="e">
        <f t="shared" si="134"/>
        <v>#VALUE!</v>
      </c>
      <c r="AZ373" s="238" t="e">
        <f t="shared" si="135"/>
        <v>#VALUE!</v>
      </c>
      <c r="BA373" s="238" t="e">
        <f t="shared" si="136"/>
        <v>#VALUE!</v>
      </c>
      <c r="BB373" s="238" t="e">
        <f t="shared" si="137"/>
        <v>#VALUE!</v>
      </c>
      <c r="BC373" s="238" t="e">
        <f t="shared" si="138"/>
        <v>#VALUE!</v>
      </c>
      <c r="BD373" s="238" t="e">
        <f t="shared" si="139"/>
        <v>#VALUE!</v>
      </c>
      <c r="BE373" s="238" t="e">
        <f t="shared" si="140"/>
        <v>#VALUE!</v>
      </c>
      <c r="BF373" s="238" t="e">
        <f t="shared" si="141"/>
        <v>#VALUE!</v>
      </c>
      <c r="BG373" s="238" t="e">
        <f t="shared" si="142"/>
        <v>#VALUE!</v>
      </c>
      <c r="BH373" s="238" t="e">
        <f t="shared" si="143"/>
        <v>#VALUE!</v>
      </c>
      <c r="BI373" s="238" t="e">
        <f t="shared" si="144"/>
        <v>#VALUE!</v>
      </c>
      <c r="BJ373" s="238" t="e">
        <f t="shared" si="145"/>
        <v>#VALUE!</v>
      </c>
      <c r="BK373" s="238" t="e">
        <f t="shared" si="146"/>
        <v>#VALUE!</v>
      </c>
    </row>
    <row r="374" spans="1:63" x14ac:dyDescent="0.25">
      <c r="A374">
        <v>1960</v>
      </c>
      <c r="B374" s="204">
        <v>180.67099999999999</v>
      </c>
      <c r="C374" s="204">
        <v>17.909026094526912</v>
      </c>
      <c r="D374" s="204">
        <v>10.27502</v>
      </c>
      <c r="E374" s="204">
        <v>94.101429438608932</v>
      </c>
      <c r="F374" s="204">
        <v>25.012374000000001</v>
      </c>
      <c r="G374" s="204">
        <v>1.6464000000000001</v>
      </c>
      <c r="H374" s="204">
        <v>7.0475389999999996</v>
      </c>
      <c r="I374" s="204">
        <v>9.1535000000000011</v>
      </c>
      <c r="J374" s="204" t="e">
        <f>NA()</f>
        <v>#N/A</v>
      </c>
      <c r="K374" s="204">
        <v>4.5638105065666039</v>
      </c>
      <c r="L374" s="204">
        <v>4.4296340000000001</v>
      </c>
      <c r="M374" s="204">
        <v>46.611260000000001</v>
      </c>
      <c r="N374" s="204">
        <v>55.433</v>
      </c>
      <c r="O374" s="204">
        <v>2.8286500000000001</v>
      </c>
      <c r="P374" s="204">
        <v>50.199655609702603</v>
      </c>
      <c r="Q374" s="204">
        <v>11.483000000000001</v>
      </c>
      <c r="R374" s="204">
        <v>3.5826625000000001</v>
      </c>
      <c r="S374" s="204">
        <v>30.256</v>
      </c>
      <c r="T374" s="204">
        <v>7.4850000000000003</v>
      </c>
      <c r="U374" s="204">
        <v>52.372</v>
      </c>
      <c r="W374" s="4">
        <f>'5 a'!B60</f>
        <v>180.67099999999999</v>
      </c>
      <c r="X374" s="4">
        <f>'5 a'!C60</f>
        <v>17.909026094526912</v>
      </c>
      <c r="Y374" s="4">
        <f>'5 a'!D60</f>
        <v>10.27502</v>
      </c>
      <c r="Z374" s="4">
        <f>'5 a'!E60</f>
        <v>94.101429438608932</v>
      </c>
      <c r="AA374" s="4">
        <f>'5 a'!F60</f>
        <v>25.012374000000001</v>
      </c>
      <c r="AB374" s="4">
        <f>'5 a'!G60</f>
        <v>1.6464000000000001</v>
      </c>
      <c r="AC374" s="4">
        <f>'5 a'!H60</f>
        <v>7.0475389999999996</v>
      </c>
      <c r="AD374" s="4">
        <f>'5 a'!I60</f>
        <v>9.1535000000000011</v>
      </c>
      <c r="AE374" s="4" t="str">
        <f>'5 a'!J60</f>
        <v>NA</v>
      </c>
      <c r="AF374" s="4">
        <f>'5 a'!K60</f>
        <v>4.5638105065666039</v>
      </c>
      <c r="AG374" s="4">
        <f>'5 a'!L60</f>
        <v>4.4296340000000001</v>
      </c>
      <c r="AH374" s="4">
        <f>'5 a'!M60</f>
        <v>46.611260000000001</v>
      </c>
      <c r="AI374" s="4">
        <f>'5 a'!N60</f>
        <v>55.433</v>
      </c>
      <c r="AJ374" s="4">
        <f>'5 a'!O60</f>
        <v>2.8286500000000001</v>
      </c>
      <c r="AK374" s="4">
        <f>'5 a'!P60</f>
        <v>50.199655609702603</v>
      </c>
      <c r="AL374" s="4">
        <f>'5 a'!Q60</f>
        <v>11.483000000000001</v>
      </c>
      <c r="AM374" s="4">
        <f>'5 a'!R60</f>
        <v>3.5826625000000001</v>
      </c>
      <c r="AN374" s="4">
        <f>'5 a'!S60</f>
        <v>30.256</v>
      </c>
      <c r="AO374" s="4">
        <f>'5 a'!T60</f>
        <v>7.4850000000000003</v>
      </c>
      <c r="AP374" s="4">
        <f>'5 a'!U60</f>
        <v>52.372</v>
      </c>
      <c r="AR374" s="238">
        <f t="shared" si="127"/>
        <v>0</v>
      </c>
      <c r="AS374" s="238">
        <f t="shared" si="128"/>
        <v>0</v>
      </c>
      <c r="AT374" s="238">
        <f t="shared" si="129"/>
        <v>0</v>
      </c>
      <c r="AU374" s="238">
        <f t="shared" si="130"/>
        <v>0</v>
      </c>
      <c r="AV374" s="238">
        <f t="shared" si="131"/>
        <v>0</v>
      </c>
      <c r="AW374" s="238">
        <f t="shared" si="132"/>
        <v>0</v>
      </c>
      <c r="AX374" s="238">
        <f t="shared" si="133"/>
        <v>0</v>
      </c>
      <c r="AY374" s="238">
        <f t="shared" si="134"/>
        <v>0</v>
      </c>
      <c r="AZ374" s="238" t="e">
        <f t="shared" si="135"/>
        <v>#VALUE!</v>
      </c>
      <c r="BA374" s="238">
        <f t="shared" si="136"/>
        <v>0</v>
      </c>
      <c r="BB374" s="238">
        <f t="shared" si="137"/>
        <v>0</v>
      </c>
      <c r="BC374" s="238">
        <f t="shared" si="138"/>
        <v>0</v>
      </c>
      <c r="BD374" s="238">
        <f t="shared" si="139"/>
        <v>0</v>
      </c>
      <c r="BE374" s="238">
        <f t="shared" si="140"/>
        <v>0</v>
      </c>
      <c r="BF374" s="238">
        <f t="shared" si="141"/>
        <v>0</v>
      </c>
      <c r="BG374" s="238">
        <f t="shared" si="142"/>
        <v>0</v>
      </c>
      <c r="BH374" s="238">
        <f t="shared" si="143"/>
        <v>0</v>
      </c>
      <c r="BI374" s="238">
        <f t="shared" si="144"/>
        <v>0</v>
      </c>
      <c r="BJ374" s="238">
        <f t="shared" si="145"/>
        <v>0</v>
      </c>
      <c r="BK374" s="238">
        <f t="shared" si="146"/>
        <v>0</v>
      </c>
    </row>
    <row r="375" spans="1:63" x14ac:dyDescent="0.25">
      <c r="A375">
        <v>1961</v>
      </c>
      <c r="B375" s="204">
        <v>183.691</v>
      </c>
      <c r="C375" s="204">
        <v>18.271026621983427</v>
      </c>
      <c r="D375" s="204">
        <v>10.548266999999999</v>
      </c>
      <c r="E375" s="204">
        <v>94.953615026139161</v>
      </c>
      <c r="F375" s="204">
        <v>25.765673</v>
      </c>
      <c r="G375" s="204">
        <v>1.7024000000000001</v>
      </c>
      <c r="H375" s="204">
        <v>7.0862990000000003</v>
      </c>
      <c r="I375" s="204">
        <v>9.1840000000000011</v>
      </c>
      <c r="J375" s="204" t="e">
        <f>NA()</f>
        <v>#N/A</v>
      </c>
      <c r="K375" s="204">
        <v>4.5946941838649149</v>
      </c>
      <c r="L375" s="204">
        <v>4.4610044999999996</v>
      </c>
      <c r="M375" s="204">
        <v>47.111059999999995</v>
      </c>
      <c r="N375" s="204">
        <v>56.175000000000004</v>
      </c>
      <c r="O375" s="204">
        <v>2.82125</v>
      </c>
      <c r="P375" s="204">
        <v>50.536305312011713</v>
      </c>
      <c r="Q375" s="204">
        <v>11.637</v>
      </c>
      <c r="R375" s="204">
        <v>3.6097999999999999</v>
      </c>
      <c r="S375" s="204">
        <v>30.558</v>
      </c>
      <c r="T375" s="204">
        <v>7.52</v>
      </c>
      <c r="U375" s="204">
        <v>52.807000000000002</v>
      </c>
      <c r="W375" s="4">
        <f>'5 a'!B61</f>
        <v>183.691</v>
      </c>
      <c r="X375" s="4">
        <f>'5 a'!C61</f>
        <v>18.271026621983427</v>
      </c>
      <c r="Y375" s="4">
        <f>'5 a'!D61</f>
        <v>10.548266999999999</v>
      </c>
      <c r="Z375" s="4">
        <f>'5 a'!E61</f>
        <v>94.953615026139161</v>
      </c>
      <c r="AA375" s="4">
        <f>'5 a'!F61</f>
        <v>25.765673</v>
      </c>
      <c r="AB375" s="4">
        <f>'5 a'!G61</f>
        <v>1.7024000000000001</v>
      </c>
      <c r="AC375" s="4">
        <f>'5 a'!H61</f>
        <v>7.0862990000000003</v>
      </c>
      <c r="AD375" s="4">
        <f>'5 a'!I61</f>
        <v>9.1840000000000011</v>
      </c>
      <c r="AE375" s="4" t="str">
        <f>'5 a'!J61</f>
        <v>NA</v>
      </c>
      <c r="AF375" s="4">
        <f>'5 a'!K61</f>
        <v>4.5946941838649149</v>
      </c>
      <c r="AG375" s="4">
        <f>'5 a'!L61</f>
        <v>4.4610044999999996</v>
      </c>
      <c r="AH375" s="4">
        <f>'5 a'!M61</f>
        <v>47.111059999999995</v>
      </c>
      <c r="AI375" s="4">
        <f>'5 a'!N61</f>
        <v>56.175000000000004</v>
      </c>
      <c r="AJ375" s="4">
        <f>'5 a'!O61</f>
        <v>2.82125</v>
      </c>
      <c r="AK375" s="4">
        <f>'5 a'!P61</f>
        <v>50.536305312011713</v>
      </c>
      <c r="AL375" s="4">
        <f>'5 a'!Q61</f>
        <v>11.637</v>
      </c>
      <c r="AM375" s="4">
        <f>'5 a'!R61</f>
        <v>3.6097999999999999</v>
      </c>
      <c r="AN375" s="4">
        <f>'5 a'!S61</f>
        <v>30.558</v>
      </c>
      <c r="AO375" s="4">
        <f>'5 a'!T61</f>
        <v>7.52</v>
      </c>
      <c r="AP375" s="4">
        <f>'5 a'!U61</f>
        <v>52.807000000000002</v>
      </c>
      <c r="AR375" s="238">
        <f t="shared" si="127"/>
        <v>0</v>
      </c>
      <c r="AS375" s="238">
        <f t="shared" si="128"/>
        <v>0</v>
      </c>
      <c r="AT375" s="238">
        <f t="shared" si="129"/>
        <v>0</v>
      </c>
      <c r="AU375" s="238">
        <f t="shared" si="130"/>
        <v>0</v>
      </c>
      <c r="AV375" s="238">
        <f t="shared" si="131"/>
        <v>0</v>
      </c>
      <c r="AW375" s="238">
        <f t="shared" si="132"/>
        <v>0</v>
      </c>
      <c r="AX375" s="238">
        <f t="shared" si="133"/>
        <v>0</v>
      </c>
      <c r="AY375" s="238">
        <f t="shared" si="134"/>
        <v>0</v>
      </c>
      <c r="AZ375" s="238" t="e">
        <f t="shared" si="135"/>
        <v>#VALUE!</v>
      </c>
      <c r="BA375" s="238">
        <f t="shared" si="136"/>
        <v>0</v>
      </c>
      <c r="BB375" s="238">
        <f t="shared" si="137"/>
        <v>0</v>
      </c>
      <c r="BC375" s="238">
        <f t="shared" si="138"/>
        <v>0</v>
      </c>
      <c r="BD375" s="238">
        <f t="shared" si="139"/>
        <v>0</v>
      </c>
      <c r="BE375" s="238">
        <f t="shared" si="140"/>
        <v>0</v>
      </c>
      <c r="BF375" s="238">
        <f t="shared" si="141"/>
        <v>0</v>
      </c>
      <c r="BG375" s="238">
        <f t="shared" si="142"/>
        <v>0</v>
      </c>
      <c r="BH375" s="238">
        <f t="shared" si="143"/>
        <v>0</v>
      </c>
      <c r="BI375" s="238">
        <f t="shared" si="144"/>
        <v>0</v>
      </c>
      <c r="BJ375" s="238">
        <f t="shared" si="145"/>
        <v>0</v>
      </c>
      <c r="BK375" s="238">
        <f t="shared" si="146"/>
        <v>0</v>
      </c>
    </row>
    <row r="376" spans="1:63" x14ac:dyDescent="0.25">
      <c r="A376">
        <v>1962</v>
      </c>
      <c r="B376" s="204">
        <v>186.53800000000001</v>
      </c>
      <c r="C376" s="204">
        <v>18.614027121755765</v>
      </c>
      <c r="D376" s="204">
        <v>10.742291</v>
      </c>
      <c r="E376" s="204">
        <v>95.848332310987516</v>
      </c>
      <c r="F376" s="204">
        <v>26.513030000000001</v>
      </c>
      <c r="G376" s="204">
        <v>1.7502</v>
      </c>
      <c r="H376" s="204">
        <v>7.1298639999999995</v>
      </c>
      <c r="I376" s="204">
        <v>9.2204999999999995</v>
      </c>
      <c r="J376" s="204" t="e">
        <f>NA()</f>
        <v>#N/A</v>
      </c>
      <c r="K376" s="204">
        <v>4.6295628517823637</v>
      </c>
      <c r="L376" s="204">
        <v>4.4914424999999998</v>
      </c>
      <c r="M376" s="204">
        <v>47.96725</v>
      </c>
      <c r="N376" s="204">
        <v>56.837000000000003</v>
      </c>
      <c r="O376" s="204">
        <v>2.8350749999999998</v>
      </c>
      <c r="P376" s="204">
        <v>50.87940500861724</v>
      </c>
      <c r="Q376" s="204">
        <v>11.801</v>
      </c>
      <c r="R376" s="204">
        <v>3.638919</v>
      </c>
      <c r="S376" s="204">
        <v>30.925999999999998</v>
      </c>
      <c r="T376" s="204">
        <v>7.5620000000000003</v>
      </c>
      <c r="U376" s="204">
        <v>53.292000000000002</v>
      </c>
      <c r="W376" s="4">
        <f>'5 a'!B62</f>
        <v>186.53800000000001</v>
      </c>
      <c r="X376" s="4">
        <f>'5 a'!C62</f>
        <v>18.614027121755765</v>
      </c>
      <c r="Y376" s="4">
        <f>'5 a'!D62</f>
        <v>10.742291</v>
      </c>
      <c r="Z376" s="4">
        <f>'5 a'!E62</f>
        <v>95.848332310987516</v>
      </c>
      <c r="AA376" s="4">
        <f>'5 a'!F62</f>
        <v>26.513030000000001</v>
      </c>
      <c r="AB376" s="4">
        <f>'5 a'!G62</f>
        <v>1.7502</v>
      </c>
      <c r="AC376" s="4">
        <f>'5 a'!H62</f>
        <v>7.1298639999999995</v>
      </c>
      <c r="AD376" s="4">
        <f>'5 a'!I62</f>
        <v>9.2204999999999995</v>
      </c>
      <c r="AE376" s="4" t="str">
        <f>'5 a'!J62</f>
        <v>NA</v>
      </c>
      <c r="AF376" s="4">
        <f>'5 a'!K62</f>
        <v>4.6295628517823637</v>
      </c>
      <c r="AG376" s="4">
        <f>'5 a'!L62</f>
        <v>4.4914424999999998</v>
      </c>
      <c r="AH376" s="4">
        <f>'5 a'!M62</f>
        <v>47.96725</v>
      </c>
      <c r="AI376" s="4">
        <f>'5 a'!N62</f>
        <v>56.837000000000003</v>
      </c>
      <c r="AJ376" s="4">
        <f>'5 a'!O62</f>
        <v>2.8350749999999998</v>
      </c>
      <c r="AK376" s="4">
        <f>'5 a'!P62</f>
        <v>50.87940500861724</v>
      </c>
      <c r="AL376" s="4">
        <f>'5 a'!Q62</f>
        <v>11.801</v>
      </c>
      <c r="AM376" s="4">
        <f>'5 a'!R62</f>
        <v>3.638919</v>
      </c>
      <c r="AN376" s="4">
        <f>'5 a'!S62</f>
        <v>30.925999999999998</v>
      </c>
      <c r="AO376" s="4">
        <f>'5 a'!T62</f>
        <v>7.5620000000000003</v>
      </c>
      <c r="AP376" s="4">
        <f>'5 a'!U62</f>
        <v>53.292000000000002</v>
      </c>
      <c r="AR376" s="238">
        <f t="shared" si="127"/>
        <v>0</v>
      </c>
      <c r="AS376" s="238">
        <f t="shared" si="128"/>
        <v>0</v>
      </c>
      <c r="AT376" s="238">
        <f t="shared" si="129"/>
        <v>0</v>
      </c>
      <c r="AU376" s="238">
        <f t="shared" si="130"/>
        <v>0</v>
      </c>
      <c r="AV376" s="238">
        <f t="shared" si="131"/>
        <v>0</v>
      </c>
      <c r="AW376" s="238">
        <f t="shared" si="132"/>
        <v>0</v>
      </c>
      <c r="AX376" s="238">
        <f t="shared" si="133"/>
        <v>0</v>
      </c>
      <c r="AY376" s="238">
        <f t="shared" si="134"/>
        <v>0</v>
      </c>
      <c r="AZ376" s="238" t="e">
        <f t="shared" si="135"/>
        <v>#VALUE!</v>
      </c>
      <c r="BA376" s="238">
        <f t="shared" si="136"/>
        <v>0</v>
      </c>
      <c r="BB376" s="238">
        <f t="shared" si="137"/>
        <v>0</v>
      </c>
      <c r="BC376" s="238">
        <f t="shared" si="138"/>
        <v>0</v>
      </c>
      <c r="BD376" s="238">
        <f t="shared" si="139"/>
        <v>0</v>
      </c>
      <c r="BE376" s="238">
        <f t="shared" si="140"/>
        <v>0</v>
      </c>
      <c r="BF376" s="238">
        <f t="shared" si="141"/>
        <v>0</v>
      </c>
      <c r="BG376" s="238">
        <f t="shared" si="142"/>
        <v>0</v>
      </c>
      <c r="BH376" s="238">
        <f t="shared" si="143"/>
        <v>0</v>
      </c>
      <c r="BI376" s="238">
        <f t="shared" si="144"/>
        <v>0</v>
      </c>
      <c r="BJ376" s="238">
        <f t="shared" si="145"/>
        <v>0</v>
      </c>
      <c r="BK376" s="238">
        <f t="shared" si="146"/>
        <v>0</v>
      </c>
    </row>
    <row r="377" spans="1:63" x14ac:dyDescent="0.25">
      <c r="A377">
        <v>1963</v>
      </c>
      <c r="B377" s="204">
        <v>189.24199999999999</v>
      </c>
      <c r="C377" s="204">
        <v>18.964027631727532</v>
      </c>
      <c r="D377" s="204">
        <v>10.950379</v>
      </c>
      <c r="E377" s="204">
        <v>96.813016364327268</v>
      </c>
      <c r="F377" s="204">
        <v>27.261747</v>
      </c>
      <c r="G377" s="204">
        <v>1.7949999999999999</v>
      </c>
      <c r="H377" s="204">
        <v>7.1758109999999995</v>
      </c>
      <c r="I377" s="204">
        <v>9.2895000000000003</v>
      </c>
      <c r="J377" s="204" t="e">
        <f>NA()</f>
        <v>#N/A</v>
      </c>
      <c r="K377" s="204">
        <v>4.6664240150093805</v>
      </c>
      <c r="L377" s="204">
        <v>4.5233084999999997</v>
      </c>
      <c r="M377" s="204">
        <v>48.806919999999998</v>
      </c>
      <c r="N377" s="204">
        <v>57.389000000000003</v>
      </c>
      <c r="O377" s="204">
        <v>2.8534500000000005</v>
      </c>
      <c r="P377" s="204">
        <v>51.251954679180912</v>
      </c>
      <c r="Q377" s="204">
        <v>11.964</v>
      </c>
      <c r="R377" s="204">
        <v>3.6665385000000001</v>
      </c>
      <c r="S377" s="204">
        <v>31.292000000000002</v>
      </c>
      <c r="T377" s="204">
        <v>7.6040000000000001</v>
      </c>
      <c r="U377" s="204">
        <v>53.625</v>
      </c>
      <c r="W377" s="4">
        <f>'5 a'!B63</f>
        <v>189.24199999999999</v>
      </c>
      <c r="X377" s="4">
        <f>'5 a'!C63</f>
        <v>18.964027631727532</v>
      </c>
      <c r="Y377" s="4">
        <f>'5 a'!D63</f>
        <v>10.950379</v>
      </c>
      <c r="Z377" s="4">
        <f>'5 a'!E63</f>
        <v>96.813016364327268</v>
      </c>
      <c r="AA377" s="4">
        <f>'5 a'!F63</f>
        <v>27.261747</v>
      </c>
      <c r="AB377" s="4">
        <f>'5 a'!G63</f>
        <v>1.7949999999999999</v>
      </c>
      <c r="AC377" s="4">
        <f>'5 a'!H63</f>
        <v>7.1758109999999995</v>
      </c>
      <c r="AD377" s="4">
        <f>'5 a'!I63</f>
        <v>9.2895000000000003</v>
      </c>
      <c r="AE377" s="4" t="str">
        <f>'5 a'!J63</f>
        <v>NA</v>
      </c>
      <c r="AF377" s="4">
        <f>'5 a'!K63</f>
        <v>4.6664240150093805</v>
      </c>
      <c r="AG377" s="4">
        <f>'5 a'!L63</f>
        <v>4.5233084999999997</v>
      </c>
      <c r="AH377" s="4">
        <f>'5 a'!M63</f>
        <v>48.806919999999998</v>
      </c>
      <c r="AI377" s="4">
        <f>'5 a'!N63</f>
        <v>57.389000000000003</v>
      </c>
      <c r="AJ377" s="4">
        <f>'5 a'!O63</f>
        <v>2.8534500000000005</v>
      </c>
      <c r="AK377" s="4">
        <f>'5 a'!P63</f>
        <v>51.251954679180912</v>
      </c>
      <c r="AL377" s="4">
        <f>'5 a'!Q63</f>
        <v>11.964</v>
      </c>
      <c r="AM377" s="4">
        <f>'5 a'!R63</f>
        <v>3.6665385000000001</v>
      </c>
      <c r="AN377" s="4">
        <f>'5 a'!S63</f>
        <v>31.292000000000002</v>
      </c>
      <c r="AO377" s="4">
        <f>'5 a'!T63</f>
        <v>7.6040000000000001</v>
      </c>
      <c r="AP377" s="4">
        <f>'5 a'!U63</f>
        <v>53.625</v>
      </c>
      <c r="AR377" s="238">
        <f t="shared" si="127"/>
        <v>0</v>
      </c>
      <c r="AS377" s="238">
        <f t="shared" si="128"/>
        <v>0</v>
      </c>
      <c r="AT377" s="238">
        <f t="shared" si="129"/>
        <v>0</v>
      </c>
      <c r="AU377" s="238">
        <f t="shared" si="130"/>
        <v>0</v>
      </c>
      <c r="AV377" s="238">
        <f t="shared" si="131"/>
        <v>0</v>
      </c>
      <c r="AW377" s="238">
        <f t="shared" si="132"/>
        <v>0</v>
      </c>
      <c r="AX377" s="238">
        <f t="shared" si="133"/>
        <v>0</v>
      </c>
      <c r="AY377" s="238">
        <f t="shared" si="134"/>
        <v>0</v>
      </c>
      <c r="AZ377" s="238" t="e">
        <f t="shared" si="135"/>
        <v>#VALUE!</v>
      </c>
      <c r="BA377" s="238">
        <f t="shared" si="136"/>
        <v>0</v>
      </c>
      <c r="BB377" s="238">
        <f t="shared" si="137"/>
        <v>0</v>
      </c>
      <c r="BC377" s="238">
        <f t="shared" si="138"/>
        <v>0</v>
      </c>
      <c r="BD377" s="238">
        <f t="shared" si="139"/>
        <v>0</v>
      </c>
      <c r="BE377" s="238">
        <f t="shared" si="140"/>
        <v>0</v>
      </c>
      <c r="BF377" s="238">
        <f t="shared" si="141"/>
        <v>0</v>
      </c>
      <c r="BG377" s="238">
        <f t="shared" si="142"/>
        <v>0</v>
      </c>
      <c r="BH377" s="238">
        <f t="shared" si="143"/>
        <v>0</v>
      </c>
      <c r="BI377" s="238">
        <f t="shared" si="144"/>
        <v>0</v>
      </c>
      <c r="BJ377" s="238">
        <f t="shared" si="145"/>
        <v>0</v>
      </c>
      <c r="BK377" s="238">
        <f t="shared" si="146"/>
        <v>0</v>
      </c>
    </row>
    <row r="378" spans="1:63" x14ac:dyDescent="0.25">
      <c r="A378">
        <v>1964</v>
      </c>
      <c r="B378" s="204">
        <v>191.88900000000001</v>
      </c>
      <c r="C378" s="204">
        <v>19.325028157726987</v>
      </c>
      <c r="D378" s="204">
        <v>11.166702000000001</v>
      </c>
      <c r="E378" s="204">
        <v>97.836769813653277</v>
      </c>
      <c r="F378" s="204">
        <v>27.984155000000001</v>
      </c>
      <c r="G378" s="204">
        <v>1.8415999999999999</v>
      </c>
      <c r="H378" s="204">
        <v>7.2238010000000008</v>
      </c>
      <c r="I378" s="204">
        <v>9.3780000000000001</v>
      </c>
      <c r="J378" s="204" t="e">
        <f>NA()</f>
        <v>#N/A</v>
      </c>
      <c r="K378" s="204">
        <v>4.7022889305816129</v>
      </c>
      <c r="L378" s="204">
        <v>4.5485429999999996</v>
      </c>
      <c r="M378" s="204">
        <v>49.323146999999999</v>
      </c>
      <c r="N378" s="204">
        <v>57.971000000000004</v>
      </c>
      <c r="O378" s="204">
        <v>2.8668</v>
      </c>
      <c r="P378" s="204">
        <v>51.675304304823449</v>
      </c>
      <c r="Q378" s="204">
        <v>12.125</v>
      </c>
      <c r="R378" s="204">
        <v>3.6943385000000002</v>
      </c>
      <c r="S378" s="204">
        <v>31.658999999999999</v>
      </c>
      <c r="T378" s="204">
        <v>7.6609999999999996</v>
      </c>
      <c r="U378" s="204">
        <v>53.991</v>
      </c>
      <c r="W378" s="4">
        <f>'5 a'!B64</f>
        <v>191.88900000000001</v>
      </c>
      <c r="X378" s="4">
        <f>'5 a'!C64</f>
        <v>19.325028157726987</v>
      </c>
      <c r="Y378" s="4">
        <f>'5 a'!D64</f>
        <v>11.166702000000001</v>
      </c>
      <c r="Z378" s="4">
        <f>'5 a'!E64</f>
        <v>97.836769813653277</v>
      </c>
      <c r="AA378" s="4">
        <f>'5 a'!F64</f>
        <v>27.984155000000001</v>
      </c>
      <c r="AB378" s="4">
        <f>'5 a'!G64</f>
        <v>1.8415999999999999</v>
      </c>
      <c r="AC378" s="4">
        <f>'5 a'!H64</f>
        <v>7.2238010000000008</v>
      </c>
      <c r="AD378" s="4">
        <f>'5 a'!I64</f>
        <v>9.3780000000000001</v>
      </c>
      <c r="AE378" s="4" t="str">
        <f>'5 a'!J64</f>
        <v>NA</v>
      </c>
      <c r="AF378" s="4">
        <f>'5 a'!K64</f>
        <v>4.7022889305816129</v>
      </c>
      <c r="AG378" s="4">
        <f>'5 a'!L64</f>
        <v>4.5485429999999996</v>
      </c>
      <c r="AH378" s="4">
        <f>'5 a'!M64</f>
        <v>49.323146999999999</v>
      </c>
      <c r="AI378" s="4">
        <f>'5 a'!N64</f>
        <v>57.971000000000004</v>
      </c>
      <c r="AJ378" s="4">
        <f>'5 a'!O64</f>
        <v>2.8668</v>
      </c>
      <c r="AK378" s="4">
        <f>'5 a'!P64</f>
        <v>51.675304304823449</v>
      </c>
      <c r="AL378" s="4">
        <f>'5 a'!Q64</f>
        <v>12.125</v>
      </c>
      <c r="AM378" s="4">
        <f>'5 a'!R64</f>
        <v>3.6943385000000002</v>
      </c>
      <c r="AN378" s="4">
        <f>'5 a'!S64</f>
        <v>31.658999999999999</v>
      </c>
      <c r="AO378" s="4">
        <f>'5 a'!T64</f>
        <v>7.6609999999999996</v>
      </c>
      <c r="AP378" s="4">
        <f>'5 a'!U64</f>
        <v>53.991</v>
      </c>
      <c r="AR378" s="238">
        <f t="shared" si="127"/>
        <v>0</v>
      </c>
      <c r="AS378" s="238">
        <f t="shared" si="128"/>
        <v>0</v>
      </c>
      <c r="AT378" s="238">
        <f t="shared" si="129"/>
        <v>0</v>
      </c>
      <c r="AU378" s="238">
        <f t="shared" si="130"/>
        <v>0</v>
      </c>
      <c r="AV378" s="238">
        <f t="shared" si="131"/>
        <v>0</v>
      </c>
      <c r="AW378" s="238">
        <f t="shared" si="132"/>
        <v>0</v>
      </c>
      <c r="AX378" s="238">
        <f t="shared" si="133"/>
        <v>0</v>
      </c>
      <c r="AY378" s="238">
        <f t="shared" si="134"/>
        <v>0</v>
      </c>
      <c r="AZ378" s="238" t="e">
        <f t="shared" si="135"/>
        <v>#VALUE!</v>
      </c>
      <c r="BA378" s="238">
        <f t="shared" si="136"/>
        <v>0</v>
      </c>
      <c r="BB378" s="238">
        <f t="shared" si="137"/>
        <v>0</v>
      </c>
      <c r="BC378" s="238">
        <f t="shared" si="138"/>
        <v>0</v>
      </c>
      <c r="BD378" s="238">
        <f t="shared" si="139"/>
        <v>0</v>
      </c>
      <c r="BE378" s="238">
        <f t="shared" si="140"/>
        <v>0</v>
      </c>
      <c r="BF378" s="238">
        <f t="shared" si="141"/>
        <v>0</v>
      </c>
      <c r="BG378" s="238">
        <f t="shared" si="142"/>
        <v>0</v>
      </c>
      <c r="BH378" s="238">
        <f t="shared" si="143"/>
        <v>0</v>
      </c>
      <c r="BI378" s="238">
        <f t="shared" si="144"/>
        <v>0</v>
      </c>
      <c r="BJ378" s="238">
        <f t="shared" si="145"/>
        <v>0</v>
      </c>
      <c r="BK378" s="238">
        <f t="shared" si="146"/>
        <v>0</v>
      </c>
    </row>
    <row r="379" spans="1:63" x14ac:dyDescent="0.25">
      <c r="A379">
        <v>1965</v>
      </c>
      <c r="B379" s="204">
        <v>194.303</v>
      </c>
      <c r="C379" s="204">
        <v>19.678028672069939</v>
      </c>
      <c r="D379" s="204">
        <v>11.387665</v>
      </c>
      <c r="E379" s="204">
        <v>98.930731723413786</v>
      </c>
      <c r="F379" s="204">
        <v>28.704674000000001</v>
      </c>
      <c r="G379" s="204">
        <v>1.8869</v>
      </c>
      <c r="H379" s="204">
        <v>7.2708890000000004</v>
      </c>
      <c r="I379" s="204">
        <v>9.4634999999999998</v>
      </c>
      <c r="J379" s="204" t="e">
        <f>NA()</f>
        <v>#N/A</v>
      </c>
      <c r="K379" s="204">
        <v>4.7391500938086297</v>
      </c>
      <c r="L379" s="204">
        <v>4.5637315000000003</v>
      </c>
      <c r="M379" s="204">
        <v>49.793880999999999</v>
      </c>
      <c r="N379" s="204">
        <v>58.619</v>
      </c>
      <c r="O379" s="204">
        <v>2.8778500000000005</v>
      </c>
      <c r="P379" s="204">
        <v>52.112303918395646</v>
      </c>
      <c r="Q379" s="204">
        <v>12.292999999999999</v>
      </c>
      <c r="R379" s="204">
        <v>3.7231524999999999</v>
      </c>
      <c r="S379" s="204">
        <v>32.024999999999999</v>
      </c>
      <c r="T379" s="204">
        <v>7.734</v>
      </c>
      <c r="U379" s="204">
        <v>54.35</v>
      </c>
      <c r="W379" s="4">
        <f>'5 a'!B65</f>
        <v>194.303</v>
      </c>
      <c r="X379" s="4">
        <f>'5 a'!C65</f>
        <v>19.678028672069939</v>
      </c>
      <c r="Y379" s="4">
        <f>'5 a'!D65</f>
        <v>11.387665</v>
      </c>
      <c r="Z379" s="4">
        <f>'5 a'!E65</f>
        <v>98.930731723413786</v>
      </c>
      <c r="AA379" s="4">
        <f>'5 a'!F65</f>
        <v>28.704674000000001</v>
      </c>
      <c r="AB379" s="4">
        <f>'5 a'!G65</f>
        <v>1.8869</v>
      </c>
      <c r="AC379" s="4">
        <f>'5 a'!H65</f>
        <v>7.2708890000000004</v>
      </c>
      <c r="AD379" s="4">
        <f>'5 a'!I65</f>
        <v>9.4634999999999998</v>
      </c>
      <c r="AE379" s="4" t="str">
        <f>'5 a'!J65</f>
        <v>NA</v>
      </c>
      <c r="AF379" s="4">
        <f>'5 a'!K65</f>
        <v>4.7391500938086297</v>
      </c>
      <c r="AG379" s="4">
        <f>'5 a'!L65</f>
        <v>4.5637315000000003</v>
      </c>
      <c r="AH379" s="4">
        <f>'5 a'!M65</f>
        <v>49.793880999999999</v>
      </c>
      <c r="AI379" s="4">
        <f>'5 a'!N65</f>
        <v>58.619</v>
      </c>
      <c r="AJ379" s="4">
        <f>'5 a'!O65</f>
        <v>2.8778500000000005</v>
      </c>
      <c r="AK379" s="4">
        <f>'5 a'!P65</f>
        <v>52.112303918395646</v>
      </c>
      <c r="AL379" s="4">
        <f>'5 a'!Q65</f>
        <v>12.292999999999999</v>
      </c>
      <c r="AM379" s="4">
        <f>'5 a'!R65</f>
        <v>3.7231524999999999</v>
      </c>
      <c r="AN379" s="4">
        <f>'5 a'!S65</f>
        <v>32.024999999999999</v>
      </c>
      <c r="AO379" s="4">
        <f>'5 a'!T65</f>
        <v>7.734</v>
      </c>
      <c r="AP379" s="4">
        <f>'5 a'!U65</f>
        <v>54.35</v>
      </c>
      <c r="AR379" s="238">
        <f t="shared" si="127"/>
        <v>0</v>
      </c>
      <c r="AS379" s="238">
        <f t="shared" si="128"/>
        <v>0</v>
      </c>
      <c r="AT379" s="238">
        <f t="shared" si="129"/>
        <v>0</v>
      </c>
      <c r="AU379" s="238">
        <f t="shared" si="130"/>
        <v>0</v>
      </c>
      <c r="AV379" s="238">
        <f t="shared" si="131"/>
        <v>0</v>
      </c>
      <c r="AW379" s="238">
        <f t="shared" si="132"/>
        <v>0</v>
      </c>
      <c r="AX379" s="238">
        <f t="shared" si="133"/>
        <v>0</v>
      </c>
      <c r="AY379" s="238">
        <f t="shared" si="134"/>
        <v>0</v>
      </c>
      <c r="AZ379" s="238" t="e">
        <f t="shared" si="135"/>
        <v>#VALUE!</v>
      </c>
      <c r="BA379" s="238">
        <f t="shared" si="136"/>
        <v>0</v>
      </c>
      <c r="BB379" s="238">
        <f t="shared" si="137"/>
        <v>0</v>
      </c>
      <c r="BC379" s="238">
        <f t="shared" si="138"/>
        <v>0</v>
      </c>
      <c r="BD379" s="238">
        <f t="shared" si="139"/>
        <v>0</v>
      </c>
      <c r="BE379" s="238">
        <f t="shared" si="140"/>
        <v>0</v>
      </c>
      <c r="BF379" s="238">
        <f t="shared" si="141"/>
        <v>0</v>
      </c>
      <c r="BG379" s="238">
        <f t="shared" si="142"/>
        <v>0</v>
      </c>
      <c r="BH379" s="238">
        <f t="shared" si="143"/>
        <v>0</v>
      </c>
      <c r="BI379" s="238">
        <f t="shared" si="144"/>
        <v>0</v>
      </c>
      <c r="BJ379" s="238">
        <f t="shared" si="145"/>
        <v>0</v>
      </c>
      <c r="BK379" s="238">
        <f t="shared" si="146"/>
        <v>0</v>
      </c>
    </row>
    <row r="380" spans="1:63" x14ac:dyDescent="0.25">
      <c r="A380">
        <v>1966</v>
      </c>
      <c r="B380" s="204">
        <v>196.56</v>
      </c>
      <c r="C380" s="204">
        <v>20.048029211182953</v>
      </c>
      <c r="D380" s="204">
        <v>11.599498000000001</v>
      </c>
      <c r="E380" s="204">
        <v>99.772799305667846</v>
      </c>
      <c r="F380" s="204">
        <v>29.435570999999999</v>
      </c>
      <c r="G380" s="204">
        <v>1.9344000000000001</v>
      </c>
      <c r="H380" s="204">
        <v>7.3220659999999995</v>
      </c>
      <c r="I380" s="204">
        <v>9.5274999999999999</v>
      </c>
      <c r="J380" s="204" t="e">
        <f>NA()</f>
        <v>#N/A</v>
      </c>
      <c r="K380" s="204">
        <v>4.7789999999999999</v>
      </c>
      <c r="L380" s="204">
        <v>4.5808689999999999</v>
      </c>
      <c r="M380" s="204">
        <v>50.223133000000004</v>
      </c>
      <c r="N380" s="204">
        <v>59.148000000000003</v>
      </c>
      <c r="O380" s="204">
        <v>2.8879249999999996</v>
      </c>
      <c r="P380" s="204">
        <v>52.518953558805556</v>
      </c>
      <c r="Q380" s="204">
        <v>12.455</v>
      </c>
      <c r="R380" s="204">
        <v>3.7536274999999999</v>
      </c>
      <c r="S380" s="204">
        <v>32.392000000000003</v>
      </c>
      <c r="T380" s="204">
        <v>7.8079999999999998</v>
      </c>
      <c r="U380" s="204">
        <v>54.643000000000001</v>
      </c>
      <c r="W380" s="4">
        <f>'5 a'!B66</f>
        <v>196.56</v>
      </c>
      <c r="X380" s="4">
        <f>'5 a'!C66</f>
        <v>20.048029211182953</v>
      </c>
      <c r="Y380" s="4">
        <f>'5 a'!D66</f>
        <v>11.599498000000001</v>
      </c>
      <c r="Z380" s="4">
        <f>'5 a'!E66</f>
        <v>99.772799305667846</v>
      </c>
      <c r="AA380" s="4">
        <f>'5 a'!F66</f>
        <v>29.435570999999999</v>
      </c>
      <c r="AB380" s="4">
        <f>'5 a'!G66</f>
        <v>1.9344000000000001</v>
      </c>
      <c r="AC380" s="4">
        <f>'5 a'!H66</f>
        <v>7.3220659999999995</v>
      </c>
      <c r="AD380" s="4">
        <f>'5 a'!I66</f>
        <v>9.5274999999999999</v>
      </c>
      <c r="AE380" s="4" t="str">
        <f>'5 a'!J66</f>
        <v>NA</v>
      </c>
      <c r="AF380" s="4">
        <f>'5 a'!K66</f>
        <v>4.7789999999999999</v>
      </c>
      <c r="AG380" s="4">
        <f>'5 a'!L66</f>
        <v>4.5808689999999999</v>
      </c>
      <c r="AH380" s="4">
        <f>'5 a'!M66</f>
        <v>50.223133000000004</v>
      </c>
      <c r="AI380" s="4">
        <f>'5 a'!N66</f>
        <v>59.148000000000003</v>
      </c>
      <c r="AJ380" s="4">
        <f>'5 a'!O66</f>
        <v>2.8879249999999996</v>
      </c>
      <c r="AK380" s="4">
        <f>'5 a'!P66</f>
        <v>52.518953558805556</v>
      </c>
      <c r="AL380" s="4">
        <f>'5 a'!Q66</f>
        <v>12.455</v>
      </c>
      <c r="AM380" s="4">
        <f>'5 a'!R66</f>
        <v>3.7536274999999999</v>
      </c>
      <c r="AN380" s="4">
        <f>'5 a'!S66</f>
        <v>32.392000000000003</v>
      </c>
      <c r="AO380" s="4">
        <f>'5 a'!T66</f>
        <v>7.8079999999999998</v>
      </c>
      <c r="AP380" s="4">
        <f>'5 a'!U66</f>
        <v>54.643000000000001</v>
      </c>
      <c r="AR380" s="238">
        <f t="shared" ref="AR380:BA384" si="147">W380-B380</f>
        <v>0</v>
      </c>
      <c r="AS380" s="238">
        <f t="shared" si="147"/>
        <v>0</v>
      </c>
      <c r="AT380" s="238">
        <f t="shared" si="147"/>
        <v>0</v>
      </c>
      <c r="AU380" s="238">
        <f t="shared" si="147"/>
        <v>0</v>
      </c>
      <c r="AV380" s="238">
        <f t="shared" si="147"/>
        <v>0</v>
      </c>
      <c r="AW380" s="238">
        <f t="shared" si="147"/>
        <v>0</v>
      </c>
      <c r="AX380" s="238">
        <f t="shared" si="147"/>
        <v>0</v>
      </c>
      <c r="AY380" s="238">
        <f t="shared" si="147"/>
        <v>0</v>
      </c>
      <c r="AZ380" s="238" t="e">
        <f t="shared" si="147"/>
        <v>#VALUE!</v>
      </c>
      <c r="BA380" s="238">
        <f t="shared" si="147"/>
        <v>0</v>
      </c>
      <c r="BB380" s="238">
        <f t="shared" ref="BB380:BK384" si="148">AG380-L380</f>
        <v>0</v>
      </c>
      <c r="BC380" s="238">
        <f t="shared" si="148"/>
        <v>0</v>
      </c>
      <c r="BD380" s="238">
        <f t="shared" si="148"/>
        <v>0</v>
      </c>
      <c r="BE380" s="238">
        <f t="shared" si="148"/>
        <v>0</v>
      </c>
      <c r="BF380" s="238">
        <f t="shared" si="148"/>
        <v>0</v>
      </c>
      <c r="BG380" s="238">
        <f t="shared" si="148"/>
        <v>0</v>
      </c>
      <c r="BH380" s="238">
        <f t="shared" si="148"/>
        <v>0</v>
      </c>
      <c r="BI380" s="238">
        <f t="shared" si="148"/>
        <v>0</v>
      </c>
      <c r="BJ380" s="238">
        <f t="shared" si="148"/>
        <v>0</v>
      </c>
      <c r="BK380" s="238">
        <f t="shared" si="148"/>
        <v>0</v>
      </c>
    </row>
    <row r="381" spans="1:63" x14ac:dyDescent="0.25">
      <c r="A381">
        <v>1967</v>
      </c>
      <c r="B381" s="204">
        <v>198.71199999999999</v>
      </c>
      <c r="C381" s="204">
        <v>20.412029741553592</v>
      </c>
      <c r="D381" s="204">
        <v>11.799078</v>
      </c>
      <c r="E381" s="204">
        <v>100.8330596175888</v>
      </c>
      <c r="F381" s="204">
        <v>30.130983000000001</v>
      </c>
      <c r="G381" s="204">
        <v>1.9775999999999998</v>
      </c>
      <c r="H381" s="204">
        <v>7.3769979999999995</v>
      </c>
      <c r="I381" s="204">
        <v>9.5809999999999995</v>
      </c>
      <c r="J381" s="204" t="e">
        <f>NA()</f>
        <v>#N/A</v>
      </c>
      <c r="K381" s="204">
        <v>4.82</v>
      </c>
      <c r="L381" s="204">
        <v>4.6057435000000009</v>
      </c>
      <c r="M381" s="204">
        <v>50.630910999999998</v>
      </c>
      <c r="N381" s="204">
        <v>59.286000000000001</v>
      </c>
      <c r="O381" s="204">
        <v>2.902825</v>
      </c>
      <c r="P381" s="204">
        <v>52.90045322145496</v>
      </c>
      <c r="Q381" s="204">
        <v>12.597</v>
      </c>
      <c r="R381" s="204">
        <v>3.786019</v>
      </c>
      <c r="S381" s="204">
        <v>32.758000000000003</v>
      </c>
      <c r="T381" s="204">
        <v>7.8680000000000003</v>
      </c>
      <c r="U381" s="204">
        <v>54.959000000000003</v>
      </c>
      <c r="W381" s="4">
        <f>'5 a'!B67</f>
        <v>198.71199999999999</v>
      </c>
      <c r="X381" s="4">
        <f>'5 a'!C67</f>
        <v>20.412029741553592</v>
      </c>
      <c r="Y381" s="4">
        <f>'5 a'!D67</f>
        <v>11.799078</v>
      </c>
      <c r="Z381" s="4">
        <f>'5 a'!E67</f>
        <v>100.8330596175888</v>
      </c>
      <c r="AA381" s="4">
        <f>'5 a'!F67</f>
        <v>30.130983000000001</v>
      </c>
      <c r="AB381" s="4">
        <f>'5 a'!G67</f>
        <v>1.9775999999999998</v>
      </c>
      <c r="AC381" s="4">
        <f>'5 a'!H67</f>
        <v>7.3769979999999995</v>
      </c>
      <c r="AD381" s="4">
        <f>'5 a'!I67</f>
        <v>9.5809999999999995</v>
      </c>
      <c r="AE381" s="4" t="str">
        <f>'5 a'!J67</f>
        <v>NA</v>
      </c>
      <c r="AF381" s="4">
        <f>'5 a'!K67</f>
        <v>4.82</v>
      </c>
      <c r="AG381" s="4">
        <f>'5 a'!L67</f>
        <v>4.6057435000000009</v>
      </c>
      <c r="AH381" s="4">
        <f>'5 a'!M67</f>
        <v>50.630910999999998</v>
      </c>
      <c r="AI381" s="4">
        <f>'5 a'!N67</f>
        <v>59.286000000000001</v>
      </c>
      <c r="AJ381" s="4">
        <f>'5 a'!O67</f>
        <v>2.902825</v>
      </c>
      <c r="AK381" s="4">
        <f>'5 a'!P67</f>
        <v>52.90045322145496</v>
      </c>
      <c r="AL381" s="4">
        <f>'5 a'!Q67</f>
        <v>12.597</v>
      </c>
      <c r="AM381" s="4">
        <f>'5 a'!R67</f>
        <v>3.786019</v>
      </c>
      <c r="AN381" s="4">
        <f>'5 a'!S67</f>
        <v>32.758000000000003</v>
      </c>
      <c r="AO381" s="4">
        <f>'5 a'!T67</f>
        <v>7.8680000000000003</v>
      </c>
      <c r="AP381" s="4">
        <f>'5 a'!U67</f>
        <v>54.959000000000003</v>
      </c>
      <c r="AR381" s="238">
        <f t="shared" si="147"/>
        <v>0</v>
      </c>
      <c r="AS381" s="238">
        <f t="shared" si="147"/>
        <v>0</v>
      </c>
      <c r="AT381" s="238">
        <f t="shared" si="147"/>
        <v>0</v>
      </c>
      <c r="AU381" s="238">
        <f t="shared" si="147"/>
        <v>0</v>
      </c>
      <c r="AV381" s="238">
        <f t="shared" si="147"/>
        <v>0</v>
      </c>
      <c r="AW381" s="238">
        <f t="shared" si="147"/>
        <v>0</v>
      </c>
      <c r="AX381" s="238">
        <f t="shared" si="147"/>
        <v>0</v>
      </c>
      <c r="AY381" s="238">
        <f t="shared" si="147"/>
        <v>0</v>
      </c>
      <c r="AZ381" s="238" t="e">
        <f t="shared" si="147"/>
        <v>#VALUE!</v>
      </c>
      <c r="BA381" s="238">
        <f t="shared" si="147"/>
        <v>0</v>
      </c>
      <c r="BB381" s="238">
        <f t="shared" si="148"/>
        <v>0</v>
      </c>
      <c r="BC381" s="238">
        <f t="shared" si="148"/>
        <v>0</v>
      </c>
      <c r="BD381" s="238">
        <f t="shared" si="148"/>
        <v>0</v>
      </c>
      <c r="BE381" s="238">
        <f t="shared" si="148"/>
        <v>0</v>
      </c>
      <c r="BF381" s="238">
        <f t="shared" si="148"/>
        <v>0</v>
      </c>
      <c r="BG381" s="238">
        <f t="shared" si="148"/>
        <v>0</v>
      </c>
      <c r="BH381" s="238">
        <f t="shared" si="148"/>
        <v>0</v>
      </c>
      <c r="BI381" s="238">
        <f t="shared" si="148"/>
        <v>0</v>
      </c>
      <c r="BJ381" s="238">
        <f t="shared" si="148"/>
        <v>0</v>
      </c>
      <c r="BK381" s="238">
        <f t="shared" si="148"/>
        <v>0</v>
      </c>
    </row>
    <row r="382" spans="1:63" x14ac:dyDescent="0.25">
      <c r="A382">
        <v>1968</v>
      </c>
      <c r="B382" s="204">
        <v>200.70599999999999</v>
      </c>
      <c r="C382" s="204">
        <v>20.72903020344231</v>
      </c>
      <c r="D382" s="204">
        <v>12.008635</v>
      </c>
      <c r="E382" s="204">
        <v>101.97710617125023</v>
      </c>
      <c r="F382" s="204">
        <v>30.838301999999999</v>
      </c>
      <c r="G382" s="204">
        <v>2.012</v>
      </c>
      <c r="H382" s="204">
        <v>7.4154030000000004</v>
      </c>
      <c r="I382" s="204">
        <v>9.6189999999999998</v>
      </c>
      <c r="J382" s="204" t="e">
        <f>NA()</f>
        <v>#N/A</v>
      </c>
      <c r="K382" s="204">
        <v>4.8550000000000004</v>
      </c>
      <c r="L382" s="204">
        <v>4.6264685000000005</v>
      </c>
      <c r="M382" s="204">
        <v>51.013317999999998</v>
      </c>
      <c r="N382" s="204">
        <v>59.5</v>
      </c>
      <c r="O382" s="204">
        <v>2.9154499999999999</v>
      </c>
      <c r="P382" s="204">
        <v>53.235702925002052</v>
      </c>
      <c r="Q382" s="204">
        <v>12.726000000000001</v>
      </c>
      <c r="R382" s="204">
        <v>3.8189825000000002</v>
      </c>
      <c r="S382" s="204">
        <v>33.125</v>
      </c>
      <c r="T382" s="204">
        <v>7.9139999999999997</v>
      </c>
      <c r="U382" s="204">
        <v>55.213999999999999</v>
      </c>
      <c r="W382" s="4">
        <f>'5 a'!B68</f>
        <v>200.70599999999999</v>
      </c>
      <c r="X382" s="4">
        <f>'5 a'!C68</f>
        <v>20.72903020344231</v>
      </c>
      <c r="Y382" s="4">
        <f>'5 a'!D68</f>
        <v>12.008635</v>
      </c>
      <c r="Z382" s="4">
        <f>'5 a'!E68</f>
        <v>101.97710617125023</v>
      </c>
      <c r="AA382" s="4">
        <f>'5 a'!F68</f>
        <v>30.838301999999999</v>
      </c>
      <c r="AB382" s="4">
        <f>'5 a'!G68</f>
        <v>2.012</v>
      </c>
      <c r="AC382" s="4">
        <f>'5 a'!H68</f>
        <v>7.4154030000000004</v>
      </c>
      <c r="AD382" s="4">
        <f>'5 a'!I68</f>
        <v>9.6189999999999998</v>
      </c>
      <c r="AE382" s="4" t="str">
        <f>'5 a'!J68</f>
        <v>NA</v>
      </c>
      <c r="AF382" s="4">
        <f>'5 a'!K68</f>
        <v>4.8550000000000004</v>
      </c>
      <c r="AG382" s="4">
        <f>'5 a'!L68</f>
        <v>4.6264685000000005</v>
      </c>
      <c r="AH382" s="4">
        <f>'5 a'!M68</f>
        <v>51.013317999999998</v>
      </c>
      <c r="AI382" s="4">
        <f>'5 a'!N68</f>
        <v>59.5</v>
      </c>
      <c r="AJ382" s="4">
        <f>'5 a'!O68</f>
        <v>2.9154499999999999</v>
      </c>
      <c r="AK382" s="4">
        <f>'5 a'!P68</f>
        <v>53.235702925002052</v>
      </c>
      <c r="AL382" s="4">
        <f>'5 a'!Q68</f>
        <v>12.726000000000001</v>
      </c>
      <c r="AM382" s="4">
        <f>'5 a'!R68</f>
        <v>3.8189825000000002</v>
      </c>
      <c r="AN382" s="4">
        <f>'5 a'!S68</f>
        <v>33.125</v>
      </c>
      <c r="AO382" s="4">
        <f>'5 a'!T68</f>
        <v>7.9139999999999997</v>
      </c>
      <c r="AP382" s="4">
        <f>'5 a'!U68</f>
        <v>55.213999999999999</v>
      </c>
      <c r="AR382" s="238">
        <f t="shared" si="147"/>
        <v>0</v>
      </c>
      <c r="AS382" s="238">
        <f t="shared" si="147"/>
        <v>0</v>
      </c>
      <c r="AT382" s="238">
        <f t="shared" si="147"/>
        <v>0</v>
      </c>
      <c r="AU382" s="238">
        <f t="shared" si="147"/>
        <v>0</v>
      </c>
      <c r="AV382" s="238">
        <f t="shared" si="147"/>
        <v>0</v>
      </c>
      <c r="AW382" s="238">
        <f t="shared" si="147"/>
        <v>0</v>
      </c>
      <c r="AX382" s="238">
        <f t="shared" si="147"/>
        <v>0</v>
      </c>
      <c r="AY382" s="238">
        <f t="shared" si="147"/>
        <v>0</v>
      </c>
      <c r="AZ382" s="238" t="e">
        <f t="shared" si="147"/>
        <v>#VALUE!</v>
      </c>
      <c r="BA382" s="238">
        <f t="shared" si="147"/>
        <v>0</v>
      </c>
      <c r="BB382" s="238">
        <f t="shared" si="148"/>
        <v>0</v>
      </c>
      <c r="BC382" s="238">
        <f t="shared" si="148"/>
        <v>0</v>
      </c>
      <c r="BD382" s="238">
        <f t="shared" si="148"/>
        <v>0</v>
      </c>
      <c r="BE382" s="238">
        <f t="shared" si="148"/>
        <v>0</v>
      </c>
      <c r="BF382" s="238">
        <f t="shared" si="148"/>
        <v>0</v>
      </c>
      <c r="BG382" s="238">
        <f t="shared" si="148"/>
        <v>0</v>
      </c>
      <c r="BH382" s="238">
        <f t="shared" si="148"/>
        <v>0</v>
      </c>
      <c r="BI382" s="238">
        <f t="shared" si="148"/>
        <v>0</v>
      </c>
      <c r="BJ382" s="238">
        <f t="shared" si="148"/>
        <v>0</v>
      </c>
      <c r="BK382" s="238">
        <f t="shared" si="148"/>
        <v>0</v>
      </c>
    </row>
    <row r="383" spans="1:63" x14ac:dyDescent="0.25">
      <c r="A383">
        <v>1969</v>
      </c>
      <c r="B383" s="204">
        <v>202.67699999999999</v>
      </c>
      <c r="C383" s="204">
        <v>21.02803063910391</v>
      </c>
      <c r="D383" s="204">
        <v>12.263014</v>
      </c>
      <c r="E383" s="204">
        <v>103.16764733767697</v>
      </c>
      <c r="F383" s="204">
        <v>31.544266</v>
      </c>
      <c r="G383" s="204">
        <v>2.0425</v>
      </c>
      <c r="H383" s="204">
        <v>7.4410550000000004</v>
      </c>
      <c r="I383" s="204">
        <v>9.6460000000000008</v>
      </c>
      <c r="J383" s="204" t="e">
        <f>NA()</f>
        <v>#N/A</v>
      </c>
      <c r="K383" s="204">
        <v>4.8789999999999996</v>
      </c>
      <c r="L383" s="204">
        <v>4.6237845000000002</v>
      </c>
      <c r="M383" s="204">
        <v>51.431938000000002</v>
      </c>
      <c r="N383" s="204">
        <v>60.067</v>
      </c>
      <c r="O383" s="204">
        <v>2.9313749999999996</v>
      </c>
      <c r="P383" s="204">
        <v>53.537902657774396</v>
      </c>
      <c r="Q383" s="204">
        <v>12.872999999999999</v>
      </c>
      <c r="R383" s="204">
        <v>3.8509769999999999</v>
      </c>
      <c r="S383" s="204">
        <v>33.491</v>
      </c>
      <c r="T383" s="204">
        <v>7.97</v>
      </c>
      <c r="U383" s="204">
        <v>55.460999999999999</v>
      </c>
      <c r="W383" s="4">
        <f>'5 a'!B69</f>
        <v>202.67699999999999</v>
      </c>
      <c r="X383" s="4">
        <f>'5 a'!C69</f>
        <v>21.02803063910391</v>
      </c>
      <c r="Y383" s="4">
        <f>'5 a'!D69</f>
        <v>12.263014</v>
      </c>
      <c r="Z383" s="4">
        <f>'5 a'!E69</f>
        <v>103.16764733767697</v>
      </c>
      <c r="AA383" s="4">
        <f>'5 a'!F69</f>
        <v>31.544266</v>
      </c>
      <c r="AB383" s="4">
        <f>'5 a'!G69</f>
        <v>2.0425</v>
      </c>
      <c r="AC383" s="4">
        <f>'5 a'!H69</f>
        <v>7.4410550000000004</v>
      </c>
      <c r="AD383" s="4">
        <f>'5 a'!I69</f>
        <v>9.6460000000000008</v>
      </c>
      <c r="AE383" s="4" t="str">
        <f>'5 a'!J69</f>
        <v>NA</v>
      </c>
      <c r="AF383" s="4">
        <f>'5 a'!K69</f>
        <v>4.8789999999999996</v>
      </c>
      <c r="AG383" s="4">
        <f>'5 a'!L69</f>
        <v>4.6237845000000002</v>
      </c>
      <c r="AH383" s="4">
        <f>'5 a'!M69</f>
        <v>51.431938000000002</v>
      </c>
      <c r="AI383" s="4">
        <f>'5 a'!N69</f>
        <v>60.067</v>
      </c>
      <c r="AJ383" s="4">
        <f>'5 a'!O69</f>
        <v>2.9313749999999996</v>
      </c>
      <c r="AK383" s="4">
        <f>'5 a'!P69</f>
        <v>53.537902657774396</v>
      </c>
      <c r="AL383" s="4">
        <f>'5 a'!Q69</f>
        <v>12.872999999999999</v>
      </c>
      <c r="AM383" s="4">
        <f>'5 a'!R69</f>
        <v>3.8509769999999999</v>
      </c>
      <c r="AN383" s="4">
        <f>'5 a'!S69</f>
        <v>33.491</v>
      </c>
      <c r="AO383" s="4">
        <f>'5 a'!T69</f>
        <v>7.97</v>
      </c>
      <c r="AP383" s="4">
        <f>'5 a'!U69</f>
        <v>55.460999999999999</v>
      </c>
      <c r="AR383" s="238">
        <f t="shared" si="147"/>
        <v>0</v>
      </c>
      <c r="AS383" s="238">
        <f t="shared" si="147"/>
        <v>0</v>
      </c>
      <c r="AT383" s="238">
        <f t="shared" si="147"/>
        <v>0</v>
      </c>
      <c r="AU383" s="238">
        <f t="shared" si="147"/>
        <v>0</v>
      </c>
      <c r="AV383" s="238">
        <f t="shared" si="147"/>
        <v>0</v>
      </c>
      <c r="AW383" s="238">
        <f t="shared" si="147"/>
        <v>0</v>
      </c>
      <c r="AX383" s="238">
        <f t="shared" si="147"/>
        <v>0</v>
      </c>
      <c r="AY383" s="238">
        <f t="shared" si="147"/>
        <v>0</v>
      </c>
      <c r="AZ383" s="238" t="e">
        <f t="shared" si="147"/>
        <v>#VALUE!</v>
      </c>
      <c r="BA383" s="238">
        <f t="shared" si="147"/>
        <v>0</v>
      </c>
      <c r="BB383" s="238">
        <f t="shared" si="148"/>
        <v>0</v>
      </c>
      <c r="BC383" s="238">
        <f t="shared" si="148"/>
        <v>0</v>
      </c>
      <c r="BD383" s="238">
        <f t="shared" si="148"/>
        <v>0</v>
      </c>
      <c r="BE383" s="238">
        <f t="shared" si="148"/>
        <v>0</v>
      </c>
      <c r="BF383" s="238">
        <f t="shared" si="148"/>
        <v>0</v>
      </c>
      <c r="BG383" s="238">
        <f t="shared" si="148"/>
        <v>0</v>
      </c>
      <c r="BH383" s="238">
        <f t="shared" si="148"/>
        <v>0</v>
      </c>
      <c r="BI383" s="238">
        <f t="shared" si="148"/>
        <v>0</v>
      </c>
      <c r="BJ383" s="238">
        <f t="shared" si="148"/>
        <v>0</v>
      </c>
      <c r="BK383" s="238">
        <f t="shared" si="148"/>
        <v>0</v>
      </c>
    </row>
    <row r="384" spans="1:63" x14ac:dyDescent="0.25">
      <c r="A384">
        <v>1970</v>
      </c>
      <c r="B384" s="204">
        <v>205.05199999999999</v>
      </c>
      <c r="C384" s="204">
        <v>21.324031070394319</v>
      </c>
      <c r="D384" s="204">
        <v>12.507349</v>
      </c>
      <c r="E384" s="204">
        <v>104.36617163114968</v>
      </c>
      <c r="F384" s="204">
        <v>32.240827000000003</v>
      </c>
      <c r="G384" s="204">
        <v>2.0745</v>
      </c>
      <c r="H384" s="204">
        <v>7.4670860000000001</v>
      </c>
      <c r="I384" s="204">
        <v>9.6555</v>
      </c>
      <c r="J384" s="204" t="e">
        <f>NA()</f>
        <v>#N/A</v>
      </c>
      <c r="K384" s="204">
        <v>4.9375790000000004</v>
      </c>
      <c r="L384" s="204">
        <v>4.6063065000000005</v>
      </c>
      <c r="M384" s="204">
        <v>51.901968999999994</v>
      </c>
      <c r="N384" s="204">
        <v>60.651000000000003</v>
      </c>
      <c r="O384" s="204">
        <v>2.9569749999999999</v>
      </c>
      <c r="P384" s="204">
        <v>53.82180240672897</v>
      </c>
      <c r="Q384" s="204">
        <v>13.032</v>
      </c>
      <c r="R384" s="204">
        <v>3.8773865000000001</v>
      </c>
      <c r="S384" s="204">
        <v>33.859000000000002</v>
      </c>
      <c r="T384" s="204">
        <v>8.0429999999999993</v>
      </c>
      <c r="U384" s="204">
        <v>55.631999999999998</v>
      </c>
      <c r="W384" s="4">
        <f>'5 a'!B70</f>
        <v>205.05199999999999</v>
      </c>
      <c r="X384" s="4">
        <f>'5 a'!C70</f>
        <v>21.324031070394319</v>
      </c>
      <c r="Y384" s="4">
        <f>'5 a'!D70</f>
        <v>12.507349</v>
      </c>
      <c r="Z384" s="4">
        <f>'5 a'!E70</f>
        <v>104.36617163114968</v>
      </c>
      <c r="AA384" s="4">
        <f>'5 a'!F70</f>
        <v>32.240827000000003</v>
      </c>
      <c r="AB384" s="4">
        <f>'5 a'!G70</f>
        <v>2.0745</v>
      </c>
      <c r="AC384" s="4">
        <f>'5 a'!H70</f>
        <v>7.4670860000000001</v>
      </c>
      <c r="AD384" s="4">
        <f>'5 a'!I70</f>
        <v>9.6555</v>
      </c>
      <c r="AE384" s="4" t="str">
        <f>'5 a'!J70</f>
        <v>NA</v>
      </c>
      <c r="AF384" s="4">
        <f>'5 a'!K70</f>
        <v>4.9375790000000004</v>
      </c>
      <c r="AG384" s="4">
        <f>'5 a'!L70</f>
        <v>4.6063065000000005</v>
      </c>
      <c r="AH384" s="4">
        <f>'5 a'!M70</f>
        <v>51.901968999999994</v>
      </c>
      <c r="AI384" s="4">
        <f>'5 a'!N70</f>
        <v>60.651000000000003</v>
      </c>
      <c r="AJ384" s="4">
        <f>'5 a'!O70</f>
        <v>2.9569749999999999</v>
      </c>
      <c r="AK384" s="4">
        <f>'5 a'!P70</f>
        <v>53.82180240672897</v>
      </c>
      <c r="AL384" s="4">
        <f>'5 a'!Q70</f>
        <v>13.032</v>
      </c>
      <c r="AM384" s="4">
        <f>'5 a'!R70</f>
        <v>3.8773865000000001</v>
      </c>
      <c r="AN384" s="4">
        <f>'5 a'!S70</f>
        <v>33.859000000000002</v>
      </c>
      <c r="AO384" s="4">
        <f>'5 a'!T70</f>
        <v>8.0429999999999993</v>
      </c>
      <c r="AP384" s="4">
        <f>'5 a'!U70</f>
        <v>55.631999999999998</v>
      </c>
      <c r="AR384" s="238">
        <f t="shared" si="147"/>
        <v>0</v>
      </c>
      <c r="AS384" s="238">
        <f t="shared" si="147"/>
        <v>0</v>
      </c>
      <c r="AT384" s="238">
        <f t="shared" si="147"/>
        <v>0</v>
      </c>
      <c r="AU384" s="238">
        <f t="shared" si="147"/>
        <v>0</v>
      </c>
      <c r="AV384" s="238">
        <f t="shared" si="147"/>
        <v>0</v>
      </c>
      <c r="AW384" s="238">
        <f t="shared" si="147"/>
        <v>0</v>
      </c>
      <c r="AX384" s="238">
        <f t="shared" si="147"/>
        <v>0</v>
      </c>
      <c r="AY384" s="238">
        <f t="shared" si="147"/>
        <v>0</v>
      </c>
      <c r="AZ384" s="238" t="e">
        <f t="shared" si="147"/>
        <v>#VALUE!</v>
      </c>
      <c r="BA384" s="238">
        <f t="shared" si="147"/>
        <v>0</v>
      </c>
      <c r="BB384" s="238">
        <f t="shared" si="148"/>
        <v>0</v>
      </c>
      <c r="BC384" s="238">
        <f t="shared" si="148"/>
        <v>0</v>
      </c>
      <c r="BD384" s="238">
        <f t="shared" si="148"/>
        <v>0</v>
      </c>
      <c r="BE384" s="238">
        <f t="shared" si="148"/>
        <v>0</v>
      </c>
      <c r="BF384" s="238">
        <f t="shared" si="148"/>
        <v>0</v>
      </c>
      <c r="BG384" s="238">
        <f t="shared" si="148"/>
        <v>0</v>
      </c>
      <c r="BH384" s="238">
        <f t="shared" si="148"/>
        <v>0</v>
      </c>
      <c r="BI384" s="238">
        <f t="shared" si="148"/>
        <v>0</v>
      </c>
      <c r="BJ384" s="238">
        <f t="shared" si="148"/>
        <v>0</v>
      </c>
      <c r="BK384" s="238">
        <f t="shared" si="148"/>
        <v>0</v>
      </c>
    </row>
    <row r="385" spans="1:63" x14ac:dyDescent="0.25">
      <c r="A385">
        <v>1971</v>
      </c>
      <c r="B385" s="204">
        <v>207.661</v>
      </c>
      <c r="C385" s="204">
        <v>21.962032000000001</v>
      </c>
      <c r="D385" s="204">
        <v>13.067265000000001</v>
      </c>
      <c r="E385" s="204">
        <v>105.74124999999999</v>
      </c>
      <c r="F385" s="204">
        <v>32.882703999999997</v>
      </c>
      <c r="G385" s="204">
        <v>2.1129000000000002</v>
      </c>
      <c r="H385" s="204">
        <v>7.5004819999999999</v>
      </c>
      <c r="I385" s="204">
        <v>9.673</v>
      </c>
      <c r="J385" s="204" t="e">
        <f>NA()</f>
        <v>#N/A</v>
      </c>
      <c r="K385" s="204">
        <v>4.9631259999999999</v>
      </c>
      <c r="L385" s="204">
        <v>4.6121239999999997</v>
      </c>
      <c r="M385" s="204">
        <v>52.395865000000001</v>
      </c>
      <c r="N385" s="204">
        <v>61.302</v>
      </c>
      <c r="O385" s="204">
        <v>2.9897499999999999</v>
      </c>
      <c r="P385" s="204">
        <v>54.073452184201379</v>
      </c>
      <c r="Q385" s="204">
        <v>13.194000000000001</v>
      </c>
      <c r="R385" s="204">
        <v>3.9030390000000001</v>
      </c>
      <c r="S385" s="204">
        <v>34.216000000000001</v>
      </c>
      <c r="T385" s="204">
        <v>8.0980000000000008</v>
      </c>
      <c r="U385" s="204">
        <v>55.927999999999997</v>
      </c>
      <c r="W385" s="4">
        <f>'5 a'!B71</f>
        <v>207.661</v>
      </c>
      <c r="X385" s="4">
        <f>'5 a'!C71</f>
        <v>21.962032000000001</v>
      </c>
      <c r="Y385" s="4">
        <f>'5 a'!D71</f>
        <v>13.067265000000001</v>
      </c>
      <c r="Z385" s="4">
        <f>'5 a'!E71</f>
        <v>105.74124999999999</v>
      </c>
      <c r="AA385" s="4">
        <f>'5 a'!F71</f>
        <v>32.882703999999997</v>
      </c>
      <c r="AB385" s="4">
        <f>'5 a'!G71</f>
        <v>2.1129000000000002</v>
      </c>
      <c r="AC385" s="4">
        <f>'5 a'!H71</f>
        <v>7.5004819999999999</v>
      </c>
      <c r="AD385" s="4">
        <f>'5 a'!I71</f>
        <v>9.673</v>
      </c>
      <c r="AE385" s="4" t="str">
        <f>'5 a'!J71</f>
        <v>NA</v>
      </c>
      <c r="AF385" s="4">
        <f>'5 a'!K71</f>
        <v>4.9631259999999999</v>
      </c>
      <c r="AG385" s="4">
        <f>'5 a'!L71</f>
        <v>4.6121239999999997</v>
      </c>
      <c r="AH385" s="4">
        <f>'5 a'!M71</f>
        <v>52.395865000000001</v>
      </c>
      <c r="AI385" s="4">
        <f>'5 a'!N71</f>
        <v>61.302</v>
      </c>
      <c r="AJ385" s="4">
        <f>'5 a'!O71</f>
        <v>2.9897499999999999</v>
      </c>
      <c r="AK385" s="4">
        <f>'5 a'!P71</f>
        <v>54.073452184201379</v>
      </c>
      <c r="AL385" s="4">
        <f>'5 a'!Q71</f>
        <v>13.194000000000001</v>
      </c>
      <c r="AM385" s="4">
        <f>'5 a'!R71</f>
        <v>3.9030390000000001</v>
      </c>
      <c r="AN385" s="4">
        <f>'5 a'!S71</f>
        <v>34.216000000000001</v>
      </c>
      <c r="AO385" s="4">
        <f>'5 a'!T71</f>
        <v>8.0980000000000008</v>
      </c>
      <c r="AP385" s="4">
        <f>'5 a'!U71</f>
        <v>55.927999999999997</v>
      </c>
      <c r="AR385" s="238">
        <f t="shared" ref="AR385:AR448" si="149">W385-B385</f>
        <v>0</v>
      </c>
      <c r="AS385" s="238">
        <f t="shared" ref="AS385:AS448" si="150">X385-C385</f>
        <v>0</v>
      </c>
      <c r="AT385" s="238">
        <f t="shared" ref="AT385:AT448" si="151">Y385-D385</f>
        <v>0</v>
      </c>
      <c r="AU385" s="238">
        <f t="shared" ref="AU385:AU448" si="152">Z385-E385</f>
        <v>0</v>
      </c>
      <c r="AV385" s="238">
        <f t="shared" ref="AV385:AV448" si="153">AA385-F385</f>
        <v>0</v>
      </c>
      <c r="AW385" s="238">
        <f t="shared" ref="AW385:AW448" si="154">AB385-G385</f>
        <v>0</v>
      </c>
      <c r="AX385" s="238">
        <f t="shared" ref="AX385:AX448" si="155">AC385-H385</f>
        <v>0</v>
      </c>
      <c r="AY385" s="238">
        <f t="shared" ref="AY385:AY448" si="156">AD385-I385</f>
        <v>0</v>
      </c>
      <c r="AZ385" s="238" t="e">
        <f t="shared" ref="AZ385:AZ448" si="157">AE385-J385</f>
        <v>#VALUE!</v>
      </c>
      <c r="BA385" s="238">
        <f t="shared" ref="BA385:BA448" si="158">AF385-K385</f>
        <v>0</v>
      </c>
      <c r="BB385" s="238">
        <f t="shared" ref="BB385:BB448" si="159">AG385-L385</f>
        <v>0</v>
      </c>
      <c r="BC385" s="238">
        <f t="shared" ref="BC385:BC448" si="160">AH385-M385</f>
        <v>0</v>
      </c>
      <c r="BD385" s="238">
        <f t="shared" ref="BD385:BD448" si="161">AI385-N385</f>
        <v>0</v>
      </c>
      <c r="BE385" s="238">
        <f t="shared" ref="BE385:BE448" si="162">AJ385-O385</f>
        <v>0</v>
      </c>
      <c r="BF385" s="238">
        <f t="shared" ref="BF385:BF448" si="163">AK385-P385</f>
        <v>0</v>
      </c>
      <c r="BG385" s="238">
        <f t="shared" ref="BG385:BG448" si="164">AL385-Q385</f>
        <v>0</v>
      </c>
      <c r="BH385" s="238">
        <f t="shared" ref="BH385:BH448" si="165">AM385-R385</f>
        <v>0</v>
      </c>
      <c r="BI385" s="238">
        <f t="shared" ref="BI385:BI448" si="166">AN385-S385</f>
        <v>0</v>
      </c>
      <c r="BJ385" s="238">
        <f t="shared" ref="BJ385:BJ448" si="167">AO385-T385</f>
        <v>0</v>
      </c>
      <c r="BK385" s="238">
        <f t="shared" ref="BK385:BK448" si="168">AP385-U385</f>
        <v>0</v>
      </c>
    </row>
    <row r="386" spans="1:63" x14ac:dyDescent="0.25">
      <c r="A386">
        <v>1972</v>
      </c>
      <c r="B386" s="204">
        <v>209.89599999999999</v>
      </c>
      <c r="C386" s="204">
        <v>22.218463</v>
      </c>
      <c r="D386" s="204">
        <v>13.303663999999999</v>
      </c>
      <c r="E386" s="204">
        <v>107.22125</v>
      </c>
      <c r="F386" s="204">
        <v>33.505406000000001</v>
      </c>
      <c r="G386" s="204">
        <v>2.1524000000000001</v>
      </c>
      <c r="H386" s="204">
        <v>7.5442010000000002</v>
      </c>
      <c r="I386" s="204">
        <v>9.7110000000000003</v>
      </c>
      <c r="J386" s="204" t="e">
        <f>NA()</f>
        <v>#N/A</v>
      </c>
      <c r="K386" s="204">
        <v>4.9915960000000004</v>
      </c>
      <c r="L386" s="204">
        <v>4.6396565000000001</v>
      </c>
      <c r="M386" s="204">
        <v>52.862565000000004</v>
      </c>
      <c r="N386" s="204">
        <v>61.671999999999997</v>
      </c>
      <c r="O386" s="204">
        <v>3.0365500000000001</v>
      </c>
      <c r="P386" s="204">
        <v>54.381301911977573</v>
      </c>
      <c r="Q386" s="204">
        <v>13.33</v>
      </c>
      <c r="R386" s="204">
        <v>3.9330039999999999</v>
      </c>
      <c r="S386" s="204">
        <v>34.572000000000003</v>
      </c>
      <c r="T386" s="204">
        <v>8.1219999999999999</v>
      </c>
      <c r="U386" s="204">
        <v>56.097000000000001</v>
      </c>
      <c r="W386" s="4">
        <f>'5 a'!B72</f>
        <v>209.89599999999999</v>
      </c>
      <c r="X386" s="4">
        <f>'5 a'!C72</f>
        <v>22.218463</v>
      </c>
      <c r="Y386" s="4">
        <f>'5 a'!D72</f>
        <v>13.303663999999999</v>
      </c>
      <c r="Z386" s="4">
        <f>'5 a'!E72</f>
        <v>107.22125</v>
      </c>
      <c r="AA386" s="4">
        <f>'5 a'!F72</f>
        <v>33.505406000000001</v>
      </c>
      <c r="AB386" s="4">
        <f>'5 a'!G72</f>
        <v>2.1524000000000001</v>
      </c>
      <c r="AC386" s="4">
        <f>'5 a'!H72</f>
        <v>7.5442010000000002</v>
      </c>
      <c r="AD386" s="4">
        <f>'5 a'!I72</f>
        <v>9.7110000000000003</v>
      </c>
      <c r="AE386" s="4" t="str">
        <f>'5 a'!J72</f>
        <v>NA</v>
      </c>
      <c r="AF386" s="4">
        <f>'5 a'!K72</f>
        <v>4.9915960000000004</v>
      </c>
      <c r="AG386" s="4">
        <f>'5 a'!L72</f>
        <v>4.6396565000000001</v>
      </c>
      <c r="AH386" s="4">
        <f>'5 a'!M72</f>
        <v>52.862565000000004</v>
      </c>
      <c r="AI386" s="4">
        <f>'5 a'!N72</f>
        <v>61.671999999999997</v>
      </c>
      <c r="AJ386" s="4">
        <f>'5 a'!O72</f>
        <v>3.0365500000000001</v>
      </c>
      <c r="AK386" s="4">
        <f>'5 a'!P72</f>
        <v>54.381301911977573</v>
      </c>
      <c r="AL386" s="4">
        <f>'5 a'!Q72</f>
        <v>13.33</v>
      </c>
      <c r="AM386" s="4">
        <f>'5 a'!R72</f>
        <v>3.9330039999999999</v>
      </c>
      <c r="AN386" s="4">
        <f>'5 a'!S72</f>
        <v>34.572000000000003</v>
      </c>
      <c r="AO386" s="4">
        <f>'5 a'!T72</f>
        <v>8.1219999999999999</v>
      </c>
      <c r="AP386" s="4">
        <f>'5 a'!U72</f>
        <v>56.097000000000001</v>
      </c>
      <c r="AR386" s="238">
        <f t="shared" si="149"/>
        <v>0</v>
      </c>
      <c r="AS386" s="238">
        <f t="shared" si="150"/>
        <v>0</v>
      </c>
      <c r="AT386" s="238">
        <f t="shared" si="151"/>
        <v>0</v>
      </c>
      <c r="AU386" s="238">
        <f t="shared" si="152"/>
        <v>0</v>
      </c>
      <c r="AV386" s="238">
        <f t="shared" si="153"/>
        <v>0</v>
      </c>
      <c r="AW386" s="238">
        <f t="shared" si="154"/>
        <v>0</v>
      </c>
      <c r="AX386" s="238">
        <f t="shared" si="155"/>
        <v>0</v>
      </c>
      <c r="AY386" s="238">
        <f t="shared" si="156"/>
        <v>0</v>
      </c>
      <c r="AZ386" s="238" t="e">
        <f t="shared" si="157"/>
        <v>#VALUE!</v>
      </c>
      <c r="BA386" s="238">
        <f t="shared" si="158"/>
        <v>0</v>
      </c>
      <c r="BB386" s="238">
        <f t="shared" si="159"/>
        <v>0</v>
      </c>
      <c r="BC386" s="238">
        <f t="shared" si="160"/>
        <v>0</v>
      </c>
      <c r="BD386" s="238">
        <f t="shared" si="161"/>
        <v>0</v>
      </c>
      <c r="BE386" s="238">
        <f t="shared" si="162"/>
        <v>0</v>
      </c>
      <c r="BF386" s="238">
        <f t="shared" si="163"/>
        <v>0</v>
      </c>
      <c r="BG386" s="238">
        <f t="shared" si="164"/>
        <v>0</v>
      </c>
      <c r="BH386" s="238">
        <f t="shared" si="165"/>
        <v>0</v>
      </c>
      <c r="BI386" s="238">
        <f t="shared" si="166"/>
        <v>0</v>
      </c>
      <c r="BJ386" s="238">
        <f t="shared" si="167"/>
        <v>0</v>
      </c>
      <c r="BK386" s="238">
        <f t="shared" si="168"/>
        <v>0</v>
      </c>
    </row>
    <row r="387" spans="1:63" x14ac:dyDescent="0.25">
      <c r="A387">
        <v>1973</v>
      </c>
      <c r="B387" s="204">
        <v>211.90899999999999</v>
      </c>
      <c r="C387" s="204">
        <v>22.491776999999999</v>
      </c>
      <c r="D387" s="204">
        <v>13.504538</v>
      </c>
      <c r="E387" s="204">
        <v>108.72675</v>
      </c>
      <c r="F387" s="204">
        <v>34.103149000000002</v>
      </c>
      <c r="G387" s="204">
        <v>2.1930000000000001</v>
      </c>
      <c r="H387" s="204">
        <v>7.5861149999999995</v>
      </c>
      <c r="I387" s="204">
        <v>9.7420000000000009</v>
      </c>
      <c r="J387" s="204" t="e">
        <f>NA()</f>
        <v>#N/A</v>
      </c>
      <c r="K387" s="204">
        <v>5.0218610000000004</v>
      </c>
      <c r="L387" s="204">
        <v>4.6660810000000001</v>
      </c>
      <c r="M387" s="204">
        <v>53.286375</v>
      </c>
      <c r="N387" s="204">
        <v>61.975999999999999</v>
      </c>
      <c r="O387" s="204">
        <v>3.0857250000000001</v>
      </c>
      <c r="P387" s="204">
        <v>54.751351584751916</v>
      </c>
      <c r="Q387" s="204">
        <v>13.438000000000001</v>
      </c>
      <c r="R387" s="204">
        <v>3.9606124999999999</v>
      </c>
      <c r="S387" s="204">
        <v>34.920999999999999</v>
      </c>
      <c r="T387" s="204">
        <v>8.1370000000000005</v>
      </c>
      <c r="U387" s="204">
        <v>56.222999999999999</v>
      </c>
      <c r="W387" s="4">
        <f>'5 a'!B73</f>
        <v>211.90899999999999</v>
      </c>
      <c r="X387" s="4">
        <f>'5 a'!C73</f>
        <v>22.491776999999999</v>
      </c>
      <c r="Y387" s="4">
        <f>'5 a'!D73</f>
        <v>13.504538</v>
      </c>
      <c r="Z387" s="4">
        <f>'5 a'!E73</f>
        <v>108.72675</v>
      </c>
      <c r="AA387" s="4">
        <f>'5 a'!F73</f>
        <v>34.103149000000002</v>
      </c>
      <c r="AB387" s="4">
        <f>'5 a'!G73</f>
        <v>2.1930000000000001</v>
      </c>
      <c r="AC387" s="4">
        <f>'5 a'!H73</f>
        <v>7.5861149999999995</v>
      </c>
      <c r="AD387" s="4">
        <f>'5 a'!I73</f>
        <v>9.7420000000000009</v>
      </c>
      <c r="AE387" s="4" t="str">
        <f>'5 a'!J73</f>
        <v>NA</v>
      </c>
      <c r="AF387" s="4">
        <f>'5 a'!K73</f>
        <v>5.0218610000000004</v>
      </c>
      <c r="AG387" s="4">
        <f>'5 a'!L73</f>
        <v>4.6660810000000001</v>
      </c>
      <c r="AH387" s="4">
        <f>'5 a'!M73</f>
        <v>53.286375</v>
      </c>
      <c r="AI387" s="4">
        <f>'5 a'!N73</f>
        <v>61.975999999999999</v>
      </c>
      <c r="AJ387" s="4">
        <f>'5 a'!O73</f>
        <v>3.0857250000000001</v>
      </c>
      <c r="AK387" s="4">
        <f>'5 a'!P73</f>
        <v>54.751351584751916</v>
      </c>
      <c r="AL387" s="4">
        <f>'5 a'!Q73</f>
        <v>13.438000000000001</v>
      </c>
      <c r="AM387" s="4">
        <f>'5 a'!R73</f>
        <v>3.9606124999999999</v>
      </c>
      <c r="AN387" s="4">
        <f>'5 a'!S73</f>
        <v>34.920999999999999</v>
      </c>
      <c r="AO387" s="4">
        <f>'5 a'!T73</f>
        <v>8.1370000000000005</v>
      </c>
      <c r="AP387" s="4">
        <f>'5 a'!U73</f>
        <v>56.222999999999999</v>
      </c>
      <c r="AR387" s="238">
        <f t="shared" si="149"/>
        <v>0</v>
      </c>
      <c r="AS387" s="238">
        <f t="shared" si="150"/>
        <v>0</v>
      </c>
      <c r="AT387" s="238">
        <f t="shared" si="151"/>
        <v>0</v>
      </c>
      <c r="AU387" s="238">
        <f t="shared" si="152"/>
        <v>0</v>
      </c>
      <c r="AV387" s="238">
        <f t="shared" si="153"/>
        <v>0</v>
      </c>
      <c r="AW387" s="238">
        <f t="shared" si="154"/>
        <v>0</v>
      </c>
      <c r="AX387" s="238">
        <f t="shared" si="155"/>
        <v>0</v>
      </c>
      <c r="AY387" s="238">
        <f t="shared" si="156"/>
        <v>0</v>
      </c>
      <c r="AZ387" s="238" t="e">
        <f t="shared" si="157"/>
        <v>#VALUE!</v>
      </c>
      <c r="BA387" s="238">
        <f t="shared" si="158"/>
        <v>0</v>
      </c>
      <c r="BB387" s="238">
        <f t="shared" si="159"/>
        <v>0</v>
      </c>
      <c r="BC387" s="238">
        <f t="shared" si="160"/>
        <v>0</v>
      </c>
      <c r="BD387" s="238">
        <f t="shared" si="161"/>
        <v>0</v>
      </c>
      <c r="BE387" s="238">
        <f t="shared" si="162"/>
        <v>0</v>
      </c>
      <c r="BF387" s="238">
        <f t="shared" si="163"/>
        <v>0</v>
      </c>
      <c r="BG387" s="238">
        <f t="shared" si="164"/>
        <v>0</v>
      </c>
      <c r="BH387" s="238">
        <f t="shared" si="165"/>
        <v>0</v>
      </c>
      <c r="BI387" s="238">
        <f t="shared" si="166"/>
        <v>0</v>
      </c>
      <c r="BJ387" s="238">
        <f t="shared" si="167"/>
        <v>0</v>
      </c>
      <c r="BK387" s="238">
        <f t="shared" si="168"/>
        <v>0</v>
      </c>
    </row>
    <row r="388" spans="1:63" x14ac:dyDescent="0.25">
      <c r="A388">
        <v>1974</v>
      </c>
      <c r="B388" s="204">
        <v>213.85400000000001</v>
      </c>
      <c r="C388" s="204">
        <v>22.807969</v>
      </c>
      <c r="D388" s="204">
        <v>13.722571</v>
      </c>
      <c r="E388" s="204">
        <v>110.20574999999999</v>
      </c>
      <c r="F388" s="204">
        <v>34.692265999999996</v>
      </c>
      <c r="G388" s="204">
        <v>2.2298</v>
      </c>
      <c r="H388" s="204">
        <v>7.5990379999999993</v>
      </c>
      <c r="I388" s="204">
        <v>9.7725000000000009</v>
      </c>
      <c r="J388" s="204" t="e">
        <f>NA()</f>
        <v>#N/A</v>
      </c>
      <c r="K388" s="204">
        <v>5.0452969999999997</v>
      </c>
      <c r="L388" s="204">
        <v>4.6905740000000007</v>
      </c>
      <c r="M388" s="204">
        <v>53.634601000000004</v>
      </c>
      <c r="N388" s="204">
        <v>62.054000000000002</v>
      </c>
      <c r="O388" s="204">
        <v>3.1372249999999999</v>
      </c>
      <c r="P388" s="204">
        <v>55.110801266899578</v>
      </c>
      <c r="Q388" s="204">
        <v>13.542999999999999</v>
      </c>
      <c r="R388" s="204">
        <v>3.9852574999999999</v>
      </c>
      <c r="S388" s="204">
        <v>35.287999999999997</v>
      </c>
      <c r="T388" s="204">
        <v>8.1609999999999996</v>
      </c>
      <c r="U388" s="204">
        <v>56.235999999999997</v>
      </c>
      <c r="W388" s="4">
        <f>'5 a'!B74</f>
        <v>213.85400000000001</v>
      </c>
      <c r="X388" s="4">
        <f>'5 a'!C74</f>
        <v>22.807969</v>
      </c>
      <c r="Y388" s="4">
        <f>'5 a'!D74</f>
        <v>13.722571</v>
      </c>
      <c r="Z388" s="4">
        <f>'5 a'!E74</f>
        <v>110.20574999999999</v>
      </c>
      <c r="AA388" s="4">
        <f>'5 a'!F74</f>
        <v>34.692265999999996</v>
      </c>
      <c r="AB388" s="4">
        <f>'5 a'!G74</f>
        <v>2.2298</v>
      </c>
      <c r="AC388" s="4">
        <f>'5 a'!H74</f>
        <v>7.5990379999999993</v>
      </c>
      <c r="AD388" s="4">
        <f>'5 a'!I74</f>
        <v>9.7725000000000009</v>
      </c>
      <c r="AE388" s="4" t="str">
        <f>'5 a'!J74</f>
        <v>NA</v>
      </c>
      <c r="AF388" s="4">
        <f>'5 a'!K74</f>
        <v>5.0452969999999997</v>
      </c>
      <c r="AG388" s="4">
        <f>'5 a'!L74</f>
        <v>4.6905740000000007</v>
      </c>
      <c r="AH388" s="4">
        <f>'5 a'!M74</f>
        <v>53.634601000000004</v>
      </c>
      <c r="AI388" s="4">
        <f>'5 a'!N74</f>
        <v>62.054000000000002</v>
      </c>
      <c r="AJ388" s="4">
        <f>'5 a'!O74</f>
        <v>3.1372249999999999</v>
      </c>
      <c r="AK388" s="4">
        <f>'5 a'!P74</f>
        <v>55.110801266899578</v>
      </c>
      <c r="AL388" s="4">
        <f>'5 a'!Q74</f>
        <v>13.542999999999999</v>
      </c>
      <c r="AM388" s="4">
        <f>'5 a'!R74</f>
        <v>3.9852574999999999</v>
      </c>
      <c r="AN388" s="4">
        <f>'5 a'!S74</f>
        <v>35.287999999999997</v>
      </c>
      <c r="AO388" s="4">
        <f>'5 a'!T74</f>
        <v>8.1609999999999996</v>
      </c>
      <c r="AP388" s="4">
        <f>'5 a'!U74</f>
        <v>56.235999999999997</v>
      </c>
      <c r="AR388" s="238">
        <f t="shared" si="149"/>
        <v>0</v>
      </c>
      <c r="AS388" s="238">
        <f t="shared" si="150"/>
        <v>0</v>
      </c>
      <c r="AT388" s="238">
        <f t="shared" si="151"/>
        <v>0</v>
      </c>
      <c r="AU388" s="238">
        <f t="shared" si="152"/>
        <v>0</v>
      </c>
      <c r="AV388" s="238">
        <f t="shared" si="153"/>
        <v>0</v>
      </c>
      <c r="AW388" s="238">
        <f t="shared" si="154"/>
        <v>0</v>
      </c>
      <c r="AX388" s="238">
        <f t="shared" si="155"/>
        <v>0</v>
      </c>
      <c r="AY388" s="238">
        <f t="shared" si="156"/>
        <v>0</v>
      </c>
      <c r="AZ388" s="238" t="e">
        <f t="shared" si="157"/>
        <v>#VALUE!</v>
      </c>
      <c r="BA388" s="238">
        <f t="shared" si="158"/>
        <v>0</v>
      </c>
      <c r="BB388" s="238">
        <f t="shared" si="159"/>
        <v>0</v>
      </c>
      <c r="BC388" s="238">
        <f t="shared" si="160"/>
        <v>0</v>
      </c>
      <c r="BD388" s="238">
        <f t="shared" si="161"/>
        <v>0</v>
      </c>
      <c r="BE388" s="238">
        <f t="shared" si="162"/>
        <v>0</v>
      </c>
      <c r="BF388" s="238">
        <f t="shared" si="163"/>
        <v>0</v>
      </c>
      <c r="BG388" s="238">
        <f t="shared" si="164"/>
        <v>0</v>
      </c>
      <c r="BH388" s="238">
        <f t="shared" si="165"/>
        <v>0</v>
      </c>
      <c r="BI388" s="238">
        <f t="shared" si="166"/>
        <v>0</v>
      </c>
      <c r="BJ388" s="238">
        <f t="shared" si="167"/>
        <v>0</v>
      </c>
      <c r="BK388" s="238">
        <f t="shared" si="168"/>
        <v>0</v>
      </c>
    </row>
    <row r="389" spans="1:63" x14ac:dyDescent="0.25">
      <c r="A389">
        <v>1975</v>
      </c>
      <c r="B389" s="204">
        <v>215.97300000000001</v>
      </c>
      <c r="C389" s="204">
        <v>23.143274999999999</v>
      </c>
      <c r="D389" s="204">
        <v>13.892995000000001</v>
      </c>
      <c r="E389" s="204">
        <v>111.59824999999999</v>
      </c>
      <c r="F389" s="204">
        <v>35.280724999999997</v>
      </c>
      <c r="G389" s="204">
        <v>2.2625999999999999</v>
      </c>
      <c r="H389" s="204">
        <v>7.5789030000000004</v>
      </c>
      <c r="I389" s="204">
        <v>9.8004999999999995</v>
      </c>
      <c r="J389" s="204" t="e">
        <f>NA()</f>
        <v>#N/A</v>
      </c>
      <c r="K389" s="204">
        <v>5.0598619999999999</v>
      </c>
      <c r="L389" s="204">
        <v>4.7114395</v>
      </c>
      <c r="M389" s="204">
        <v>53.882847999999996</v>
      </c>
      <c r="N389" s="204">
        <v>61.829000000000001</v>
      </c>
      <c r="O389" s="204">
        <v>3.1898500000000003</v>
      </c>
      <c r="P389" s="204">
        <v>55.440950974956465</v>
      </c>
      <c r="Q389" s="204">
        <v>13.66</v>
      </c>
      <c r="R389" s="204">
        <v>4.0073129999999999</v>
      </c>
      <c r="S389" s="204">
        <v>35.688000000000002</v>
      </c>
      <c r="T389" s="204">
        <v>8.1929999999999996</v>
      </c>
      <c r="U389" s="204">
        <v>56.225999999999999</v>
      </c>
      <c r="W389" s="4">
        <f>'5 a'!B75</f>
        <v>215.97300000000001</v>
      </c>
      <c r="X389" s="4">
        <f>'5 a'!C75</f>
        <v>23.143274999999999</v>
      </c>
      <c r="Y389" s="4">
        <f>'5 a'!D75</f>
        <v>13.892995000000001</v>
      </c>
      <c r="Z389" s="4">
        <f>'5 a'!E75</f>
        <v>111.59824999999999</v>
      </c>
      <c r="AA389" s="4">
        <f>'5 a'!F75</f>
        <v>35.280724999999997</v>
      </c>
      <c r="AB389" s="4">
        <f>'5 a'!G75</f>
        <v>2.2625999999999999</v>
      </c>
      <c r="AC389" s="4">
        <f>'5 a'!H75</f>
        <v>7.5789030000000004</v>
      </c>
      <c r="AD389" s="4">
        <f>'5 a'!I75</f>
        <v>9.8004999999999995</v>
      </c>
      <c r="AE389" s="4" t="str">
        <f>'5 a'!J75</f>
        <v>NA</v>
      </c>
      <c r="AF389" s="4">
        <f>'5 a'!K75</f>
        <v>5.0598619999999999</v>
      </c>
      <c r="AG389" s="4">
        <f>'5 a'!L75</f>
        <v>4.7114395</v>
      </c>
      <c r="AH389" s="4">
        <f>'5 a'!M75</f>
        <v>53.882847999999996</v>
      </c>
      <c r="AI389" s="4">
        <f>'5 a'!N75</f>
        <v>61.829000000000001</v>
      </c>
      <c r="AJ389" s="4">
        <f>'5 a'!O75</f>
        <v>3.1898500000000003</v>
      </c>
      <c r="AK389" s="4">
        <f>'5 a'!P75</f>
        <v>55.440950974956465</v>
      </c>
      <c r="AL389" s="4">
        <f>'5 a'!Q75</f>
        <v>13.66</v>
      </c>
      <c r="AM389" s="4">
        <f>'5 a'!R75</f>
        <v>4.0073129999999999</v>
      </c>
      <c r="AN389" s="4">
        <f>'5 a'!S75</f>
        <v>35.688000000000002</v>
      </c>
      <c r="AO389" s="4">
        <f>'5 a'!T75</f>
        <v>8.1929999999999996</v>
      </c>
      <c r="AP389" s="4">
        <f>'5 a'!U75</f>
        <v>56.225999999999999</v>
      </c>
      <c r="AR389" s="238">
        <f t="shared" si="149"/>
        <v>0</v>
      </c>
      <c r="AS389" s="238">
        <f t="shared" si="150"/>
        <v>0</v>
      </c>
      <c r="AT389" s="238">
        <f t="shared" si="151"/>
        <v>0</v>
      </c>
      <c r="AU389" s="238">
        <f t="shared" si="152"/>
        <v>0</v>
      </c>
      <c r="AV389" s="238">
        <f t="shared" si="153"/>
        <v>0</v>
      </c>
      <c r="AW389" s="238">
        <f t="shared" si="154"/>
        <v>0</v>
      </c>
      <c r="AX389" s="238">
        <f t="shared" si="155"/>
        <v>0</v>
      </c>
      <c r="AY389" s="238">
        <f t="shared" si="156"/>
        <v>0</v>
      </c>
      <c r="AZ389" s="238" t="e">
        <f t="shared" si="157"/>
        <v>#VALUE!</v>
      </c>
      <c r="BA389" s="238">
        <f t="shared" si="158"/>
        <v>0</v>
      </c>
      <c r="BB389" s="238">
        <f t="shared" si="159"/>
        <v>0</v>
      </c>
      <c r="BC389" s="238">
        <f t="shared" si="160"/>
        <v>0</v>
      </c>
      <c r="BD389" s="238">
        <f t="shared" si="161"/>
        <v>0</v>
      </c>
      <c r="BE389" s="238">
        <f t="shared" si="162"/>
        <v>0</v>
      </c>
      <c r="BF389" s="238">
        <f t="shared" si="163"/>
        <v>0</v>
      </c>
      <c r="BG389" s="238">
        <f t="shared" si="164"/>
        <v>0</v>
      </c>
      <c r="BH389" s="238">
        <f t="shared" si="165"/>
        <v>0</v>
      </c>
      <c r="BI389" s="238">
        <f t="shared" si="166"/>
        <v>0</v>
      </c>
      <c r="BJ389" s="238">
        <f t="shared" si="167"/>
        <v>0</v>
      </c>
      <c r="BK389" s="238">
        <f t="shared" si="168"/>
        <v>0</v>
      </c>
    </row>
    <row r="390" spans="1:63" x14ac:dyDescent="0.25">
      <c r="A390">
        <v>1976</v>
      </c>
      <c r="B390" s="204">
        <v>218.035</v>
      </c>
      <c r="C390" s="204">
        <v>23.449808000000001</v>
      </c>
      <c r="D390" s="204">
        <v>14.033083</v>
      </c>
      <c r="E390" s="204">
        <v>112.80549999999999</v>
      </c>
      <c r="F390" s="204">
        <v>35.848523</v>
      </c>
      <c r="G390" s="204">
        <v>2.2933000000000003</v>
      </c>
      <c r="H390" s="204">
        <v>7.5655000000000001</v>
      </c>
      <c r="I390" s="204">
        <v>9.8180000000000014</v>
      </c>
      <c r="J390" s="204" t="e">
        <f>NA()</f>
        <v>#N/A</v>
      </c>
      <c r="K390" s="204">
        <v>5.0725959999999999</v>
      </c>
      <c r="L390" s="204">
        <v>4.725664000000001</v>
      </c>
      <c r="M390" s="204">
        <v>54.098402999999998</v>
      </c>
      <c r="N390" s="204">
        <v>61.530999999999999</v>
      </c>
      <c r="O390" s="204">
        <v>3.2388250000000003</v>
      </c>
      <c r="P390" s="204">
        <v>55.718250729747247</v>
      </c>
      <c r="Q390" s="204">
        <v>13.773</v>
      </c>
      <c r="R390" s="204">
        <v>4.0261515000000001</v>
      </c>
      <c r="S390" s="204">
        <v>36.118000000000002</v>
      </c>
      <c r="T390" s="204">
        <v>8.2219999999999995</v>
      </c>
      <c r="U390" s="204">
        <v>56.216000000000001</v>
      </c>
      <c r="W390" s="4">
        <f>'5 a'!B76</f>
        <v>218.035</v>
      </c>
      <c r="X390" s="4">
        <f>'5 a'!C76</f>
        <v>23.449808000000001</v>
      </c>
      <c r="Y390" s="4">
        <f>'5 a'!D76</f>
        <v>14.033083</v>
      </c>
      <c r="Z390" s="4">
        <f>'5 a'!E76</f>
        <v>112.80549999999999</v>
      </c>
      <c r="AA390" s="4">
        <f>'5 a'!F76</f>
        <v>35.848523</v>
      </c>
      <c r="AB390" s="4">
        <f>'5 a'!G76</f>
        <v>2.2933000000000003</v>
      </c>
      <c r="AC390" s="4">
        <f>'5 a'!H76</f>
        <v>7.5655000000000001</v>
      </c>
      <c r="AD390" s="4">
        <f>'5 a'!I76</f>
        <v>9.8180000000000014</v>
      </c>
      <c r="AE390" s="4" t="str">
        <f>'5 a'!J76</f>
        <v>NA</v>
      </c>
      <c r="AF390" s="4">
        <f>'5 a'!K76</f>
        <v>5.0725959999999999</v>
      </c>
      <c r="AG390" s="4">
        <f>'5 a'!L76</f>
        <v>4.725664000000001</v>
      </c>
      <c r="AH390" s="4">
        <f>'5 a'!M76</f>
        <v>54.098402999999998</v>
      </c>
      <c r="AI390" s="4">
        <f>'5 a'!N76</f>
        <v>61.530999999999999</v>
      </c>
      <c r="AJ390" s="4">
        <f>'5 a'!O76</f>
        <v>3.2388250000000003</v>
      </c>
      <c r="AK390" s="4">
        <f>'5 a'!P76</f>
        <v>55.718250729747247</v>
      </c>
      <c r="AL390" s="4">
        <f>'5 a'!Q76</f>
        <v>13.773</v>
      </c>
      <c r="AM390" s="4">
        <f>'5 a'!R76</f>
        <v>4.0261515000000001</v>
      </c>
      <c r="AN390" s="4">
        <f>'5 a'!S76</f>
        <v>36.118000000000002</v>
      </c>
      <c r="AO390" s="4">
        <f>'5 a'!T76</f>
        <v>8.2219999999999995</v>
      </c>
      <c r="AP390" s="4">
        <f>'5 a'!U76</f>
        <v>56.216000000000001</v>
      </c>
      <c r="AR390" s="238">
        <f t="shared" si="149"/>
        <v>0</v>
      </c>
      <c r="AS390" s="238">
        <f t="shared" si="150"/>
        <v>0</v>
      </c>
      <c r="AT390" s="238">
        <f t="shared" si="151"/>
        <v>0</v>
      </c>
      <c r="AU390" s="238">
        <f t="shared" si="152"/>
        <v>0</v>
      </c>
      <c r="AV390" s="238">
        <f t="shared" si="153"/>
        <v>0</v>
      </c>
      <c r="AW390" s="238">
        <f t="shared" si="154"/>
        <v>0</v>
      </c>
      <c r="AX390" s="238">
        <f t="shared" si="155"/>
        <v>0</v>
      </c>
      <c r="AY390" s="238">
        <f t="shared" si="156"/>
        <v>0</v>
      </c>
      <c r="AZ390" s="238" t="e">
        <f t="shared" si="157"/>
        <v>#VALUE!</v>
      </c>
      <c r="BA390" s="238">
        <f t="shared" si="158"/>
        <v>0</v>
      </c>
      <c r="BB390" s="238">
        <f t="shared" si="159"/>
        <v>0</v>
      </c>
      <c r="BC390" s="238">
        <f t="shared" si="160"/>
        <v>0</v>
      </c>
      <c r="BD390" s="238">
        <f t="shared" si="161"/>
        <v>0</v>
      </c>
      <c r="BE390" s="238">
        <f t="shared" si="162"/>
        <v>0</v>
      </c>
      <c r="BF390" s="238">
        <f t="shared" si="163"/>
        <v>0</v>
      </c>
      <c r="BG390" s="238">
        <f t="shared" si="164"/>
        <v>0</v>
      </c>
      <c r="BH390" s="238">
        <f t="shared" si="165"/>
        <v>0</v>
      </c>
      <c r="BI390" s="238">
        <f t="shared" si="166"/>
        <v>0</v>
      </c>
      <c r="BJ390" s="238">
        <f t="shared" si="167"/>
        <v>0</v>
      </c>
      <c r="BK390" s="238">
        <f t="shared" si="168"/>
        <v>0</v>
      </c>
    </row>
    <row r="391" spans="1:63" x14ac:dyDescent="0.25">
      <c r="A391">
        <v>1977</v>
      </c>
      <c r="B391" s="204">
        <v>220.239</v>
      </c>
      <c r="C391" s="204">
        <v>23.725843000000001</v>
      </c>
      <c r="D391" s="204">
        <v>14.192233999999999</v>
      </c>
      <c r="E391" s="204">
        <v>113.89725</v>
      </c>
      <c r="F391" s="204">
        <v>36.411794999999998</v>
      </c>
      <c r="G391" s="204">
        <v>2.3253000000000004</v>
      </c>
      <c r="H391" s="204">
        <v>7.5683999999999996</v>
      </c>
      <c r="I391" s="204">
        <v>9.83</v>
      </c>
      <c r="J391" s="204" t="e">
        <f>NA()</f>
        <v>#N/A</v>
      </c>
      <c r="K391" s="204">
        <v>5.089143</v>
      </c>
      <c r="L391" s="204">
        <v>4.7389014999999999</v>
      </c>
      <c r="M391" s="204">
        <v>54.342851000000003</v>
      </c>
      <c r="N391" s="204">
        <v>61.4</v>
      </c>
      <c r="O391" s="204">
        <v>3.2824249999999999</v>
      </c>
      <c r="P391" s="204">
        <v>55.955400520041621</v>
      </c>
      <c r="Q391" s="204">
        <v>13.856</v>
      </c>
      <c r="R391" s="204">
        <v>4.0432050000000004</v>
      </c>
      <c r="S391" s="204">
        <v>36.564</v>
      </c>
      <c r="T391" s="204">
        <v>8.2520000000000007</v>
      </c>
      <c r="U391" s="204">
        <v>56.19</v>
      </c>
      <c r="W391" s="4">
        <f>'5 a'!B77</f>
        <v>220.239</v>
      </c>
      <c r="X391" s="4">
        <f>'5 a'!C77</f>
        <v>23.725843000000001</v>
      </c>
      <c r="Y391" s="4">
        <f>'5 a'!D77</f>
        <v>14.192233999999999</v>
      </c>
      <c r="Z391" s="4">
        <f>'5 a'!E77</f>
        <v>113.89725</v>
      </c>
      <c r="AA391" s="4">
        <f>'5 a'!F77</f>
        <v>36.411794999999998</v>
      </c>
      <c r="AB391" s="4">
        <f>'5 a'!G77</f>
        <v>2.3253000000000004</v>
      </c>
      <c r="AC391" s="4">
        <f>'5 a'!H77</f>
        <v>7.5683999999999996</v>
      </c>
      <c r="AD391" s="4">
        <f>'5 a'!I77</f>
        <v>9.83</v>
      </c>
      <c r="AE391" s="4" t="str">
        <f>'5 a'!J77</f>
        <v>NA</v>
      </c>
      <c r="AF391" s="4">
        <f>'5 a'!K77</f>
        <v>5.089143</v>
      </c>
      <c r="AG391" s="4">
        <f>'5 a'!L77</f>
        <v>4.7389014999999999</v>
      </c>
      <c r="AH391" s="4">
        <f>'5 a'!M77</f>
        <v>54.342851000000003</v>
      </c>
      <c r="AI391" s="4">
        <f>'5 a'!N77</f>
        <v>61.4</v>
      </c>
      <c r="AJ391" s="4">
        <f>'5 a'!O77</f>
        <v>3.2824249999999999</v>
      </c>
      <c r="AK391" s="4">
        <f>'5 a'!P77</f>
        <v>55.955400520041621</v>
      </c>
      <c r="AL391" s="4">
        <f>'5 a'!Q77</f>
        <v>13.856</v>
      </c>
      <c r="AM391" s="4">
        <f>'5 a'!R77</f>
        <v>4.0432050000000004</v>
      </c>
      <c r="AN391" s="4">
        <f>'5 a'!S77</f>
        <v>36.564</v>
      </c>
      <c r="AO391" s="4">
        <f>'5 a'!T77</f>
        <v>8.2520000000000007</v>
      </c>
      <c r="AP391" s="4">
        <f>'5 a'!U77</f>
        <v>56.19</v>
      </c>
      <c r="AR391" s="238">
        <f t="shared" si="149"/>
        <v>0</v>
      </c>
      <c r="AS391" s="238">
        <f t="shared" si="150"/>
        <v>0</v>
      </c>
      <c r="AT391" s="238">
        <f t="shared" si="151"/>
        <v>0</v>
      </c>
      <c r="AU391" s="238">
        <f t="shared" si="152"/>
        <v>0</v>
      </c>
      <c r="AV391" s="238">
        <f t="shared" si="153"/>
        <v>0</v>
      </c>
      <c r="AW391" s="238">
        <f t="shared" si="154"/>
        <v>0</v>
      </c>
      <c r="AX391" s="238">
        <f t="shared" si="155"/>
        <v>0</v>
      </c>
      <c r="AY391" s="238">
        <f t="shared" si="156"/>
        <v>0</v>
      </c>
      <c r="AZ391" s="238" t="e">
        <f t="shared" si="157"/>
        <v>#VALUE!</v>
      </c>
      <c r="BA391" s="238">
        <f t="shared" si="158"/>
        <v>0</v>
      </c>
      <c r="BB391" s="238">
        <f t="shared" si="159"/>
        <v>0</v>
      </c>
      <c r="BC391" s="238">
        <f t="shared" si="160"/>
        <v>0</v>
      </c>
      <c r="BD391" s="238">
        <f t="shared" si="161"/>
        <v>0</v>
      </c>
      <c r="BE391" s="238">
        <f t="shared" si="162"/>
        <v>0</v>
      </c>
      <c r="BF391" s="238">
        <f t="shared" si="163"/>
        <v>0</v>
      </c>
      <c r="BG391" s="238">
        <f t="shared" si="164"/>
        <v>0</v>
      </c>
      <c r="BH391" s="238">
        <f t="shared" si="165"/>
        <v>0</v>
      </c>
      <c r="BI391" s="238">
        <f t="shared" si="166"/>
        <v>0</v>
      </c>
      <c r="BJ391" s="238">
        <f t="shared" si="167"/>
        <v>0</v>
      </c>
      <c r="BK391" s="238">
        <f t="shared" si="168"/>
        <v>0</v>
      </c>
    </row>
    <row r="392" spans="1:63" x14ac:dyDescent="0.25">
      <c r="A392">
        <v>1978</v>
      </c>
      <c r="B392" s="204">
        <v>222.58500000000001</v>
      </c>
      <c r="C392" s="204">
        <v>23.963203</v>
      </c>
      <c r="D392" s="204">
        <v>14.359254999999999</v>
      </c>
      <c r="E392" s="204">
        <v>114.93375</v>
      </c>
      <c r="F392" s="204">
        <v>36.969185000000003</v>
      </c>
      <c r="G392" s="204">
        <v>2.3535999999999997</v>
      </c>
      <c r="H392" s="204">
        <v>7.5623000000000005</v>
      </c>
      <c r="I392" s="204">
        <v>9.839500000000001</v>
      </c>
      <c r="J392" s="204" t="e">
        <f>NA()</f>
        <v>#N/A</v>
      </c>
      <c r="K392" s="204">
        <v>5.1048939999999998</v>
      </c>
      <c r="L392" s="204">
        <v>4.7525275000000002</v>
      </c>
      <c r="M392" s="204">
        <v>54.579699999999995</v>
      </c>
      <c r="N392" s="204">
        <v>61.326999999999998</v>
      </c>
      <c r="O392" s="204">
        <v>3.32755</v>
      </c>
      <c r="P392" s="204">
        <v>56.155100343452077</v>
      </c>
      <c r="Q392" s="204">
        <v>13.939</v>
      </c>
      <c r="R392" s="204">
        <v>4.0586710000000004</v>
      </c>
      <c r="S392" s="204">
        <v>36.970999999999997</v>
      </c>
      <c r="T392" s="204">
        <v>8.2759999999999998</v>
      </c>
      <c r="U392" s="204">
        <v>56.177999999999997</v>
      </c>
      <c r="W392" s="4">
        <f>'5 a'!B78</f>
        <v>222.58500000000001</v>
      </c>
      <c r="X392" s="4">
        <f>'5 a'!C78</f>
        <v>23.963203</v>
      </c>
      <c r="Y392" s="4">
        <f>'5 a'!D78</f>
        <v>14.359254999999999</v>
      </c>
      <c r="Z392" s="4">
        <f>'5 a'!E78</f>
        <v>114.93375</v>
      </c>
      <c r="AA392" s="4">
        <f>'5 a'!F78</f>
        <v>36.969185000000003</v>
      </c>
      <c r="AB392" s="4">
        <f>'5 a'!G78</f>
        <v>2.3535999999999997</v>
      </c>
      <c r="AC392" s="4">
        <f>'5 a'!H78</f>
        <v>7.5623000000000005</v>
      </c>
      <c r="AD392" s="4">
        <f>'5 a'!I78</f>
        <v>9.839500000000001</v>
      </c>
      <c r="AE392" s="4" t="str">
        <f>'5 a'!J78</f>
        <v>NA</v>
      </c>
      <c r="AF392" s="4">
        <f>'5 a'!K78</f>
        <v>5.1048939999999998</v>
      </c>
      <c r="AG392" s="4">
        <f>'5 a'!L78</f>
        <v>4.7525275000000002</v>
      </c>
      <c r="AH392" s="4">
        <f>'5 a'!M78</f>
        <v>54.579699999999995</v>
      </c>
      <c r="AI392" s="4">
        <f>'5 a'!N78</f>
        <v>61.326999999999998</v>
      </c>
      <c r="AJ392" s="4">
        <f>'5 a'!O78</f>
        <v>3.32755</v>
      </c>
      <c r="AK392" s="4">
        <f>'5 a'!P78</f>
        <v>56.155100343452077</v>
      </c>
      <c r="AL392" s="4">
        <f>'5 a'!Q78</f>
        <v>13.939</v>
      </c>
      <c r="AM392" s="4">
        <f>'5 a'!R78</f>
        <v>4.0586710000000004</v>
      </c>
      <c r="AN392" s="4">
        <f>'5 a'!S78</f>
        <v>36.970999999999997</v>
      </c>
      <c r="AO392" s="4">
        <f>'5 a'!T78</f>
        <v>8.2759999999999998</v>
      </c>
      <c r="AP392" s="4">
        <f>'5 a'!U78</f>
        <v>56.177999999999997</v>
      </c>
      <c r="AR392" s="238">
        <f t="shared" si="149"/>
        <v>0</v>
      </c>
      <c r="AS392" s="238">
        <f t="shared" si="150"/>
        <v>0</v>
      </c>
      <c r="AT392" s="238">
        <f t="shared" si="151"/>
        <v>0</v>
      </c>
      <c r="AU392" s="238">
        <f t="shared" si="152"/>
        <v>0</v>
      </c>
      <c r="AV392" s="238">
        <f t="shared" si="153"/>
        <v>0</v>
      </c>
      <c r="AW392" s="238">
        <f t="shared" si="154"/>
        <v>0</v>
      </c>
      <c r="AX392" s="238">
        <f t="shared" si="155"/>
        <v>0</v>
      </c>
      <c r="AY392" s="238">
        <f t="shared" si="156"/>
        <v>0</v>
      </c>
      <c r="AZ392" s="238" t="e">
        <f t="shared" si="157"/>
        <v>#VALUE!</v>
      </c>
      <c r="BA392" s="238">
        <f t="shared" si="158"/>
        <v>0</v>
      </c>
      <c r="BB392" s="238">
        <f t="shared" si="159"/>
        <v>0</v>
      </c>
      <c r="BC392" s="238">
        <f t="shared" si="160"/>
        <v>0</v>
      </c>
      <c r="BD392" s="238">
        <f t="shared" si="161"/>
        <v>0</v>
      </c>
      <c r="BE392" s="238">
        <f t="shared" si="162"/>
        <v>0</v>
      </c>
      <c r="BF392" s="238">
        <f t="shared" si="163"/>
        <v>0</v>
      </c>
      <c r="BG392" s="238">
        <f t="shared" si="164"/>
        <v>0</v>
      </c>
      <c r="BH392" s="238">
        <f t="shared" si="165"/>
        <v>0</v>
      </c>
      <c r="BI392" s="238">
        <f t="shared" si="166"/>
        <v>0</v>
      </c>
      <c r="BJ392" s="238">
        <f t="shared" si="167"/>
        <v>0</v>
      </c>
      <c r="BK392" s="238">
        <f t="shared" si="168"/>
        <v>0</v>
      </c>
    </row>
    <row r="393" spans="1:63" x14ac:dyDescent="0.25">
      <c r="A393">
        <v>1979</v>
      </c>
      <c r="B393" s="204">
        <v>225.05500000000001</v>
      </c>
      <c r="C393" s="204">
        <v>24.201543999999998</v>
      </c>
      <c r="D393" s="204">
        <v>14.515729</v>
      </c>
      <c r="E393" s="204">
        <v>115.91374999999999</v>
      </c>
      <c r="F393" s="204">
        <v>37.534236</v>
      </c>
      <c r="G393" s="204">
        <v>2.3835000000000002</v>
      </c>
      <c r="H393" s="204">
        <v>7.5493999999999994</v>
      </c>
      <c r="I393" s="204">
        <v>9.8485000000000014</v>
      </c>
      <c r="J393" s="204" t="e">
        <f>NA()</f>
        <v>#N/A</v>
      </c>
      <c r="K393" s="204">
        <v>5.1177239999999999</v>
      </c>
      <c r="L393" s="204">
        <v>4.7646900000000008</v>
      </c>
      <c r="M393" s="204">
        <v>54.81615</v>
      </c>
      <c r="N393" s="204">
        <v>61.359000000000002</v>
      </c>
      <c r="O393" s="204">
        <v>3.3763999999999998</v>
      </c>
      <c r="P393" s="204">
        <v>56.317700199669098</v>
      </c>
      <c r="Q393" s="204">
        <v>14.034000000000001</v>
      </c>
      <c r="R393" s="204">
        <v>4.0725170000000004</v>
      </c>
      <c r="S393" s="204">
        <v>37.289000000000001</v>
      </c>
      <c r="T393" s="204">
        <v>8.2940000000000005</v>
      </c>
      <c r="U393" s="204">
        <v>56.24</v>
      </c>
      <c r="W393" s="4">
        <f>'5 a'!B79</f>
        <v>225.05500000000001</v>
      </c>
      <c r="X393" s="4">
        <f>'5 a'!C79</f>
        <v>24.201543999999998</v>
      </c>
      <c r="Y393" s="4">
        <f>'5 a'!D79</f>
        <v>14.515729</v>
      </c>
      <c r="Z393" s="4">
        <f>'5 a'!E79</f>
        <v>115.91374999999999</v>
      </c>
      <c r="AA393" s="4">
        <f>'5 a'!F79</f>
        <v>37.534236</v>
      </c>
      <c r="AB393" s="4">
        <f>'5 a'!G79</f>
        <v>2.3835000000000002</v>
      </c>
      <c r="AC393" s="4">
        <f>'5 a'!H79</f>
        <v>7.5493999999999994</v>
      </c>
      <c r="AD393" s="4">
        <f>'5 a'!I79</f>
        <v>9.8485000000000014</v>
      </c>
      <c r="AE393" s="4" t="str">
        <f>'5 a'!J79</f>
        <v>NA</v>
      </c>
      <c r="AF393" s="4">
        <f>'5 a'!K79</f>
        <v>5.1177239999999999</v>
      </c>
      <c r="AG393" s="4">
        <f>'5 a'!L79</f>
        <v>4.7646900000000008</v>
      </c>
      <c r="AH393" s="4">
        <f>'5 a'!M79</f>
        <v>54.81615</v>
      </c>
      <c r="AI393" s="4">
        <f>'5 a'!N79</f>
        <v>61.359000000000002</v>
      </c>
      <c r="AJ393" s="4">
        <f>'5 a'!O79</f>
        <v>3.3763999999999998</v>
      </c>
      <c r="AK393" s="4">
        <f>'5 a'!P79</f>
        <v>56.317700199669098</v>
      </c>
      <c r="AL393" s="4">
        <f>'5 a'!Q79</f>
        <v>14.034000000000001</v>
      </c>
      <c r="AM393" s="4">
        <f>'5 a'!R79</f>
        <v>4.0725170000000004</v>
      </c>
      <c r="AN393" s="4">
        <f>'5 a'!S79</f>
        <v>37.289000000000001</v>
      </c>
      <c r="AO393" s="4">
        <f>'5 a'!T79</f>
        <v>8.2940000000000005</v>
      </c>
      <c r="AP393" s="4">
        <f>'5 a'!U79</f>
        <v>56.24</v>
      </c>
      <c r="AR393" s="238">
        <f t="shared" si="149"/>
        <v>0</v>
      </c>
      <c r="AS393" s="238">
        <f t="shared" si="150"/>
        <v>0</v>
      </c>
      <c r="AT393" s="238">
        <f t="shared" si="151"/>
        <v>0</v>
      </c>
      <c r="AU393" s="238">
        <f t="shared" si="152"/>
        <v>0</v>
      </c>
      <c r="AV393" s="238">
        <f t="shared" si="153"/>
        <v>0</v>
      </c>
      <c r="AW393" s="238">
        <f t="shared" si="154"/>
        <v>0</v>
      </c>
      <c r="AX393" s="238">
        <f t="shared" si="155"/>
        <v>0</v>
      </c>
      <c r="AY393" s="238">
        <f t="shared" si="156"/>
        <v>0</v>
      </c>
      <c r="AZ393" s="238" t="e">
        <f t="shared" si="157"/>
        <v>#VALUE!</v>
      </c>
      <c r="BA393" s="238">
        <f t="shared" si="158"/>
        <v>0</v>
      </c>
      <c r="BB393" s="238">
        <f t="shared" si="159"/>
        <v>0</v>
      </c>
      <c r="BC393" s="238">
        <f t="shared" si="160"/>
        <v>0</v>
      </c>
      <c r="BD393" s="238">
        <f t="shared" si="161"/>
        <v>0</v>
      </c>
      <c r="BE393" s="238">
        <f t="shared" si="162"/>
        <v>0</v>
      </c>
      <c r="BF393" s="238">
        <f t="shared" si="163"/>
        <v>0</v>
      </c>
      <c r="BG393" s="238">
        <f t="shared" si="164"/>
        <v>0</v>
      </c>
      <c r="BH393" s="238">
        <f t="shared" si="165"/>
        <v>0</v>
      </c>
      <c r="BI393" s="238">
        <f t="shared" si="166"/>
        <v>0</v>
      </c>
      <c r="BJ393" s="238">
        <f t="shared" si="167"/>
        <v>0</v>
      </c>
      <c r="BK393" s="238">
        <f t="shared" si="168"/>
        <v>0</v>
      </c>
    </row>
    <row r="394" spans="1:63" x14ac:dyDescent="0.25">
      <c r="A394">
        <v>1980</v>
      </c>
      <c r="B394" s="204">
        <v>227.726</v>
      </c>
      <c r="C394" s="204">
        <v>24.515667000000001</v>
      </c>
      <c r="D394" s="204">
        <v>14.695356</v>
      </c>
      <c r="E394" s="204">
        <v>116.83374999999999</v>
      </c>
      <c r="F394" s="204">
        <v>38.123775000000002</v>
      </c>
      <c r="G394" s="204">
        <v>2.4138999999999999</v>
      </c>
      <c r="H394" s="204">
        <v>7.5493999999999994</v>
      </c>
      <c r="I394" s="204">
        <v>9.859</v>
      </c>
      <c r="J394" s="204" t="e">
        <f>NA()</f>
        <v>#N/A</v>
      </c>
      <c r="K394" s="204">
        <v>5.1243829999999999</v>
      </c>
      <c r="L394" s="204">
        <v>4.7795350000000001</v>
      </c>
      <c r="M394" s="204">
        <v>55.097490000000001</v>
      </c>
      <c r="N394" s="204">
        <v>61.566000000000003</v>
      </c>
      <c r="O394" s="204">
        <v>3.4116</v>
      </c>
      <c r="P394" s="204">
        <v>56.433850096960654</v>
      </c>
      <c r="Q394" s="204">
        <v>14.148</v>
      </c>
      <c r="R394" s="204">
        <v>4.0856199999999996</v>
      </c>
      <c r="S394" s="204">
        <v>37.527000000000001</v>
      </c>
      <c r="T394" s="204">
        <v>8.31</v>
      </c>
      <c r="U394" s="204">
        <v>56.33</v>
      </c>
      <c r="W394" s="4">
        <f>'5 a'!B80</f>
        <v>227.726</v>
      </c>
      <c r="X394" s="4">
        <f>'5 a'!C80</f>
        <v>24.515667000000001</v>
      </c>
      <c r="Y394" s="4">
        <f>'5 a'!D80</f>
        <v>14.695356</v>
      </c>
      <c r="Z394" s="4">
        <f>'5 a'!E80</f>
        <v>116.83374999999999</v>
      </c>
      <c r="AA394" s="4">
        <f>'5 a'!F80</f>
        <v>38.123775000000002</v>
      </c>
      <c r="AB394" s="4">
        <f>'5 a'!G80</f>
        <v>2.4138999999999999</v>
      </c>
      <c r="AC394" s="4">
        <f>'5 a'!H80</f>
        <v>7.5493999999999994</v>
      </c>
      <c r="AD394" s="4">
        <f>'5 a'!I80</f>
        <v>9.859</v>
      </c>
      <c r="AE394" s="4" t="str">
        <f>'5 a'!J80</f>
        <v>NA</v>
      </c>
      <c r="AF394" s="4">
        <f>'5 a'!K80</f>
        <v>5.1243829999999999</v>
      </c>
      <c r="AG394" s="4">
        <f>'5 a'!L80</f>
        <v>4.7795350000000001</v>
      </c>
      <c r="AH394" s="4">
        <f>'5 a'!M80</f>
        <v>55.097490000000001</v>
      </c>
      <c r="AI394" s="4">
        <f>'5 a'!N80</f>
        <v>61.566000000000003</v>
      </c>
      <c r="AJ394" s="4">
        <f>'5 a'!O80</f>
        <v>3.4116</v>
      </c>
      <c r="AK394" s="4">
        <f>'5 a'!P80</f>
        <v>56.433850096960654</v>
      </c>
      <c r="AL394" s="4">
        <f>'5 a'!Q80</f>
        <v>14.148</v>
      </c>
      <c r="AM394" s="4">
        <f>'5 a'!R80</f>
        <v>4.0856199999999996</v>
      </c>
      <c r="AN394" s="4">
        <f>'5 a'!S80</f>
        <v>37.527000000000001</v>
      </c>
      <c r="AO394" s="4">
        <f>'5 a'!T80</f>
        <v>8.31</v>
      </c>
      <c r="AP394" s="4">
        <f>'5 a'!U80</f>
        <v>56.33</v>
      </c>
      <c r="AR394" s="238">
        <f t="shared" si="149"/>
        <v>0</v>
      </c>
      <c r="AS394" s="238">
        <f t="shared" si="150"/>
        <v>0</v>
      </c>
      <c r="AT394" s="238">
        <f t="shared" si="151"/>
        <v>0</v>
      </c>
      <c r="AU394" s="238">
        <f t="shared" si="152"/>
        <v>0</v>
      </c>
      <c r="AV394" s="238">
        <f t="shared" si="153"/>
        <v>0</v>
      </c>
      <c r="AW394" s="238">
        <f t="shared" si="154"/>
        <v>0</v>
      </c>
      <c r="AX394" s="238">
        <f t="shared" si="155"/>
        <v>0</v>
      </c>
      <c r="AY394" s="238">
        <f t="shared" si="156"/>
        <v>0</v>
      </c>
      <c r="AZ394" s="238" t="e">
        <f t="shared" si="157"/>
        <v>#VALUE!</v>
      </c>
      <c r="BA394" s="238">
        <f t="shared" si="158"/>
        <v>0</v>
      </c>
      <c r="BB394" s="238">
        <f t="shared" si="159"/>
        <v>0</v>
      </c>
      <c r="BC394" s="238">
        <f t="shared" si="160"/>
        <v>0</v>
      </c>
      <c r="BD394" s="238">
        <f t="shared" si="161"/>
        <v>0</v>
      </c>
      <c r="BE394" s="238">
        <f t="shared" si="162"/>
        <v>0</v>
      </c>
      <c r="BF394" s="238">
        <f t="shared" si="163"/>
        <v>0</v>
      </c>
      <c r="BG394" s="238">
        <f t="shared" si="164"/>
        <v>0</v>
      </c>
      <c r="BH394" s="238">
        <f t="shared" si="165"/>
        <v>0</v>
      </c>
      <c r="BI394" s="238">
        <f t="shared" si="166"/>
        <v>0</v>
      </c>
      <c r="BJ394" s="238">
        <f t="shared" si="167"/>
        <v>0</v>
      </c>
      <c r="BK394" s="238">
        <f t="shared" si="168"/>
        <v>0</v>
      </c>
    </row>
    <row r="395" spans="1:63" x14ac:dyDescent="0.25">
      <c r="A395">
        <v>1981</v>
      </c>
      <c r="B395" s="204">
        <v>229.96600000000001</v>
      </c>
      <c r="C395" s="204">
        <v>24.819915000000002</v>
      </c>
      <c r="D395" s="204">
        <v>14.923260000000001</v>
      </c>
      <c r="E395" s="204">
        <v>117.6915</v>
      </c>
      <c r="F395" s="204">
        <v>38.723247999999998</v>
      </c>
      <c r="G395" s="204">
        <v>2.5328000000000004</v>
      </c>
      <c r="H395" s="204">
        <v>7.5686999999999998</v>
      </c>
      <c r="I395" s="204">
        <v>9.859</v>
      </c>
      <c r="J395" s="204" t="e">
        <f>NA()</f>
        <v>#N/A</v>
      </c>
      <c r="K395" s="204">
        <v>5.121696</v>
      </c>
      <c r="L395" s="204">
        <v>4.7999640000000001</v>
      </c>
      <c r="M395" s="204">
        <v>55.407324000000003</v>
      </c>
      <c r="N395" s="204">
        <v>61.682000000000002</v>
      </c>
      <c r="O395" s="204">
        <v>3.45255</v>
      </c>
      <c r="P395" s="204">
        <v>56.501650037006868</v>
      </c>
      <c r="Q395" s="204">
        <v>14.247</v>
      </c>
      <c r="R395" s="204">
        <v>4.0997015000000001</v>
      </c>
      <c r="S395" s="204">
        <v>37.741</v>
      </c>
      <c r="T395" s="204">
        <v>8.32</v>
      </c>
      <c r="U395" s="204">
        <v>56.356999999999999</v>
      </c>
      <c r="W395" s="4">
        <f>'5 a'!B81</f>
        <v>229.96600000000001</v>
      </c>
      <c r="X395" s="4">
        <f>'5 a'!C81</f>
        <v>24.819915000000002</v>
      </c>
      <c r="Y395" s="4">
        <f>'5 a'!D81</f>
        <v>14.923260000000001</v>
      </c>
      <c r="Z395" s="4">
        <f>'5 a'!E81</f>
        <v>117.6915</v>
      </c>
      <c r="AA395" s="4">
        <f>'5 a'!F81</f>
        <v>38.723247999999998</v>
      </c>
      <c r="AB395" s="4">
        <f>'5 a'!G81</f>
        <v>2.5328000000000004</v>
      </c>
      <c r="AC395" s="4">
        <f>'5 a'!H81</f>
        <v>7.5686999999999998</v>
      </c>
      <c r="AD395" s="4">
        <f>'5 a'!I81</f>
        <v>9.859</v>
      </c>
      <c r="AE395" s="4" t="str">
        <f>'5 a'!J81</f>
        <v>NA</v>
      </c>
      <c r="AF395" s="4">
        <f>'5 a'!K81</f>
        <v>5.121696</v>
      </c>
      <c r="AG395" s="4">
        <f>'5 a'!L81</f>
        <v>4.7999640000000001</v>
      </c>
      <c r="AH395" s="4">
        <f>'5 a'!M81</f>
        <v>55.407324000000003</v>
      </c>
      <c r="AI395" s="4">
        <f>'5 a'!N81</f>
        <v>61.682000000000002</v>
      </c>
      <c r="AJ395" s="4">
        <f>'5 a'!O81</f>
        <v>3.45255</v>
      </c>
      <c r="AK395" s="4">
        <f>'5 a'!P81</f>
        <v>56.501650037006868</v>
      </c>
      <c r="AL395" s="4">
        <f>'5 a'!Q81</f>
        <v>14.247</v>
      </c>
      <c r="AM395" s="4">
        <f>'5 a'!R81</f>
        <v>4.0997015000000001</v>
      </c>
      <c r="AN395" s="4">
        <f>'5 a'!S81</f>
        <v>37.741</v>
      </c>
      <c r="AO395" s="4">
        <f>'5 a'!T81</f>
        <v>8.32</v>
      </c>
      <c r="AP395" s="4">
        <f>'5 a'!U81</f>
        <v>56.356999999999999</v>
      </c>
      <c r="AR395" s="238">
        <f t="shared" si="149"/>
        <v>0</v>
      </c>
      <c r="AS395" s="238">
        <f t="shared" si="150"/>
        <v>0</v>
      </c>
      <c r="AT395" s="238">
        <f t="shared" si="151"/>
        <v>0</v>
      </c>
      <c r="AU395" s="238">
        <f t="shared" si="152"/>
        <v>0</v>
      </c>
      <c r="AV395" s="238">
        <f t="shared" si="153"/>
        <v>0</v>
      </c>
      <c r="AW395" s="238">
        <f t="shared" si="154"/>
        <v>0</v>
      </c>
      <c r="AX395" s="238">
        <f t="shared" si="155"/>
        <v>0</v>
      </c>
      <c r="AY395" s="238">
        <f t="shared" si="156"/>
        <v>0</v>
      </c>
      <c r="AZ395" s="238" t="e">
        <f t="shared" si="157"/>
        <v>#VALUE!</v>
      </c>
      <c r="BA395" s="238">
        <f t="shared" si="158"/>
        <v>0</v>
      </c>
      <c r="BB395" s="238">
        <f t="shared" si="159"/>
        <v>0</v>
      </c>
      <c r="BC395" s="238">
        <f t="shared" si="160"/>
        <v>0</v>
      </c>
      <c r="BD395" s="238">
        <f t="shared" si="161"/>
        <v>0</v>
      </c>
      <c r="BE395" s="238">
        <f t="shared" si="162"/>
        <v>0</v>
      </c>
      <c r="BF395" s="238">
        <f t="shared" si="163"/>
        <v>0</v>
      </c>
      <c r="BG395" s="238">
        <f t="shared" si="164"/>
        <v>0</v>
      </c>
      <c r="BH395" s="238">
        <f t="shared" si="165"/>
        <v>0</v>
      </c>
      <c r="BI395" s="238">
        <f t="shared" si="166"/>
        <v>0</v>
      </c>
      <c r="BJ395" s="238">
        <f t="shared" si="167"/>
        <v>0</v>
      </c>
      <c r="BK395" s="238">
        <f t="shared" si="168"/>
        <v>0</v>
      </c>
    </row>
    <row r="396" spans="1:63" x14ac:dyDescent="0.25">
      <c r="A396">
        <v>1982</v>
      </c>
      <c r="B396" s="204">
        <v>232.18799999999999</v>
      </c>
      <c r="C396" s="204">
        <v>25.116942000000002</v>
      </c>
      <c r="D396" s="204">
        <v>15.184246999999999</v>
      </c>
      <c r="E396" s="204">
        <v>118.5215</v>
      </c>
      <c r="F396" s="204">
        <v>39.326352</v>
      </c>
      <c r="G396" s="204">
        <v>2.6465000000000001</v>
      </c>
      <c r="H396" s="204">
        <v>7.5741000000000005</v>
      </c>
      <c r="I396" s="204">
        <v>9.8565000000000005</v>
      </c>
      <c r="J396" s="204" t="e">
        <f>NA()</f>
        <v>#N/A</v>
      </c>
      <c r="K396" s="204">
        <v>5.1183670000000001</v>
      </c>
      <c r="L396" s="204">
        <v>4.8269324999999998</v>
      </c>
      <c r="M396" s="204">
        <v>55.739041999999998</v>
      </c>
      <c r="N396" s="204">
        <v>61.637999999999998</v>
      </c>
      <c r="O396" s="204">
        <v>3.4859999999999998</v>
      </c>
      <c r="P396" s="204">
        <v>56.543500000000002</v>
      </c>
      <c r="Q396" s="204">
        <v>14.311999999999999</v>
      </c>
      <c r="R396" s="204">
        <v>4.1147869999999998</v>
      </c>
      <c r="S396" s="204">
        <v>37.944000000000003</v>
      </c>
      <c r="T396" s="204">
        <v>8.3249999999999993</v>
      </c>
      <c r="U396" s="204">
        <v>56.290999999999997</v>
      </c>
      <c r="W396" s="4">
        <f>'5 a'!B82</f>
        <v>232.18799999999999</v>
      </c>
      <c r="X396" s="4">
        <f>'5 a'!C82</f>
        <v>25.116942000000002</v>
      </c>
      <c r="Y396" s="4">
        <f>'5 a'!D82</f>
        <v>15.184246999999999</v>
      </c>
      <c r="Z396" s="4">
        <f>'5 a'!E82</f>
        <v>118.5215</v>
      </c>
      <c r="AA396" s="4">
        <f>'5 a'!F82</f>
        <v>39.326352</v>
      </c>
      <c r="AB396" s="4">
        <f>'5 a'!G82</f>
        <v>2.6465000000000001</v>
      </c>
      <c r="AC396" s="4">
        <f>'5 a'!H82</f>
        <v>7.5741000000000005</v>
      </c>
      <c r="AD396" s="4">
        <f>'5 a'!I82</f>
        <v>9.8565000000000005</v>
      </c>
      <c r="AE396" s="4" t="str">
        <f>'5 a'!J82</f>
        <v>NA</v>
      </c>
      <c r="AF396" s="4">
        <f>'5 a'!K82</f>
        <v>5.1183670000000001</v>
      </c>
      <c r="AG396" s="4">
        <f>'5 a'!L82</f>
        <v>4.8269324999999998</v>
      </c>
      <c r="AH396" s="4">
        <f>'5 a'!M82</f>
        <v>55.739041999999998</v>
      </c>
      <c r="AI396" s="4">
        <f>'5 a'!N82</f>
        <v>61.637999999999998</v>
      </c>
      <c r="AJ396" s="4">
        <f>'5 a'!O82</f>
        <v>3.4859999999999998</v>
      </c>
      <c r="AK396" s="4">
        <f>'5 a'!P82</f>
        <v>56.543500000000002</v>
      </c>
      <c r="AL396" s="4">
        <f>'5 a'!Q82</f>
        <v>14.311999999999999</v>
      </c>
      <c r="AM396" s="4">
        <f>'5 a'!R82</f>
        <v>4.1147869999999998</v>
      </c>
      <c r="AN396" s="4">
        <f>'5 a'!S82</f>
        <v>37.944000000000003</v>
      </c>
      <c r="AO396" s="4">
        <f>'5 a'!T82</f>
        <v>8.3249999999999993</v>
      </c>
      <c r="AP396" s="4">
        <f>'5 a'!U82</f>
        <v>56.290999999999997</v>
      </c>
      <c r="AR396" s="238">
        <f t="shared" si="149"/>
        <v>0</v>
      </c>
      <c r="AS396" s="238">
        <f t="shared" si="150"/>
        <v>0</v>
      </c>
      <c r="AT396" s="238">
        <f t="shared" si="151"/>
        <v>0</v>
      </c>
      <c r="AU396" s="238">
        <f t="shared" si="152"/>
        <v>0</v>
      </c>
      <c r="AV396" s="238">
        <f t="shared" si="153"/>
        <v>0</v>
      </c>
      <c r="AW396" s="238">
        <f t="shared" si="154"/>
        <v>0</v>
      </c>
      <c r="AX396" s="238">
        <f t="shared" si="155"/>
        <v>0</v>
      </c>
      <c r="AY396" s="238">
        <f t="shared" si="156"/>
        <v>0</v>
      </c>
      <c r="AZ396" s="238" t="e">
        <f t="shared" si="157"/>
        <v>#VALUE!</v>
      </c>
      <c r="BA396" s="238">
        <f t="shared" si="158"/>
        <v>0</v>
      </c>
      <c r="BB396" s="238">
        <f t="shared" si="159"/>
        <v>0</v>
      </c>
      <c r="BC396" s="238">
        <f t="shared" si="160"/>
        <v>0</v>
      </c>
      <c r="BD396" s="238">
        <f t="shared" si="161"/>
        <v>0</v>
      </c>
      <c r="BE396" s="238">
        <f t="shared" si="162"/>
        <v>0</v>
      </c>
      <c r="BF396" s="238">
        <f t="shared" si="163"/>
        <v>0</v>
      </c>
      <c r="BG396" s="238">
        <f t="shared" si="164"/>
        <v>0</v>
      </c>
      <c r="BH396" s="238">
        <f t="shared" si="165"/>
        <v>0</v>
      </c>
      <c r="BI396" s="238">
        <f t="shared" si="166"/>
        <v>0</v>
      </c>
      <c r="BJ396" s="238">
        <f t="shared" si="167"/>
        <v>0</v>
      </c>
      <c r="BK396" s="238">
        <f t="shared" si="168"/>
        <v>0</v>
      </c>
    </row>
    <row r="397" spans="1:63" x14ac:dyDescent="0.25">
      <c r="A397">
        <v>1983</v>
      </c>
      <c r="B397" s="204">
        <v>234.30699999999999</v>
      </c>
      <c r="C397" s="204">
        <v>25.366451000000001</v>
      </c>
      <c r="D397" s="204">
        <v>15.393471999999999</v>
      </c>
      <c r="E397" s="204">
        <v>119.334</v>
      </c>
      <c r="F397" s="204">
        <v>39.910403000000002</v>
      </c>
      <c r="G397" s="204">
        <v>2.6810999999999998</v>
      </c>
      <c r="H397" s="204">
        <v>7.5618999999999996</v>
      </c>
      <c r="I397" s="204">
        <v>9.8554999999999993</v>
      </c>
      <c r="J397" s="204" t="e">
        <f>NA()</f>
        <v>#N/A</v>
      </c>
      <c r="K397" s="204">
        <v>5.114217</v>
      </c>
      <c r="L397" s="204">
        <v>4.8557864999999998</v>
      </c>
      <c r="M397" s="204">
        <v>56.035817999999999</v>
      </c>
      <c r="N397" s="204">
        <v>61.423000000000002</v>
      </c>
      <c r="O397" s="204">
        <v>3.5102500000000001</v>
      </c>
      <c r="P397" s="204">
        <v>56.564099999999996</v>
      </c>
      <c r="Q397" s="204">
        <v>14.368</v>
      </c>
      <c r="R397" s="204">
        <v>4.1284320000000001</v>
      </c>
      <c r="S397" s="204">
        <v>38.122999999999998</v>
      </c>
      <c r="T397" s="204">
        <v>8.3290000000000006</v>
      </c>
      <c r="U397" s="204">
        <v>56.316000000000003</v>
      </c>
      <c r="W397" s="4">
        <f>'5 a'!B83</f>
        <v>234.30699999999999</v>
      </c>
      <c r="X397" s="4">
        <f>'5 a'!C83</f>
        <v>25.366451000000001</v>
      </c>
      <c r="Y397" s="4">
        <f>'5 a'!D83</f>
        <v>15.393471999999999</v>
      </c>
      <c r="Z397" s="4">
        <f>'5 a'!E83</f>
        <v>119.334</v>
      </c>
      <c r="AA397" s="4">
        <f>'5 a'!F83</f>
        <v>39.910403000000002</v>
      </c>
      <c r="AB397" s="4">
        <f>'5 a'!G83</f>
        <v>2.6810999999999998</v>
      </c>
      <c r="AC397" s="4">
        <f>'5 a'!H83</f>
        <v>7.5618999999999996</v>
      </c>
      <c r="AD397" s="4">
        <f>'5 a'!I83</f>
        <v>9.8554999999999993</v>
      </c>
      <c r="AE397" s="4" t="str">
        <f>'5 a'!J83</f>
        <v>NA</v>
      </c>
      <c r="AF397" s="4">
        <f>'5 a'!K83</f>
        <v>5.114217</v>
      </c>
      <c r="AG397" s="4">
        <f>'5 a'!L83</f>
        <v>4.8557864999999998</v>
      </c>
      <c r="AH397" s="4">
        <f>'5 a'!M83</f>
        <v>56.035817999999999</v>
      </c>
      <c r="AI397" s="4">
        <f>'5 a'!N83</f>
        <v>61.423000000000002</v>
      </c>
      <c r="AJ397" s="4">
        <f>'5 a'!O83</f>
        <v>3.5102500000000001</v>
      </c>
      <c r="AK397" s="4">
        <f>'5 a'!P83</f>
        <v>56.564099999999996</v>
      </c>
      <c r="AL397" s="4">
        <f>'5 a'!Q83</f>
        <v>14.368</v>
      </c>
      <c r="AM397" s="4">
        <f>'5 a'!R83</f>
        <v>4.1284320000000001</v>
      </c>
      <c r="AN397" s="4">
        <f>'5 a'!S83</f>
        <v>38.122999999999998</v>
      </c>
      <c r="AO397" s="4">
        <f>'5 a'!T83</f>
        <v>8.3290000000000006</v>
      </c>
      <c r="AP397" s="4">
        <f>'5 a'!U83</f>
        <v>56.316000000000003</v>
      </c>
      <c r="AR397" s="238">
        <f t="shared" si="149"/>
        <v>0</v>
      </c>
      <c r="AS397" s="238">
        <f t="shared" si="150"/>
        <v>0</v>
      </c>
      <c r="AT397" s="238">
        <f t="shared" si="151"/>
        <v>0</v>
      </c>
      <c r="AU397" s="238">
        <f t="shared" si="152"/>
        <v>0</v>
      </c>
      <c r="AV397" s="238">
        <f t="shared" si="153"/>
        <v>0</v>
      </c>
      <c r="AW397" s="238">
        <f t="shared" si="154"/>
        <v>0</v>
      </c>
      <c r="AX397" s="238">
        <f t="shared" si="155"/>
        <v>0</v>
      </c>
      <c r="AY397" s="238">
        <f t="shared" si="156"/>
        <v>0</v>
      </c>
      <c r="AZ397" s="238" t="e">
        <f t="shared" si="157"/>
        <v>#VALUE!</v>
      </c>
      <c r="BA397" s="238">
        <f t="shared" si="158"/>
        <v>0</v>
      </c>
      <c r="BB397" s="238">
        <f t="shared" si="159"/>
        <v>0</v>
      </c>
      <c r="BC397" s="238">
        <f t="shared" si="160"/>
        <v>0</v>
      </c>
      <c r="BD397" s="238">
        <f t="shared" si="161"/>
        <v>0</v>
      </c>
      <c r="BE397" s="238">
        <f t="shared" si="162"/>
        <v>0</v>
      </c>
      <c r="BF397" s="238">
        <f t="shared" si="163"/>
        <v>0</v>
      </c>
      <c r="BG397" s="238">
        <f t="shared" si="164"/>
        <v>0</v>
      </c>
      <c r="BH397" s="238">
        <f t="shared" si="165"/>
        <v>0</v>
      </c>
      <c r="BI397" s="238">
        <f t="shared" si="166"/>
        <v>0</v>
      </c>
      <c r="BJ397" s="238">
        <f t="shared" si="167"/>
        <v>0</v>
      </c>
      <c r="BK397" s="238">
        <f t="shared" si="168"/>
        <v>0</v>
      </c>
    </row>
    <row r="398" spans="1:63" x14ac:dyDescent="0.25">
      <c r="A398">
        <v>1984</v>
      </c>
      <c r="B398" s="204">
        <v>236.34800000000001</v>
      </c>
      <c r="C398" s="204">
        <v>25.607053000000001</v>
      </c>
      <c r="D398" s="204">
        <v>15.579390999999999</v>
      </c>
      <c r="E398" s="204">
        <v>120.11275000000001</v>
      </c>
      <c r="F398" s="204">
        <v>40.405956000000003</v>
      </c>
      <c r="G398" s="204">
        <v>2.7321999999999997</v>
      </c>
      <c r="H398" s="204">
        <v>7.5613999999999999</v>
      </c>
      <c r="I398" s="204">
        <v>9.8554999999999993</v>
      </c>
      <c r="J398" s="204" t="e">
        <f>NA()</f>
        <v>#N/A</v>
      </c>
      <c r="K398" s="204">
        <v>5.111345</v>
      </c>
      <c r="L398" s="204">
        <v>4.8818029999999997</v>
      </c>
      <c r="M398" s="204">
        <v>56.305461999999999</v>
      </c>
      <c r="N398" s="204">
        <v>61.174999999999997</v>
      </c>
      <c r="O398" s="204">
        <v>3.5317499999999997</v>
      </c>
      <c r="P398" s="204">
        <v>56.576699999999995</v>
      </c>
      <c r="Q398" s="204">
        <v>14.423</v>
      </c>
      <c r="R398" s="204">
        <v>4.1400990000000002</v>
      </c>
      <c r="S398" s="204">
        <v>38.279000000000003</v>
      </c>
      <c r="T398" s="204">
        <v>8.3369999999999997</v>
      </c>
      <c r="U398" s="204">
        <v>56.408999999999999</v>
      </c>
      <c r="W398" s="4">
        <f>'5 a'!B84</f>
        <v>236.34800000000001</v>
      </c>
      <c r="X398" s="4">
        <f>'5 a'!C84</f>
        <v>25.607053000000001</v>
      </c>
      <c r="Y398" s="4">
        <f>'5 a'!D84</f>
        <v>15.579390999999999</v>
      </c>
      <c r="Z398" s="4">
        <f>'5 a'!E84</f>
        <v>120.11275000000001</v>
      </c>
      <c r="AA398" s="4">
        <f>'5 a'!F84</f>
        <v>40.405956000000003</v>
      </c>
      <c r="AB398" s="4">
        <f>'5 a'!G84</f>
        <v>2.7321999999999997</v>
      </c>
      <c r="AC398" s="4">
        <f>'5 a'!H84</f>
        <v>7.5613999999999999</v>
      </c>
      <c r="AD398" s="4">
        <f>'5 a'!I84</f>
        <v>9.8554999999999993</v>
      </c>
      <c r="AE398" s="4" t="str">
        <f>'5 a'!J84</f>
        <v>NA</v>
      </c>
      <c r="AF398" s="4">
        <f>'5 a'!K84</f>
        <v>5.111345</v>
      </c>
      <c r="AG398" s="4">
        <f>'5 a'!L84</f>
        <v>4.8818029999999997</v>
      </c>
      <c r="AH398" s="4">
        <f>'5 a'!M84</f>
        <v>56.305461999999999</v>
      </c>
      <c r="AI398" s="4">
        <f>'5 a'!N84</f>
        <v>61.174999999999997</v>
      </c>
      <c r="AJ398" s="4">
        <f>'5 a'!O84</f>
        <v>3.5317499999999997</v>
      </c>
      <c r="AK398" s="4">
        <f>'5 a'!P84</f>
        <v>56.576699999999995</v>
      </c>
      <c r="AL398" s="4">
        <f>'5 a'!Q84</f>
        <v>14.423</v>
      </c>
      <c r="AM398" s="4">
        <f>'5 a'!R84</f>
        <v>4.1400990000000002</v>
      </c>
      <c r="AN398" s="4">
        <f>'5 a'!S84</f>
        <v>38.279000000000003</v>
      </c>
      <c r="AO398" s="4">
        <f>'5 a'!T84</f>
        <v>8.3369999999999997</v>
      </c>
      <c r="AP398" s="4">
        <f>'5 a'!U84</f>
        <v>56.408999999999999</v>
      </c>
      <c r="AR398" s="238">
        <f t="shared" si="149"/>
        <v>0</v>
      </c>
      <c r="AS398" s="238">
        <f t="shared" si="150"/>
        <v>0</v>
      </c>
      <c r="AT398" s="238">
        <f t="shared" si="151"/>
        <v>0</v>
      </c>
      <c r="AU398" s="238">
        <f t="shared" si="152"/>
        <v>0</v>
      </c>
      <c r="AV398" s="238">
        <f t="shared" si="153"/>
        <v>0</v>
      </c>
      <c r="AW398" s="238">
        <f t="shared" si="154"/>
        <v>0</v>
      </c>
      <c r="AX398" s="238">
        <f t="shared" si="155"/>
        <v>0</v>
      </c>
      <c r="AY398" s="238">
        <f t="shared" si="156"/>
        <v>0</v>
      </c>
      <c r="AZ398" s="238" t="e">
        <f t="shared" si="157"/>
        <v>#VALUE!</v>
      </c>
      <c r="BA398" s="238">
        <f t="shared" si="158"/>
        <v>0</v>
      </c>
      <c r="BB398" s="238">
        <f t="shared" si="159"/>
        <v>0</v>
      </c>
      <c r="BC398" s="238">
        <f t="shared" si="160"/>
        <v>0</v>
      </c>
      <c r="BD398" s="238">
        <f t="shared" si="161"/>
        <v>0</v>
      </c>
      <c r="BE398" s="238">
        <f t="shared" si="162"/>
        <v>0</v>
      </c>
      <c r="BF398" s="238">
        <f t="shared" si="163"/>
        <v>0</v>
      </c>
      <c r="BG398" s="238">
        <f t="shared" si="164"/>
        <v>0</v>
      </c>
      <c r="BH398" s="238">
        <f t="shared" si="165"/>
        <v>0</v>
      </c>
      <c r="BI398" s="238">
        <f t="shared" si="166"/>
        <v>0</v>
      </c>
      <c r="BJ398" s="238">
        <f t="shared" si="167"/>
        <v>0</v>
      </c>
      <c r="BK398" s="238">
        <f t="shared" si="168"/>
        <v>0</v>
      </c>
    </row>
    <row r="399" spans="1:63" x14ac:dyDescent="0.25">
      <c r="A399">
        <v>1985</v>
      </c>
      <c r="B399" s="204">
        <v>238.46600000000001</v>
      </c>
      <c r="C399" s="204">
        <v>25.842116000000001</v>
      </c>
      <c r="D399" s="204">
        <v>15.788311999999999</v>
      </c>
      <c r="E399" s="204">
        <v>120.863</v>
      </c>
      <c r="F399" s="204">
        <v>40.805743999999997</v>
      </c>
      <c r="G399" s="204">
        <v>2.7360000000000002</v>
      </c>
      <c r="H399" s="204">
        <v>7.5650000000000004</v>
      </c>
      <c r="I399" s="204">
        <v>9.8584999999999994</v>
      </c>
      <c r="J399" s="204" t="e">
        <f>NA()</f>
        <v>#N/A</v>
      </c>
      <c r="K399" s="204">
        <v>5.1130300000000002</v>
      </c>
      <c r="L399" s="204">
        <v>4.9022060000000005</v>
      </c>
      <c r="M399" s="204">
        <v>56.582341999999997</v>
      </c>
      <c r="N399" s="204">
        <v>61.024000000000001</v>
      </c>
      <c r="O399" s="204">
        <v>3.5401500000000001</v>
      </c>
      <c r="P399" s="204">
        <v>56.5931</v>
      </c>
      <c r="Q399" s="204">
        <v>14.488</v>
      </c>
      <c r="R399" s="204">
        <v>4.1525160000000003</v>
      </c>
      <c r="S399" s="204">
        <v>38.42</v>
      </c>
      <c r="T399" s="204">
        <v>8.35</v>
      </c>
      <c r="U399" s="204">
        <v>56.554000000000002</v>
      </c>
      <c r="W399" s="4">
        <f>'5 a'!B85</f>
        <v>238.46600000000001</v>
      </c>
      <c r="X399" s="4">
        <f>'5 a'!C85</f>
        <v>25.842116000000001</v>
      </c>
      <c r="Y399" s="4">
        <f>'5 a'!D85</f>
        <v>15.788311999999999</v>
      </c>
      <c r="Z399" s="4">
        <f>'5 a'!E85</f>
        <v>120.863</v>
      </c>
      <c r="AA399" s="4">
        <f>'5 a'!F85</f>
        <v>40.805743999999997</v>
      </c>
      <c r="AB399" s="4">
        <f>'5 a'!G85</f>
        <v>2.7360000000000002</v>
      </c>
      <c r="AC399" s="4">
        <f>'5 a'!H85</f>
        <v>7.5650000000000004</v>
      </c>
      <c r="AD399" s="4">
        <f>'5 a'!I85</f>
        <v>9.8584999999999994</v>
      </c>
      <c r="AE399" s="4" t="str">
        <f>'5 a'!J85</f>
        <v>NA</v>
      </c>
      <c r="AF399" s="4">
        <f>'5 a'!K85</f>
        <v>5.1130300000000002</v>
      </c>
      <c r="AG399" s="4">
        <f>'5 a'!L85</f>
        <v>4.9022060000000005</v>
      </c>
      <c r="AH399" s="4">
        <f>'5 a'!M85</f>
        <v>56.582341999999997</v>
      </c>
      <c r="AI399" s="4">
        <f>'5 a'!N85</f>
        <v>61.024000000000001</v>
      </c>
      <c r="AJ399" s="4">
        <f>'5 a'!O85</f>
        <v>3.5401500000000001</v>
      </c>
      <c r="AK399" s="4">
        <f>'5 a'!P85</f>
        <v>56.5931</v>
      </c>
      <c r="AL399" s="4">
        <f>'5 a'!Q85</f>
        <v>14.488</v>
      </c>
      <c r="AM399" s="4">
        <f>'5 a'!R85</f>
        <v>4.1525160000000003</v>
      </c>
      <c r="AN399" s="4">
        <f>'5 a'!S85</f>
        <v>38.42</v>
      </c>
      <c r="AO399" s="4">
        <f>'5 a'!T85</f>
        <v>8.35</v>
      </c>
      <c r="AP399" s="4">
        <f>'5 a'!U85</f>
        <v>56.554000000000002</v>
      </c>
      <c r="AR399" s="238">
        <f t="shared" si="149"/>
        <v>0</v>
      </c>
      <c r="AS399" s="238">
        <f t="shared" si="150"/>
        <v>0</v>
      </c>
      <c r="AT399" s="238">
        <f t="shared" si="151"/>
        <v>0</v>
      </c>
      <c r="AU399" s="238">
        <f t="shared" si="152"/>
        <v>0</v>
      </c>
      <c r="AV399" s="238">
        <f t="shared" si="153"/>
        <v>0</v>
      </c>
      <c r="AW399" s="238">
        <f t="shared" si="154"/>
        <v>0</v>
      </c>
      <c r="AX399" s="238">
        <f t="shared" si="155"/>
        <v>0</v>
      </c>
      <c r="AY399" s="238">
        <f t="shared" si="156"/>
        <v>0</v>
      </c>
      <c r="AZ399" s="238" t="e">
        <f t="shared" si="157"/>
        <v>#VALUE!</v>
      </c>
      <c r="BA399" s="238">
        <f t="shared" si="158"/>
        <v>0</v>
      </c>
      <c r="BB399" s="238">
        <f t="shared" si="159"/>
        <v>0</v>
      </c>
      <c r="BC399" s="238">
        <f t="shared" si="160"/>
        <v>0</v>
      </c>
      <c r="BD399" s="238">
        <f t="shared" si="161"/>
        <v>0</v>
      </c>
      <c r="BE399" s="238">
        <f t="shared" si="162"/>
        <v>0</v>
      </c>
      <c r="BF399" s="238">
        <f t="shared" si="163"/>
        <v>0</v>
      </c>
      <c r="BG399" s="238">
        <f t="shared" si="164"/>
        <v>0</v>
      </c>
      <c r="BH399" s="238">
        <f t="shared" si="165"/>
        <v>0</v>
      </c>
      <c r="BI399" s="238">
        <f t="shared" si="166"/>
        <v>0</v>
      </c>
      <c r="BJ399" s="238">
        <f t="shared" si="167"/>
        <v>0</v>
      </c>
      <c r="BK399" s="238">
        <f t="shared" si="168"/>
        <v>0</v>
      </c>
    </row>
    <row r="400" spans="1:63" x14ac:dyDescent="0.25">
      <c r="A400">
        <v>1986</v>
      </c>
      <c r="B400" s="204">
        <v>240.65100000000001</v>
      </c>
      <c r="C400" s="204">
        <v>26.100277999999999</v>
      </c>
      <c r="D400" s="204">
        <v>16.018350000000002</v>
      </c>
      <c r="E400" s="204">
        <v>121.50725</v>
      </c>
      <c r="F400" s="204">
        <v>41.213673999999997</v>
      </c>
      <c r="G400" s="204">
        <v>2.7334000000000001</v>
      </c>
      <c r="H400" s="204">
        <v>7.5697999999999999</v>
      </c>
      <c r="I400" s="204">
        <v>9.8620000000000001</v>
      </c>
      <c r="J400" s="204" t="e">
        <f>NA()</f>
        <v>#N/A</v>
      </c>
      <c r="K400" s="204">
        <v>5.1195810000000002</v>
      </c>
      <c r="L400" s="204">
        <v>4.9181540000000004</v>
      </c>
      <c r="M400" s="204">
        <v>56.866101999999998</v>
      </c>
      <c r="N400" s="204">
        <v>61.066000000000003</v>
      </c>
      <c r="O400" s="204">
        <v>3.5420750000000001</v>
      </c>
      <c r="P400" s="204">
        <v>56.596199999999996</v>
      </c>
      <c r="Q400" s="204">
        <v>14.567</v>
      </c>
      <c r="R400" s="204">
        <v>4.1673539999999996</v>
      </c>
      <c r="S400" s="204">
        <v>38.536999999999999</v>
      </c>
      <c r="T400" s="204">
        <v>8.3699999999999992</v>
      </c>
      <c r="U400" s="204">
        <v>56.683999999999997</v>
      </c>
      <c r="W400" s="4">
        <f>'5 a'!B86</f>
        <v>240.65100000000001</v>
      </c>
      <c r="X400" s="4">
        <f>'5 a'!C86</f>
        <v>26.100277999999999</v>
      </c>
      <c r="Y400" s="4">
        <f>'5 a'!D86</f>
        <v>16.018350000000002</v>
      </c>
      <c r="Z400" s="4">
        <f>'5 a'!E86</f>
        <v>121.50725</v>
      </c>
      <c r="AA400" s="4">
        <f>'5 a'!F86</f>
        <v>41.213673999999997</v>
      </c>
      <c r="AB400" s="4">
        <f>'5 a'!G86</f>
        <v>2.7334000000000001</v>
      </c>
      <c r="AC400" s="4">
        <f>'5 a'!H86</f>
        <v>7.5697999999999999</v>
      </c>
      <c r="AD400" s="4">
        <f>'5 a'!I86</f>
        <v>9.8620000000000001</v>
      </c>
      <c r="AE400" s="4" t="str">
        <f>'5 a'!J86</f>
        <v>NA</v>
      </c>
      <c r="AF400" s="4">
        <f>'5 a'!K86</f>
        <v>5.1195810000000002</v>
      </c>
      <c r="AG400" s="4">
        <f>'5 a'!L86</f>
        <v>4.9181540000000004</v>
      </c>
      <c r="AH400" s="4">
        <f>'5 a'!M86</f>
        <v>56.866101999999998</v>
      </c>
      <c r="AI400" s="4">
        <f>'5 a'!N86</f>
        <v>61.066000000000003</v>
      </c>
      <c r="AJ400" s="4">
        <f>'5 a'!O86</f>
        <v>3.5420750000000001</v>
      </c>
      <c r="AK400" s="4">
        <f>'5 a'!P86</f>
        <v>56.596199999999996</v>
      </c>
      <c r="AL400" s="4">
        <f>'5 a'!Q86</f>
        <v>14.567</v>
      </c>
      <c r="AM400" s="4">
        <f>'5 a'!R86</f>
        <v>4.1673539999999996</v>
      </c>
      <c r="AN400" s="4">
        <f>'5 a'!S86</f>
        <v>38.536999999999999</v>
      </c>
      <c r="AO400" s="4">
        <f>'5 a'!T86</f>
        <v>8.3699999999999992</v>
      </c>
      <c r="AP400" s="4">
        <f>'5 a'!U86</f>
        <v>56.683999999999997</v>
      </c>
      <c r="AR400" s="238">
        <f t="shared" si="149"/>
        <v>0</v>
      </c>
      <c r="AS400" s="238">
        <f t="shared" si="150"/>
        <v>0</v>
      </c>
      <c r="AT400" s="238">
        <f t="shared" si="151"/>
        <v>0</v>
      </c>
      <c r="AU400" s="238">
        <f t="shared" si="152"/>
        <v>0</v>
      </c>
      <c r="AV400" s="238">
        <f t="shared" si="153"/>
        <v>0</v>
      </c>
      <c r="AW400" s="238">
        <f t="shared" si="154"/>
        <v>0</v>
      </c>
      <c r="AX400" s="238">
        <f t="shared" si="155"/>
        <v>0</v>
      </c>
      <c r="AY400" s="238">
        <f t="shared" si="156"/>
        <v>0</v>
      </c>
      <c r="AZ400" s="238" t="e">
        <f t="shared" si="157"/>
        <v>#VALUE!</v>
      </c>
      <c r="BA400" s="238">
        <f t="shared" si="158"/>
        <v>0</v>
      </c>
      <c r="BB400" s="238">
        <f t="shared" si="159"/>
        <v>0</v>
      </c>
      <c r="BC400" s="238">
        <f t="shared" si="160"/>
        <v>0</v>
      </c>
      <c r="BD400" s="238">
        <f t="shared" si="161"/>
        <v>0</v>
      </c>
      <c r="BE400" s="238">
        <f t="shared" si="162"/>
        <v>0</v>
      </c>
      <c r="BF400" s="238">
        <f t="shared" si="163"/>
        <v>0</v>
      </c>
      <c r="BG400" s="238">
        <f t="shared" si="164"/>
        <v>0</v>
      </c>
      <c r="BH400" s="238">
        <f t="shared" si="165"/>
        <v>0</v>
      </c>
      <c r="BI400" s="238">
        <f t="shared" si="166"/>
        <v>0</v>
      </c>
      <c r="BJ400" s="238">
        <f t="shared" si="167"/>
        <v>0</v>
      </c>
      <c r="BK400" s="238">
        <f t="shared" si="168"/>
        <v>0</v>
      </c>
    </row>
    <row r="401" spans="1:63" x14ac:dyDescent="0.25">
      <c r="A401">
        <v>1987</v>
      </c>
      <c r="B401" s="204">
        <v>242.804</v>
      </c>
      <c r="C401" s="204">
        <v>26.446601000000001</v>
      </c>
      <c r="D401" s="204">
        <v>16.263874000000001</v>
      </c>
      <c r="E401" s="204">
        <v>122.09425</v>
      </c>
      <c r="F401" s="204">
        <v>41.621690000000001</v>
      </c>
      <c r="G401" s="204">
        <v>2.7748000000000004</v>
      </c>
      <c r="H401" s="204">
        <v>7.5746000000000002</v>
      </c>
      <c r="I401" s="204">
        <v>9.8704999999999998</v>
      </c>
      <c r="J401" s="204" t="e">
        <f>NA()</f>
        <v>#N/A</v>
      </c>
      <c r="K401" s="204">
        <v>5.127472</v>
      </c>
      <c r="L401" s="204">
        <v>4.9321229999999998</v>
      </c>
      <c r="M401" s="204">
        <v>57.168661</v>
      </c>
      <c r="N401" s="204">
        <v>61.076999999999998</v>
      </c>
      <c r="O401" s="204">
        <v>3.5425499999999999</v>
      </c>
      <c r="P401" s="204">
        <v>56.601900000000001</v>
      </c>
      <c r="Q401" s="204">
        <v>14.664</v>
      </c>
      <c r="R401" s="204">
        <v>4.1869050000000003</v>
      </c>
      <c r="S401" s="204">
        <v>38.631999999999998</v>
      </c>
      <c r="T401" s="204">
        <v>8.3979999999999997</v>
      </c>
      <c r="U401" s="204">
        <v>56.804000000000002</v>
      </c>
      <c r="W401" s="4">
        <f>'5 a'!B87</f>
        <v>242.804</v>
      </c>
      <c r="X401" s="4">
        <f>'5 a'!C87</f>
        <v>26.446601000000001</v>
      </c>
      <c r="Y401" s="4">
        <f>'5 a'!D87</f>
        <v>16.263874000000001</v>
      </c>
      <c r="Z401" s="4">
        <f>'5 a'!E87</f>
        <v>122.09425</v>
      </c>
      <c r="AA401" s="4">
        <f>'5 a'!F87</f>
        <v>41.621690000000001</v>
      </c>
      <c r="AB401" s="4">
        <f>'5 a'!G87</f>
        <v>2.7748000000000004</v>
      </c>
      <c r="AC401" s="4">
        <f>'5 a'!H87</f>
        <v>7.5746000000000002</v>
      </c>
      <c r="AD401" s="4">
        <f>'5 a'!I87</f>
        <v>9.8704999999999998</v>
      </c>
      <c r="AE401" s="4" t="str">
        <f>'5 a'!J87</f>
        <v>NA</v>
      </c>
      <c r="AF401" s="4">
        <f>'5 a'!K87</f>
        <v>5.127472</v>
      </c>
      <c r="AG401" s="4">
        <f>'5 a'!L87</f>
        <v>4.9321229999999998</v>
      </c>
      <c r="AH401" s="4">
        <f>'5 a'!M87</f>
        <v>57.168661</v>
      </c>
      <c r="AI401" s="4">
        <f>'5 a'!N87</f>
        <v>61.076999999999998</v>
      </c>
      <c r="AJ401" s="4">
        <f>'5 a'!O87</f>
        <v>3.5425499999999999</v>
      </c>
      <c r="AK401" s="4">
        <f>'5 a'!P87</f>
        <v>56.601900000000001</v>
      </c>
      <c r="AL401" s="4">
        <f>'5 a'!Q87</f>
        <v>14.664</v>
      </c>
      <c r="AM401" s="4">
        <f>'5 a'!R87</f>
        <v>4.1869050000000003</v>
      </c>
      <c r="AN401" s="4">
        <f>'5 a'!S87</f>
        <v>38.631999999999998</v>
      </c>
      <c r="AO401" s="4">
        <f>'5 a'!T87</f>
        <v>8.3979999999999997</v>
      </c>
      <c r="AP401" s="4">
        <f>'5 a'!U87</f>
        <v>56.804000000000002</v>
      </c>
      <c r="AR401" s="238">
        <f t="shared" si="149"/>
        <v>0</v>
      </c>
      <c r="AS401" s="238">
        <f t="shared" si="150"/>
        <v>0</v>
      </c>
      <c r="AT401" s="238">
        <f t="shared" si="151"/>
        <v>0</v>
      </c>
      <c r="AU401" s="238">
        <f t="shared" si="152"/>
        <v>0</v>
      </c>
      <c r="AV401" s="238">
        <f t="shared" si="153"/>
        <v>0</v>
      </c>
      <c r="AW401" s="238">
        <f t="shared" si="154"/>
        <v>0</v>
      </c>
      <c r="AX401" s="238">
        <f t="shared" si="155"/>
        <v>0</v>
      </c>
      <c r="AY401" s="238">
        <f t="shared" si="156"/>
        <v>0</v>
      </c>
      <c r="AZ401" s="238" t="e">
        <f t="shared" si="157"/>
        <v>#VALUE!</v>
      </c>
      <c r="BA401" s="238">
        <f t="shared" si="158"/>
        <v>0</v>
      </c>
      <c r="BB401" s="238">
        <f t="shared" si="159"/>
        <v>0</v>
      </c>
      <c r="BC401" s="238">
        <f t="shared" si="160"/>
        <v>0</v>
      </c>
      <c r="BD401" s="238">
        <f t="shared" si="161"/>
        <v>0</v>
      </c>
      <c r="BE401" s="238">
        <f t="shared" si="162"/>
        <v>0</v>
      </c>
      <c r="BF401" s="238">
        <f t="shared" si="163"/>
        <v>0</v>
      </c>
      <c r="BG401" s="238">
        <f t="shared" si="164"/>
        <v>0</v>
      </c>
      <c r="BH401" s="238">
        <f t="shared" si="165"/>
        <v>0</v>
      </c>
      <c r="BI401" s="238">
        <f t="shared" si="166"/>
        <v>0</v>
      </c>
      <c r="BJ401" s="238">
        <f t="shared" si="167"/>
        <v>0</v>
      </c>
      <c r="BK401" s="238">
        <f t="shared" si="168"/>
        <v>0</v>
      </c>
    </row>
    <row r="402" spans="1:63" x14ac:dyDescent="0.25">
      <c r="A402">
        <v>1988</v>
      </c>
      <c r="B402" s="204">
        <v>245.02099999999999</v>
      </c>
      <c r="C402" s="204">
        <v>26.791747000000001</v>
      </c>
      <c r="D402" s="204">
        <v>16.532164000000002</v>
      </c>
      <c r="E402" s="204">
        <v>122.6185</v>
      </c>
      <c r="F402" s="204">
        <v>42.031247</v>
      </c>
      <c r="G402" s="204">
        <v>2.8460999999999999</v>
      </c>
      <c r="H402" s="204">
        <v>7.5853000000000002</v>
      </c>
      <c r="I402" s="204">
        <v>9.902000000000001</v>
      </c>
      <c r="J402" s="204" t="e">
        <f>NA()</f>
        <v>#N/A</v>
      </c>
      <c r="K402" s="204">
        <v>5.1297750000000004</v>
      </c>
      <c r="L402" s="204">
        <v>4.9464804999999998</v>
      </c>
      <c r="M402" s="204">
        <v>57.492298000000005</v>
      </c>
      <c r="N402" s="204">
        <v>61.45</v>
      </c>
      <c r="O402" s="204">
        <v>3.5254000000000003</v>
      </c>
      <c r="P402" s="204">
        <v>56.629300000000001</v>
      </c>
      <c r="Q402" s="204">
        <v>14.76</v>
      </c>
      <c r="R402" s="204">
        <v>4.2094874999999998</v>
      </c>
      <c r="S402" s="204">
        <v>38.716999999999999</v>
      </c>
      <c r="T402" s="204">
        <v>8.4359999999999999</v>
      </c>
      <c r="U402" s="204">
        <v>56.915999999999997</v>
      </c>
      <c r="W402" s="4">
        <f>'5 a'!B88</f>
        <v>245.02099999999999</v>
      </c>
      <c r="X402" s="4">
        <f>'5 a'!C88</f>
        <v>26.791747000000001</v>
      </c>
      <c r="Y402" s="4">
        <f>'5 a'!D88</f>
        <v>16.532164000000002</v>
      </c>
      <c r="Z402" s="4">
        <f>'5 a'!E88</f>
        <v>122.6185</v>
      </c>
      <c r="AA402" s="4">
        <f>'5 a'!F88</f>
        <v>42.031247</v>
      </c>
      <c r="AB402" s="4">
        <f>'5 a'!G88</f>
        <v>2.8460999999999999</v>
      </c>
      <c r="AC402" s="4">
        <f>'5 a'!H88</f>
        <v>7.5853000000000002</v>
      </c>
      <c r="AD402" s="4">
        <f>'5 a'!I88</f>
        <v>9.902000000000001</v>
      </c>
      <c r="AE402" s="4" t="str">
        <f>'5 a'!J88</f>
        <v>NA</v>
      </c>
      <c r="AF402" s="4">
        <f>'5 a'!K88</f>
        <v>5.1297750000000004</v>
      </c>
      <c r="AG402" s="4">
        <f>'5 a'!L88</f>
        <v>4.9464804999999998</v>
      </c>
      <c r="AH402" s="4">
        <f>'5 a'!M88</f>
        <v>57.492298000000005</v>
      </c>
      <c r="AI402" s="4">
        <f>'5 a'!N88</f>
        <v>61.45</v>
      </c>
      <c r="AJ402" s="4">
        <f>'5 a'!O88</f>
        <v>3.5254000000000003</v>
      </c>
      <c r="AK402" s="4">
        <f>'5 a'!P88</f>
        <v>56.629300000000001</v>
      </c>
      <c r="AL402" s="4">
        <f>'5 a'!Q88</f>
        <v>14.76</v>
      </c>
      <c r="AM402" s="4">
        <f>'5 a'!R88</f>
        <v>4.2094874999999998</v>
      </c>
      <c r="AN402" s="4">
        <f>'5 a'!S88</f>
        <v>38.716999999999999</v>
      </c>
      <c r="AO402" s="4">
        <f>'5 a'!T88</f>
        <v>8.4359999999999999</v>
      </c>
      <c r="AP402" s="4">
        <f>'5 a'!U88</f>
        <v>56.915999999999997</v>
      </c>
      <c r="AR402" s="238">
        <f t="shared" si="149"/>
        <v>0</v>
      </c>
      <c r="AS402" s="238">
        <f t="shared" si="150"/>
        <v>0</v>
      </c>
      <c r="AT402" s="238">
        <f t="shared" si="151"/>
        <v>0</v>
      </c>
      <c r="AU402" s="238">
        <f t="shared" si="152"/>
        <v>0</v>
      </c>
      <c r="AV402" s="238">
        <f t="shared" si="153"/>
        <v>0</v>
      </c>
      <c r="AW402" s="238">
        <f t="shared" si="154"/>
        <v>0</v>
      </c>
      <c r="AX402" s="238">
        <f t="shared" si="155"/>
        <v>0</v>
      </c>
      <c r="AY402" s="238">
        <f t="shared" si="156"/>
        <v>0</v>
      </c>
      <c r="AZ402" s="238" t="e">
        <f t="shared" si="157"/>
        <v>#VALUE!</v>
      </c>
      <c r="BA402" s="238">
        <f t="shared" si="158"/>
        <v>0</v>
      </c>
      <c r="BB402" s="238">
        <f t="shared" si="159"/>
        <v>0</v>
      </c>
      <c r="BC402" s="238">
        <f t="shared" si="160"/>
        <v>0</v>
      </c>
      <c r="BD402" s="238">
        <f t="shared" si="161"/>
        <v>0</v>
      </c>
      <c r="BE402" s="238">
        <f t="shared" si="162"/>
        <v>0</v>
      </c>
      <c r="BF402" s="238">
        <f t="shared" si="163"/>
        <v>0</v>
      </c>
      <c r="BG402" s="238">
        <f t="shared" si="164"/>
        <v>0</v>
      </c>
      <c r="BH402" s="238">
        <f t="shared" si="165"/>
        <v>0</v>
      </c>
      <c r="BI402" s="238">
        <f t="shared" si="166"/>
        <v>0</v>
      </c>
      <c r="BJ402" s="238">
        <f t="shared" si="167"/>
        <v>0</v>
      </c>
      <c r="BK402" s="238">
        <f t="shared" si="168"/>
        <v>0</v>
      </c>
    </row>
    <row r="403" spans="1:63" x14ac:dyDescent="0.25">
      <c r="A403">
        <v>1989</v>
      </c>
      <c r="B403" s="204">
        <v>247.34200000000001</v>
      </c>
      <c r="C403" s="204">
        <v>27.276781</v>
      </c>
      <c r="D403" s="204">
        <v>16.814416000000001</v>
      </c>
      <c r="E403" s="204">
        <v>123.09</v>
      </c>
      <c r="F403" s="204">
        <v>42.449038000000002</v>
      </c>
      <c r="G403" s="204">
        <v>2.9309000000000003</v>
      </c>
      <c r="H403" s="204">
        <v>7.6196000000000002</v>
      </c>
      <c r="I403" s="204">
        <v>9.9380000000000006</v>
      </c>
      <c r="J403" s="204" t="e">
        <f>NA()</f>
        <v>#N/A</v>
      </c>
      <c r="K403" s="204">
        <v>5.1318809999999999</v>
      </c>
      <c r="L403" s="204">
        <v>4.9643709999999999</v>
      </c>
      <c r="M403" s="204">
        <v>57.827972000000003</v>
      </c>
      <c r="N403" s="204">
        <v>62.063000000000002</v>
      </c>
      <c r="O403" s="204">
        <v>3.5085750000000004</v>
      </c>
      <c r="P403" s="204">
        <v>56.671800000000005</v>
      </c>
      <c r="Q403" s="204">
        <v>14.846</v>
      </c>
      <c r="R403" s="204">
        <v>4.2269009999999998</v>
      </c>
      <c r="S403" s="204">
        <v>38.792000000000002</v>
      </c>
      <c r="T403" s="204">
        <v>8.4930000000000003</v>
      </c>
      <c r="U403" s="204">
        <v>57.076000000000001</v>
      </c>
      <c r="W403" s="4">
        <f>'5 a'!B89</f>
        <v>247.34200000000001</v>
      </c>
      <c r="X403" s="4">
        <f>'5 a'!C89</f>
        <v>27.276781</v>
      </c>
      <c r="Y403" s="4">
        <f>'5 a'!D89</f>
        <v>16.814416000000001</v>
      </c>
      <c r="Z403" s="4">
        <f>'5 a'!E89</f>
        <v>123.09</v>
      </c>
      <c r="AA403" s="4">
        <f>'5 a'!F89</f>
        <v>42.449038000000002</v>
      </c>
      <c r="AB403" s="4">
        <f>'5 a'!G89</f>
        <v>2.9309000000000003</v>
      </c>
      <c r="AC403" s="4">
        <f>'5 a'!H89</f>
        <v>7.6196000000000002</v>
      </c>
      <c r="AD403" s="4">
        <f>'5 a'!I89</f>
        <v>9.9380000000000006</v>
      </c>
      <c r="AE403" s="4" t="str">
        <f>'5 a'!J89</f>
        <v>NA</v>
      </c>
      <c r="AF403" s="4">
        <f>'5 a'!K89</f>
        <v>5.1318809999999999</v>
      </c>
      <c r="AG403" s="4">
        <f>'5 a'!L89</f>
        <v>4.9643709999999999</v>
      </c>
      <c r="AH403" s="4">
        <f>'5 a'!M89</f>
        <v>57.827972000000003</v>
      </c>
      <c r="AI403" s="4">
        <f>'5 a'!N89</f>
        <v>62.063000000000002</v>
      </c>
      <c r="AJ403" s="4">
        <f>'5 a'!O89</f>
        <v>3.5085750000000004</v>
      </c>
      <c r="AK403" s="4">
        <f>'5 a'!P89</f>
        <v>56.671800000000005</v>
      </c>
      <c r="AL403" s="4">
        <f>'5 a'!Q89</f>
        <v>14.846</v>
      </c>
      <c r="AM403" s="4">
        <f>'5 a'!R89</f>
        <v>4.2269009999999998</v>
      </c>
      <c r="AN403" s="4">
        <f>'5 a'!S89</f>
        <v>38.792000000000002</v>
      </c>
      <c r="AO403" s="4">
        <f>'5 a'!T89</f>
        <v>8.4930000000000003</v>
      </c>
      <c r="AP403" s="4">
        <f>'5 a'!U89</f>
        <v>57.076000000000001</v>
      </c>
      <c r="AR403" s="238">
        <f t="shared" si="149"/>
        <v>0</v>
      </c>
      <c r="AS403" s="238">
        <f t="shared" si="150"/>
        <v>0</v>
      </c>
      <c r="AT403" s="238">
        <f t="shared" si="151"/>
        <v>0</v>
      </c>
      <c r="AU403" s="238">
        <f t="shared" si="152"/>
        <v>0</v>
      </c>
      <c r="AV403" s="238">
        <f t="shared" si="153"/>
        <v>0</v>
      </c>
      <c r="AW403" s="238">
        <f t="shared" si="154"/>
        <v>0</v>
      </c>
      <c r="AX403" s="238">
        <f t="shared" si="155"/>
        <v>0</v>
      </c>
      <c r="AY403" s="238">
        <f t="shared" si="156"/>
        <v>0</v>
      </c>
      <c r="AZ403" s="238" t="e">
        <f t="shared" si="157"/>
        <v>#VALUE!</v>
      </c>
      <c r="BA403" s="238">
        <f t="shared" si="158"/>
        <v>0</v>
      </c>
      <c r="BB403" s="238">
        <f t="shared" si="159"/>
        <v>0</v>
      </c>
      <c r="BC403" s="238">
        <f t="shared" si="160"/>
        <v>0</v>
      </c>
      <c r="BD403" s="238">
        <f t="shared" si="161"/>
        <v>0</v>
      </c>
      <c r="BE403" s="238">
        <f t="shared" si="162"/>
        <v>0</v>
      </c>
      <c r="BF403" s="238">
        <f t="shared" si="163"/>
        <v>0</v>
      </c>
      <c r="BG403" s="238">
        <f t="shared" si="164"/>
        <v>0</v>
      </c>
      <c r="BH403" s="238">
        <f t="shared" si="165"/>
        <v>0</v>
      </c>
      <c r="BI403" s="238">
        <f t="shared" si="166"/>
        <v>0</v>
      </c>
      <c r="BJ403" s="238">
        <f t="shared" si="167"/>
        <v>0</v>
      </c>
      <c r="BK403" s="238">
        <f t="shared" si="168"/>
        <v>0</v>
      </c>
    </row>
    <row r="404" spans="1:63" x14ac:dyDescent="0.25">
      <c r="A404">
        <v>1990</v>
      </c>
      <c r="B404" s="204">
        <v>250.13200000000001</v>
      </c>
      <c r="C404" s="204">
        <v>27.691137999999999</v>
      </c>
      <c r="D404" s="204">
        <v>17.065128000000001</v>
      </c>
      <c r="E404" s="204">
        <v>123.5095</v>
      </c>
      <c r="F404" s="204">
        <v>42.869283000000003</v>
      </c>
      <c r="G404" s="204">
        <v>3.0470999999999999</v>
      </c>
      <c r="H404" s="204">
        <v>7.6778999999999993</v>
      </c>
      <c r="I404" s="204">
        <v>9.9675000000000011</v>
      </c>
      <c r="J404" s="204" t="e">
        <f>NA()</f>
        <v>#N/A</v>
      </c>
      <c r="K404" s="204">
        <v>5.1402900000000002</v>
      </c>
      <c r="L404" s="204">
        <v>4.9864305</v>
      </c>
      <c r="M404" s="204">
        <v>58.138267999999997</v>
      </c>
      <c r="N404" s="204">
        <v>63.253999999999998</v>
      </c>
      <c r="O404" s="204">
        <v>3.5107749999999998</v>
      </c>
      <c r="P404" s="204">
        <v>56.719199999999994</v>
      </c>
      <c r="Q404" s="204">
        <v>14.946999999999999</v>
      </c>
      <c r="R404" s="204">
        <v>4.241473</v>
      </c>
      <c r="S404" s="204">
        <v>38.850999999999999</v>
      </c>
      <c r="T404" s="204">
        <v>8.5589999999999993</v>
      </c>
      <c r="U404" s="204">
        <v>57.237000000000002</v>
      </c>
      <c r="W404" s="4">
        <f>'5 a'!B90</f>
        <v>250.13200000000001</v>
      </c>
      <c r="X404" s="4">
        <f>'5 a'!C90</f>
        <v>27.691137999999999</v>
      </c>
      <c r="Y404" s="4">
        <f>'5 a'!D90</f>
        <v>17.065128000000001</v>
      </c>
      <c r="Z404" s="4">
        <f>'5 a'!E90</f>
        <v>123.5095</v>
      </c>
      <c r="AA404" s="4">
        <f>'5 a'!F90</f>
        <v>42.869283000000003</v>
      </c>
      <c r="AB404" s="4">
        <f>'5 a'!G90</f>
        <v>3.0470999999999999</v>
      </c>
      <c r="AC404" s="4">
        <f>'5 a'!H90</f>
        <v>7.6778999999999993</v>
      </c>
      <c r="AD404" s="4">
        <f>'5 a'!I90</f>
        <v>9.9675000000000011</v>
      </c>
      <c r="AE404" s="4" t="str">
        <f>'5 a'!J90</f>
        <v>NA</v>
      </c>
      <c r="AF404" s="4">
        <f>'5 a'!K90</f>
        <v>5.1402900000000002</v>
      </c>
      <c r="AG404" s="4">
        <f>'5 a'!L90</f>
        <v>4.9864305</v>
      </c>
      <c r="AH404" s="4">
        <f>'5 a'!M90</f>
        <v>58.138267999999997</v>
      </c>
      <c r="AI404" s="4">
        <f>'5 a'!N90</f>
        <v>63.253999999999998</v>
      </c>
      <c r="AJ404" s="4">
        <f>'5 a'!O90</f>
        <v>3.5107749999999998</v>
      </c>
      <c r="AK404" s="4">
        <f>'5 a'!P90</f>
        <v>56.719199999999994</v>
      </c>
      <c r="AL404" s="4">
        <f>'5 a'!Q90</f>
        <v>14.946999999999999</v>
      </c>
      <c r="AM404" s="4">
        <f>'5 a'!R90</f>
        <v>4.241473</v>
      </c>
      <c r="AN404" s="4">
        <f>'5 a'!S90</f>
        <v>38.850999999999999</v>
      </c>
      <c r="AO404" s="4">
        <f>'5 a'!T90</f>
        <v>8.5589999999999993</v>
      </c>
      <c r="AP404" s="4">
        <f>'5 a'!U90</f>
        <v>57.237000000000002</v>
      </c>
      <c r="AR404" s="238">
        <f t="shared" si="149"/>
        <v>0</v>
      </c>
      <c r="AS404" s="238">
        <f t="shared" si="150"/>
        <v>0</v>
      </c>
      <c r="AT404" s="238">
        <f t="shared" si="151"/>
        <v>0</v>
      </c>
      <c r="AU404" s="238">
        <f t="shared" si="152"/>
        <v>0</v>
      </c>
      <c r="AV404" s="238">
        <f t="shared" si="153"/>
        <v>0</v>
      </c>
      <c r="AW404" s="238">
        <f t="shared" si="154"/>
        <v>0</v>
      </c>
      <c r="AX404" s="238">
        <f t="shared" si="155"/>
        <v>0</v>
      </c>
      <c r="AY404" s="238">
        <f t="shared" si="156"/>
        <v>0</v>
      </c>
      <c r="AZ404" s="238" t="e">
        <f t="shared" si="157"/>
        <v>#VALUE!</v>
      </c>
      <c r="BA404" s="238">
        <f t="shared" si="158"/>
        <v>0</v>
      </c>
      <c r="BB404" s="238">
        <f t="shared" si="159"/>
        <v>0</v>
      </c>
      <c r="BC404" s="238">
        <f t="shared" si="160"/>
        <v>0</v>
      </c>
      <c r="BD404" s="238">
        <f t="shared" si="161"/>
        <v>0</v>
      </c>
      <c r="BE404" s="238">
        <f t="shared" si="162"/>
        <v>0</v>
      </c>
      <c r="BF404" s="238">
        <f t="shared" si="163"/>
        <v>0</v>
      </c>
      <c r="BG404" s="238">
        <f t="shared" si="164"/>
        <v>0</v>
      </c>
      <c r="BH404" s="238">
        <f t="shared" si="165"/>
        <v>0</v>
      </c>
      <c r="BI404" s="238">
        <f t="shared" si="166"/>
        <v>0</v>
      </c>
      <c r="BJ404" s="238">
        <f t="shared" si="167"/>
        <v>0</v>
      </c>
      <c r="BK404" s="238">
        <f t="shared" si="168"/>
        <v>0</v>
      </c>
    </row>
    <row r="405" spans="1:63" x14ac:dyDescent="0.25">
      <c r="A405">
        <v>1991</v>
      </c>
      <c r="B405" s="204">
        <v>253.49299999999999</v>
      </c>
      <c r="C405" s="204">
        <v>28.037420000000001</v>
      </c>
      <c r="D405" s="204">
        <v>17.284036</v>
      </c>
      <c r="E405" s="204">
        <v>123.9785</v>
      </c>
      <c r="F405" s="204">
        <v>43.295704000000001</v>
      </c>
      <c r="G405" s="204">
        <v>3.1351</v>
      </c>
      <c r="H405" s="204">
        <v>7.7548999999999992</v>
      </c>
      <c r="I405" s="204">
        <v>10.0045</v>
      </c>
      <c r="J405" s="204" t="e">
        <f>NA()</f>
        <v>#N/A</v>
      </c>
      <c r="K405" s="204">
        <v>5.1464689999999997</v>
      </c>
      <c r="L405" s="204">
        <v>5.0137399999999994</v>
      </c>
      <c r="M405" s="204">
        <v>58.425685999999999</v>
      </c>
      <c r="N405" s="204">
        <v>79.983999999999995</v>
      </c>
      <c r="O405" s="204">
        <v>3.5328999999999997</v>
      </c>
      <c r="P405" s="204">
        <v>56.775500000000001</v>
      </c>
      <c r="Q405" s="204">
        <v>15.068</v>
      </c>
      <c r="R405" s="204">
        <v>4.2617320000000003</v>
      </c>
      <c r="S405" s="204">
        <v>38.94</v>
      </c>
      <c r="T405" s="204">
        <v>8.6170000000000009</v>
      </c>
      <c r="U405" s="204">
        <v>57.439</v>
      </c>
      <c r="W405" s="4">
        <f>'5 a'!B91</f>
        <v>253.49299999999999</v>
      </c>
      <c r="X405" s="4">
        <f>'5 a'!C91</f>
        <v>28.037420000000001</v>
      </c>
      <c r="Y405" s="4">
        <f>'5 a'!D91</f>
        <v>17.284036</v>
      </c>
      <c r="Z405" s="4">
        <f>'5 a'!E91</f>
        <v>123.9785</v>
      </c>
      <c r="AA405" s="4">
        <f>'5 a'!F91</f>
        <v>43.295704000000001</v>
      </c>
      <c r="AB405" s="4">
        <f>'5 a'!G91</f>
        <v>3.1351</v>
      </c>
      <c r="AC405" s="4">
        <f>'5 a'!H91</f>
        <v>7.7548999999999992</v>
      </c>
      <c r="AD405" s="4">
        <f>'5 a'!I91</f>
        <v>10.0045</v>
      </c>
      <c r="AE405" s="4" t="str">
        <f>'5 a'!J91</f>
        <v>NA</v>
      </c>
      <c r="AF405" s="4">
        <f>'5 a'!K91</f>
        <v>5.1464689999999997</v>
      </c>
      <c r="AG405" s="4">
        <f>'5 a'!L91</f>
        <v>5.0137399999999994</v>
      </c>
      <c r="AH405" s="4">
        <f>'5 a'!M91</f>
        <v>58.425685999999999</v>
      </c>
      <c r="AI405" s="4">
        <f>'5 a'!N91</f>
        <v>79.983999999999995</v>
      </c>
      <c r="AJ405" s="4">
        <f>'5 a'!O91</f>
        <v>3.5328999999999997</v>
      </c>
      <c r="AK405" s="4">
        <f>'5 a'!P91</f>
        <v>56.775500000000001</v>
      </c>
      <c r="AL405" s="4">
        <f>'5 a'!Q91</f>
        <v>15.068</v>
      </c>
      <c r="AM405" s="4">
        <f>'5 a'!R91</f>
        <v>4.2617320000000003</v>
      </c>
      <c r="AN405" s="4">
        <f>'5 a'!S91</f>
        <v>38.94</v>
      </c>
      <c r="AO405" s="4">
        <f>'5 a'!T91</f>
        <v>8.6170000000000009</v>
      </c>
      <c r="AP405" s="4">
        <f>'5 a'!U91</f>
        <v>57.439</v>
      </c>
      <c r="AR405" s="238">
        <f t="shared" si="149"/>
        <v>0</v>
      </c>
      <c r="AS405" s="238">
        <f t="shared" si="150"/>
        <v>0</v>
      </c>
      <c r="AT405" s="238">
        <f t="shared" si="151"/>
        <v>0</v>
      </c>
      <c r="AU405" s="238">
        <f t="shared" si="152"/>
        <v>0</v>
      </c>
      <c r="AV405" s="238">
        <f t="shared" si="153"/>
        <v>0</v>
      </c>
      <c r="AW405" s="238">
        <f t="shared" si="154"/>
        <v>0</v>
      </c>
      <c r="AX405" s="238">
        <f t="shared" si="155"/>
        <v>0</v>
      </c>
      <c r="AY405" s="238">
        <f t="shared" si="156"/>
        <v>0</v>
      </c>
      <c r="AZ405" s="238" t="e">
        <f t="shared" si="157"/>
        <v>#VALUE!</v>
      </c>
      <c r="BA405" s="238">
        <f t="shared" si="158"/>
        <v>0</v>
      </c>
      <c r="BB405" s="238">
        <f t="shared" si="159"/>
        <v>0</v>
      </c>
      <c r="BC405" s="238">
        <f t="shared" si="160"/>
        <v>0</v>
      </c>
      <c r="BD405" s="238">
        <f t="shared" si="161"/>
        <v>0</v>
      </c>
      <c r="BE405" s="238">
        <f t="shared" si="162"/>
        <v>0</v>
      </c>
      <c r="BF405" s="238">
        <f t="shared" si="163"/>
        <v>0</v>
      </c>
      <c r="BG405" s="238">
        <f t="shared" si="164"/>
        <v>0</v>
      </c>
      <c r="BH405" s="238">
        <f t="shared" si="165"/>
        <v>0</v>
      </c>
      <c r="BI405" s="238">
        <f t="shared" si="166"/>
        <v>0</v>
      </c>
      <c r="BJ405" s="238">
        <f t="shared" si="167"/>
        <v>0</v>
      </c>
      <c r="BK405" s="238">
        <f t="shared" si="168"/>
        <v>0</v>
      </c>
    </row>
    <row r="406" spans="1:63" x14ac:dyDescent="0.25">
      <c r="A406">
        <v>1992</v>
      </c>
      <c r="B406" s="204">
        <v>256.89400000000001</v>
      </c>
      <c r="C406" s="204">
        <v>28.371264</v>
      </c>
      <c r="D406" s="204">
        <v>17.494664</v>
      </c>
      <c r="E406" s="204">
        <v>124.45050000000001</v>
      </c>
      <c r="F406" s="204">
        <v>43.747962000000001</v>
      </c>
      <c r="G406" s="204">
        <v>3.2306999999999997</v>
      </c>
      <c r="H406" s="204">
        <v>7.8407</v>
      </c>
      <c r="I406" s="204">
        <v>10.045</v>
      </c>
      <c r="J406" s="204">
        <v>10.317807</v>
      </c>
      <c r="K406" s="204">
        <v>5.1710459999999996</v>
      </c>
      <c r="L406" s="204">
        <v>5.0419920000000005</v>
      </c>
      <c r="M406" s="204">
        <v>58.711620000000003</v>
      </c>
      <c r="N406" s="204">
        <v>80.593999999999994</v>
      </c>
      <c r="O406" s="204">
        <v>3.5593999999999997</v>
      </c>
      <c r="P406" s="204">
        <v>56.7971</v>
      </c>
      <c r="Q406" s="204">
        <v>15.182</v>
      </c>
      <c r="R406" s="204">
        <v>4.2864005000000001</v>
      </c>
      <c r="S406" s="204">
        <v>39.069000000000003</v>
      </c>
      <c r="T406" s="204">
        <v>8.6679999999999993</v>
      </c>
      <c r="U406" s="204">
        <v>57.585000000000001</v>
      </c>
      <c r="W406" s="4">
        <f>'5 a'!B92</f>
        <v>256.89400000000001</v>
      </c>
      <c r="X406" s="4">
        <f>'5 a'!C92</f>
        <v>28.371264</v>
      </c>
      <c r="Y406" s="4">
        <f>'5 a'!D92</f>
        <v>17.494664</v>
      </c>
      <c r="Z406" s="4">
        <f>'5 a'!E92</f>
        <v>124.45050000000001</v>
      </c>
      <c r="AA406" s="4">
        <f>'5 a'!F92</f>
        <v>43.747962000000001</v>
      </c>
      <c r="AB406" s="4">
        <f>'5 a'!G92</f>
        <v>3.2306999999999997</v>
      </c>
      <c r="AC406" s="4">
        <f>'5 a'!H92</f>
        <v>7.8407</v>
      </c>
      <c r="AD406" s="4">
        <f>'5 a'!I92</f>
        <v>10.045</v>
      </c>
      <c r="AE406" s="4">
        <f>'5 a'!J92</f>
        <v>10.317807</v>
      </c>
      <c r="AF406" s="4">
        <f>'5 a'!K92</f>
        <v>5.1710459999999996</v>
      </c>
      <c r="AG406" s="4">
        <f>'5 a'!L92</f>
        <v>5.0419920000000005</v>
      </c>
      <c r="AH406" s="4">
        <f>'5 a'!M92</f>
        <v>58.711620000000003</v>
      </c>
      <c r="AI406" s="4">
        <f>'5 a'!N92</f>
        <v>80.593999999999994</v>
      </c>
      <c r="AJ406" s="4">
        <f>'5 a'!O92</f>
        <v>3.5593999999999997</v>
      </c>
      <c r="AK406" s="4">
        <f>'5 a'!P92</f>
        <v>56.7971</v>
      </c>
      <c r="AL406" s="4">
        <f>'5 a'!Q92</f>
        <v>15.182</v>
      </c>
      <c r="AM406" s="4">
        <f>'5 a'!R92</f>
        <v>4.2864005000000001</v>
      </c>
      <c r="AN406" s="4">
        <f>'5 a'!S92</f>
        <v>39.069000000000003</v>
      </c>
      <c r="AO406" s="4">
        <f>'5 a'!T92</f>
        <v>8.6679999999999993</v>
      </c>
      <c r="AP406" s="4">
        <f>'5 a'!U92</f>
        <v>57.585000000000001</v>
      </c>
      <c r="AR406" s="238">
        <f t="shared" si="149"/>
        <v>0</v>
      </c>
      <c r="AS406" s="238">
        <f t="shared" si="150"/>
        <v>0</v>
      </c>
      <c r="AT406" s="238">
        <f t="shared" si="151"/>
        <v>0</v>
      </c>
      <c r="AU406" s="238">
        <f t="shared" si="152"/>
        <v>0</v>
      </c>
      <c r="AV406" s="238">
        <f t="shared" si="153"/>
        <v>0</v>
      </c>
      <c r="AW406" s="238">
        <f t="shared" si="154"/>
        <v>0</v>
      </c>
      <c r="AX406" s="238">
        <f t="shared" si="155"/>
        <v>0</v>
      </c>
      <c r="AY406" s="238">
        <f t="shared" si="156"/>
        <v>0</v>
      </c>
      <c r="AZ406" s="238">
        <f t="shared" si="157"/>
        <v>0</v>
      </c>
      <c r="BA406" s="238">
        <f t="shared" si="158"/>
        <v>0</v>
      </c>
      <c r="BB406" s="238">
        <f t="shared" si="159"/>
        <v>0</v>
      </c>
      <c r="BC406" s="238">
        <f t="shared" si="160"/>
        <v>0</v>
      </c>
      <c r="BD406" s="238">
        <f t="shared" si="161"/>
        <v>0</v>
      </c>
      <c r="BE406" s="238">
        <f t="shared" si="162"/>
        <v>0</v>
      </c>
      <c r="BF406" s="238">
        <f t="shared" si="163"/>
        <v>0</v>
      </c>
      <c r="BG406" s="238">
        <f t="shared" si="164"/>
        <v>0</v>
      </c>
      <c r="BH406" s="238">
        <f t="shared" si="165"/>
        <v>0</v>
      </c>
      <c r="BI406" s="238">
        <f t="shared" si="166"/>
        <v>0</v>
      </c>
      <c r="BJ406" s="238">
        <f t="shared" si="167"/>
        <v>0</v>
      </c>
      <c r="BK406" s="238">
        <f t="shared" si="168"/>
        <v>0</v>
      </c>
    </row>
    <row r="407" spans="1:63" x14ac:dyDescent="0.25">
      <c r="A407">
        <v>1993</v>
      </c>
      <c r="B407" s="204">
        <v>260.255</v>
      </c>
      <c r="C407" s="204">
        <v>28.684764000000001</v>
      </c>
      <c r="D407" s="204">
        <v>17.667093000000001</v>
      </c>
      <c r="E407" s="204">
        <v>124.84524999999999</v>
      </c>
      <c r="F407" s="204">
        <v>44.194628000000002</v>
      </c>
      <c r="G407" s="204">
        <v>3.3134999999999999</v>
      </c>
      <c r="H407" s="204">
        <v>7.9056000000000006</v>
      </c>
      <c r="I407" s="204">
        <v>10.0845</v>
      </c>
      <c r="J407" s="204">
        <v>10.330607000000001</v>
      </c>
      <c r="K407" s="204">
        <v>5.1893260000000003</v>
      </c>
      <c r="L407" s="204">
        <v>5.0664470000000001</v>
      </c>
      <c r="M407" s="204">
        <v>58.961040000000004</v>
      </c>
      <c r="N407" s="204">
        <v>81.179000000000002</v>
      </c>
      <c r="O407" s="204">
        <v>3.5770500000000003</v>
      </c>
      <c r="P407" s="204">
        <v>56.831800000000001</v>
      </c>
      <c r="Q407" s="204">
        <v>15.29</v>
      </c>
      <c r="R407" s="204">
        <v>4.3119909999999999</v>
      </c>
      <c r="S407" s="204">
        <v>39.19</v>
      </c>
      <c r="T407" s="204">
        <v>8.7185609999999993</v>
      </c>
      <c r="U407" s="204">
        <v>57.713999999999999</v>
      </c>
      <c r="W407" s="4">
        <f>'5 a'!B93</f>
        <v>260.255</v>
      </c>
      <c r="X407" s="4">
        <f>'5 a'!C93</f>
        <v>28.684764000000001</v>
      </c>
      <c r="Y407" s="4">
        <f>'5 a'!D93</f>
        <v>17.667093000000001</v>
      </c>
      <c r="Z407" s="4">
        <f>'5 a'!E93</f>
        <v>124.84524999999999</v>
      </c>
      <c r="AA407" s="4">
        <f>'5 a'!F93</f>
        <v>44.194628000000002</v>
      </c>
      <c r="AB407" s="4">
        <f>'5 a'!G93</f>
        <v>3.3134999999999999</v>
      </c>
      <c r="AC407" s="4">
        <f>'5 a'!H93</f>
        <v>7.9056000000000006</v>
      </c>
      <c r="AD407" s="4">
        <f>'5 a'!I93</f>
        <v>10.0845</v>
      </c>
      <c r="AE407" s="4">
        <f>'5 a'!J93</f>
        <v>10.330607000000001</v>
      </c>
      <c r="AF407" s="4">
        <f>'5 a'!K93</f>
        <v>5.1893260000000003</v>
      </c>
      <c r="AG407" s="4">
        <f>'5 a'!L93</f>
        <v>5.0664470000000001</v>
      </c>
      <c r="AH407" s="4">
        <f>'5 a'!M93</f>
        <v>58.961040000000004</v>
      </c>
      <c r="AI407" s="4">
        <f>'5 a'!N93</f>
        <v>81.179000000000002</v>
      </c>
      <c r="AJ407" s="4">
        <f>'5 a'!O93</f>
        <v>3.5770500000000003</v>
      </c>
      <c r="AK407" s="4">
        <f>'5 a'!P93</f>
        <v>56.831800000000001</v>
      </c>
      <c r="AL407" s="4">
        <f>'5 a'!Q93</f>
        <v>15.29</v>
      </c>
      <c r="AM407" s="4">
        <f>'5 a'!R93</f>
        <v>4.3119909999999999</v>
      </c>
      <c r="AN407" s="4">
        <f>'5 a'!S93</f>
        <v>39.19</v>
      </c>
      <c r="AO407" s="4">
        <f>'5 a'!T93</f>
        <v>8.7185609999999993</v>
      </c>
      <c r="AP407" s="4">
        <f>'5 a'!U93</f>
        <v>57.713999999999999</v>
      </c>
      <c r="AR407" s="238">
        <f t="shared" si="149"/>
        <v>0</v>
      </c>
      <c r="AS407" s="238">
        <f t="shared" si="150"/>
        <v>0</v>
      </c>
      <c r="AT407" s="238">
        <f t="shared" si="151"/>
        <v>0</v>
      </c>
      <c r="AU407" s="238">
        <f t="shared" si="152"/>
        <v>0</v>
      </c>
      <c r="AV407" s="238">
        <f t="shared" si="153"/>
        <v>0</v>
      </c>
      <c r="AW407" s="238">
        <f t="shared" si="154"/>
        <v>0</v>
      </c>
      <c r="AX407" s="238">
        <f t="shared" si="155"/>
        <v>0</v>
      </c>
      <c r="AY407" s="238">
        <f t="shared" si="156"/>
        <v>0</v>
      </c>
      <c r="AZ407" s="238">
        <f t="shared" si="157"/>
        <v>0</v>
      </c>
      <c r="BA407" s="238">
        <f t="shared" si="158"/>
        <v>0</v>
      </c>
      <c r="BB407" s="238">
        <f t="shared" si="159"/>
        <v>0</v>
      </c>
      <c r="BC407" s="238">
        <f t="shared" si="160"/>
        <v>0</v>
      </c>
      <c r="BD407" s="238">
        <f t="shared" si="161"/>
        <v>0</v>
      </c>
      <c r="BE407" s="238">
        <f t="shared" si="162"/>
        <v>0</v>
      </c>
      <c r="BF407" s="238">
        <f t="shared" si="163"/>
        <v>0</v>
      </c>
      <c r="BG407" s="238">
        <f t="shared" si="164"/>
        <v>0</v>
      </c>
      <c r="BH407" s="238">
        <f t="shared" si="165"/>
        <v>0</v>
      </c>
      <c r="BI407" s="238">
        <f t="shared" si="166"/>
        <v>0</v>
      </c>
      <c r="BJ407" s="238">
        <f t="shared" si="167"/>
        <v>0</v>
      </c>
      <c r="BK407" s="238">
        <f t="shared" si="168"/>
        <v>0</v>
      </c>
    </row>
    <row r="408" spans="1:63" x14ac:dyDescent="0.25">
      <c r="A408">
        <v>1994</v>
      </c>
      <c r="B408" s="204">
        <v>263.43599999999998</v>
      </c>
      <c r="C408" s="204">
        <v>29.000662999999999</v>
      </c>
      <c r="D408" s="204">
        <v>17.854738000000001</v>
      </c>
      <c r="E408" s="204">
        <v>125.18325</v>
      </c>
      <c r="F408" s="204">
        <v>44.641539999999999</v>
      </c>
      <c r="G408" s="204">
        <v>3.419</v>
      </c>
      <c r="H408" s="204">
        <v>7.9361000000000006</v>
      </c>
      <c r="I408" s="204">
        <v>10.116</v>
      </c>
      <c r="J408" s="204">
        <v>10.336162</v>
      </c>
      <c r="K408" s="204">
        <v>5.2056129999999996</v>
      </c>
      <c r="L408" s="204">
        <v>5.0883330000000004</v>
      </c>
      <c r="M408" s="204">
        <v>59.175326999999996</v>
      </c>
      <c r="N408" s="204">
        <v>81.421999999999997</v>
      </c>
      <c r="O408" s="204">
        <v>3.58975</v>
      </c>
      <c r="P408" s="204">
        <v>56.843400000000003</v>
      </c>
      <c r="Q408" s="204">
        <v>15.381</v>
      </c>
      <c r="R408" s="204">
        <v>4.3366125000000002</v>
      </c>
      <c r="S408" s="204">
        <v>39.295999999999999</v>
      </c>
      <c r="T408" s="204">
        <v>8.7807450000000014</v>
      </c>
      <c r="U408" s="204">
        <v>57.862000000000002</v>
      </c>
      <c r="W408" s="4">
        <f>'5 a'!B94</f>
        <v>263.43599999999998</v>
      </c>
      <c r="X408" s="4">
        <f>'5 a'!C94</f>
        <v>29.000662999999999</v>
      </c>
      <c r="Y408" s="4">
        <f>'5 a'!D94</f>
        <v>17.854738000000001</v>
      </c>
      <c r="Z408" s="4">
        <f>'5 a'!E94</f>
        <v>125.18325</v>
      </c>
      <c r="AA408" s="4">
        <f>'5 a'!F94</f>
        <v>44.641539999999999</v>
      </c>
      <c r="AB408" s="4">
        <f>'5 a'!G94</f>
        <v>3.419</v>
      </c>
      <c r="AC408" s="4">
        <f>'5 a'!H94</f>
        <v>7.9361000000000006</v>
      </c>
      <c r="AD408" s="4">
        <f>'5 a'!I94</f>
        <v>10.116</v>
      </c>
      <c r="AE408" s="4">
        <f>'5 a'!J94</f>
        <v>10.336162</v>
      </c>
      <c r="AF408" s="4">
        <f>'5 a'!K94</f>
        <v>5.2056129999999996</v>
      </c>
      <c r="AG408" s="4">
        <f>'5 a'!L94</f>
        <v>5.0883330000000004</v>
      </c>
      <c r="AH408" s="4">
        <f>'5 a'!M94</f>
        <v>59.175326999999996</v>
      </c>
      <c r="AI408" s="4">
        <f>'5 a'!N94</f>
        <v>81.421999999999997</v>
      </c>
      <c r="AJ408" s="4">
        <f>'5 a'!O94</f>
        <v>3.58975</v>
      </c>
      <c r="AK408" s="4">
        <f>'5 a'!P94</f>
        <v>56.843400000000003</v>
      </c>
      <c r="AL408" s="4">
        <f>'5 a'!Q94</f>
        <v>15.381</v>
      </c>
      <c r="AM408" s="4">
        <f>'5 a'!R94</f>
        <v>4.3366125000000002</v>
      </c>
      <c r="AN408" s="4">
        <f>'5 a'!S94</f>
        <v>39.295999999999999</v>
      </c>
      <c r="AO408" s="4">
        <f>'5 a'!T94</f>
        <v>8.7807450000000014</v>
      </c>
      <c r="AP408" s="4">
        <f>'5 a'!U94</f>
        <v>57.862000000000002</v>
      </c>
      <c r="AR408" s="238">
        <f t="shared" si="149"/>
        <v>0</v>
      </c>
      <c r="AS408" s="238">
        <f t="shared" si="150"/>
        <v>0</v>
      </c>
      <c r="AT408" s="238">
        <f t="shared" si="151"/>
        <v>0</v>
      </c>
      <c r="AU408" s="238">
        <f t="shared" si="152"/>
        <v>0</v>
      </c>
      <c r="AV408" s="238">
        <f t="shared" si="153"/>
        <v>0</v>
      </c>
      <c r="AW408" s="238">
        <f t="shared" si="154"/>
        <v>0</v>
      </c>
      <c r="AX408" s="238">
        <f t="shared" si="155"/>
        <v>0</v>
      </c>
      <c r="AY408" s="238">
        <f t="shared" si="156"/>
        <v>0</v>
      </c>
      <c r="AZ408" s="238">
        <f t="shared" si="157"/>
        <v>0</v>
      </c>
      <c r="BA408" s="238">
        <f t="shared" si="158"/>
        <v>0</v>
      </c>
      <c r="BB408" s="238">
        <f t="shared" si="159"/>
        <v>0</v>
      </c>
      <c r="BC408" s="238">
        <f t="shared" si="160"/>
        <v>0</v>
      </c>
      <c r="BD408" s="238">
        <f t="shared" si="161"/>
        <v>0</v>
      </c>
      <c r="BE408" s="238">
        <f t="shared" si="162"/>
        <v>0</v>
      </c>
      <c r="BF408" s="238">
        <f t="shared" si="163"/>
        <v>0</v>
      </c>
      <c r="BG408" s="238">
        <f t="shared" si="164"/>
        <v>0</v>
      </c>
      <c r="BH408" s="238">
        <f t="shared" si="165"/>
        <v>0</v>
      </c>
      <c r="BI408" s="238">
        <f t="shared" si="166"/>
        <v>0</v>
      </c>
      <c r="BJ408" s="238">
        <f t="shared" si="167"/>
        <v>0</v>
      </c>
      <c r="BK408" s="238">
        <f t="shared" si="168"/>
        <v>0</v>
      </c>
    </row>
    <row r="409" spans="1:63" x14ac:dyDescent="0.25">
      <c r="A409">
        <v>1995</v>
      </c>
      <c r="B409" s="204">
        <v>266.55700000000002</v>
      </c>
      <c r="C409" s="204">
        <v>29.302311</v>
      </c>
      <c r="D409" s="204">
        <v>18.071757999999999</v>
      </c>
      <c r="E409" s="204">
        <v>125.49375000000001</v>
      </c>
      <c r="F409" s="204">
        <v>45.092990999999998</v>
      </c>
      <c r="G409" s="204">
        <v>3.5245000000000002</v>
      </c>
      <c r="H409" s="204">
        <v>7.9483000000000006</v>
      </c>
      <c r="I409" s="204">
        <v>10.137</v>
      </c>
      <c r="J409" s="204">
        <v>10.330759</v>
      </c>
      <c r="K409" s="204">
        <v>5.2303449999999998</v>
      </c>
      <c r="L409" s="204">
        <v>5.1077899999999996</v>
      </c>
      <c r="M409" s="204">
        <v>59.383995000000006</v>
      </c>
      <c r="N409" s="204">
        <v>81.661000000000001</v>
      </c>
      <c r="O409" s="204">
        <v>3.6074999999999999</v>
      </c>
      <c r="P409" s="204">
        <v>56.844300000000004</v>
      </c>
      <c r="Q409" s="204">
        <v>15.46</v>
      </c>
      <c r="R409" s="204">
        <v>4.3591835000000003</v>
      </c>
      <c r="S409" s="204">
        <v>39.387999999999998</v>
      </c>
      <c r="T409" s="204">
        <v>8.8269385000000007</v>
      </c>
      <c r="U409" s="204">
        <v>58.024999999999999</v>
      </c>
      <c r="W409" s="4">
        <f>'5 a'!B95</f>
        <v>266.55700000000002</v>
      </c>
      <c r="X409" s="4">
        <f>'5 a'!C95</f>
        <v>29.302311</v>
      </c>
      <c r="Y409" s="4">
        <f>'5 a'!D95</f>
        <v>18.071757999999999</v>
      </c>
      <c r="Z409" s="4">
        <f>'5 a'!E95</f>
        <v>125.49375000000001</v>
      </c>
      <c r="AA409" s="4">
        <f>'5 a'!F95</f>
        <v>45.092990999999998</v>
      </c>
      <c r="AB409" s="4">
        <f>'5 a'!G95</f>
        <v>3.5245000000000002</v>
      </c>
      <c r="AC409" s="4">
        <f>'5 a'!H95</f>
        <v>7.9483000000000006</v>
      </c>
      <c r="AD409" s="4">
        <f>'5 a'!I95</f>
        <v>10.137</v>
      </c>
      <c r="AE409" s="4">
        <f>'5 a'!J95</f>
        <v>10.330759</v>
      </c>
      <c r="AF409" s="4">
        <f>'5 a'!K95</f>
        <v>5.2303449999999998</v>
      </c>
      <c r="AG409" s="4">
        <f>'5 a'!L95</f>
        <v>5.1077899999999996</v>
      </c>
      <c r="AH409" s="4">
        <f>'5 a'!M95</f>
        <v>59.383995000000006</v>
      </c>
      <c r="AI409" s="4">
        <f>'5 a'!N95</f>
        <v>81.661000000000001</v>
      </c>
      <c r="AJ409" s="4">
        <f>'5 a'!O95</f>
        <v>3.6074999999999999</v>
      </c>
      <c r="AK409" s="4">
        <f>'5 a'!P95</f>
        <v>56.844300000000004</v>
      </c>
      <c r="AL409" s="4">
        <f>'5 a'!Q95</f>
        <v>15.46</v>
      </c>
      <c r="AM409" s="4">
        <f>'5 a'!R95</f>
        <v>4.3591835000000003</v>
      </c>
      <c r="AN409" s="4">
        <f>'5 a'!S95</f>
        <v>39.387999999999998</v>
      </c>
      <c r="AO409" s="4">
        <f>'5 a'!T95</f>
        <v>8.8269385000000007</v>
      </c>
      <c r="AP409" s="4">
        <f>'5 a'!U95</f>
        <v>58.024999999999999</v>
      </c>
      <c r="AR409" s="238">
        <f t="shared" si="149"/>
        <v>0</v>
      </c>
      <c r="AS409" s="238">
        <f t="shared" si="150"/>
        <v>0</v>
      </c>
      <c r="AT409" s="238">
        <f t="shared" si="151"/>
        <v>0</v>
      </c>
      <c r="AU409" s="238">
        <f t="shared" si="152"/>
        <v>0</v>
      </c>
      <c r="AV409" s="238">
        <f t="shared" si="153"/>
        <v>0</v>
      </c>
      <c r="AW409" s="238">
        <f t="shared" si="154"/>
        <v>0</v>
      </c>
      <c r="AX409" s="238">
        <f t="shared" si="155"/>
        <v>0</v>
      </c>
      <c r="AY409" s="238">
        <f t="shared" si="156"/>
        <v>0</v>
      </c>
      <c r="AZ409" s="238">
        <f t="shared" si="157"/>
        <v>0</v>
      </c>
      <c r="BA409" s="238">
        <f t="shared" si="158"/>
        <v>0</v>
      </c>
      <c r="BB409" s="238">
        <f t="shared" si="159"/>
        <v>0</v>
      </c>
      <c r="BC409" s="238">
        <f t="shared" si="160"/>
        <v>0</v>
      </c>
      <c r="BD409" s="238">
        <f t="shared" si="161"/>
        <v>0</v>
      </c>
      <c r="BE409" s="238">
        <f t="shared" si="162"/>
        <v>0</v>
      </c>
      <c r="BF409" s="238">
        <f t="shared" si="163"/>
        <v>0</v>
      </c>
      <c r="BG409" s="238">
        <f t="shared" si="164"/>
        <v>0</v>
      </c>
      <c r="BH409" s="238">
        <f t="shared" si="165"/>
        <v>0</v>
      </c>
      <c r="BI409" s="238">
        <f t="shared" si="166"/>
        <v>0</v>
      </c>
      <c r="BJ409" s="238">
        <f t="shared" si="167"/>
        <v>0</v>
      </c>
      <c r="BK409" s="238">
        <f t="shared" si="168"/>
        <v>0</v>
      </c>
    </row>
    <row r="410" spans="1:63" x14ac:dyDescent="0.25">
      <c r="A410">
        <v>1996</v>
      </c>
      <c r="B410" s="204">
        <v>269.66699999999997</v>
      </c>
      <c r="C410" s="204">
        <v>29.610218</v>
      </c>
      <c r="D410" s="204">
        <v>18.310714000000001</v>
      </c>
      <c r="E410" s="204">
        <v>125.78675</v>
      </c>
      <c r="F410" s="204">
        <v>45.524681000000001</v>
      </c>
      <c r="G410" s="204">
        <v>3.6706999999999996</v>
      </c>
      <c r="H410" s="204">
        <v>7.9589999999999996</v>
      </c>
      <c r="I410" s="204">
        <v>10.156500000000001</v>
      </c>
      <c r="J410" s="204">
        <v>10.315353</v>
      </c>
      <c r="K410" s="204">
        <v>5.2624560000000002</v>
      </c>
      <c r="L410" s="204">
        <v>5.1245730000000007</v>
      </c>
      <c r="M410" s="204">
        <v>59.589295</v>
      </c>
      <c r="N410" s="204">
        <v>81.896000000000001</v>
      </c>
      <c r="O410" s="204">
        <v>3.63565</v>
      </c>
      <c r="P410" s="204">
        <v>56.860300000000002</v>
      </c>
      <c r="Q410" s="204">
        <v>15.526</v>
      </c>
      <c r="R410" s="204">
        <v>4.3813354999999996</v>
      </c>
      <c r="S410" s="204">
        <v>39.478999999999999</v>
      </c>
      <c r="T410" s="204">
        <v>8.8409975000000003</v>
      </c>
      <c r="U410" s="204">
        <v>58.164000000000001</v>
      </c>
      <c r="W410" s="4">
        <f>'5 a'!B96</f>
        <v>269.66699999999997</v>
      </c>
      <c r="X410" s="4">
        <f>'5 a'!C96</f>
        <v>29.610218</v>
      </c>
      <c r="Y410" s="4">
        <f>'5 a'!D96</f>
        <v>18.310714000000001</v>
      </c>
      <c r="Z410" s="4">
        <f>'5 a'!E96</f>
        <v>125.78675</v>
      </c>
      <c r="AA410" s="4">
        <f>'5 a'!F96</f>
        <v>45.524681000000001</v>
      </c>
      <c r="AB410" s="4">
        <f>'5 a'!G96</f>
        <v>3.6706999999999996</v>
      </c>
      <c r="AC410" s="4">
        <f>'5 a'!H96</f>
        <v>7.9589999999999996</v>
      </c>
      <c r="AD410" s="4">
        <f>'5 a'!I96</f>
        <v>10.156500000000001</v>
      </c>
      <c r="AE410" s="4">
        <f>'5 a'!J96</f>
        <v>10.315353</v>
      </c>
      <c r="AF410" s="4">
        <f>'5 a'!K96</f>
        <v>5.2624560000000002</v>
      </c>
      <c r="AG410" s="4">
        <f>'5 a'!L96</f>
        <v>5.1245730000000007</v>
      </c>
      <c r="AH410" s="4">
        <f>'5 a'!M96</f>
        <v>59.589295</v>
      </c>
      <c r="AI410" s="4">
        <f>'5 a'!N96</f>
        <v>81.896000000000001</v>
      </c>
      <c r="AJ410" s="4">
        <f>'5 a'!O96</f>
        <v>3.63565</v>
      </c>
      <c r="AK410" s="4">
        <f>'5 a'!P96</f>
        <v>56.860300000000002</v>
      </c>
      <c r="AL410" s="4">
        <f>'5 a'!Q96</f>
        <v>15.526</v>
      </c>
      <c r="AM410" s="4">
        <f>'5 a'!R96</f>
        <v>4.3813354999999996</v>
      </c>
      <c r="AN410" s="4">
        <f>'5 a'!S96</f>
        <v>39.478999999999999</v>
      </c>
      <c r="AO410" s="4">
        <f>'5 a'!T96</f>
        <v>8.8409975000000003</v>
      </c>
      <c r="AP410" s="4">
        <f>'5 a'!U96</f>
        <v>58.164000000000001</v>
      </c>
      <c r="AR410" s="238">
        <f t="shared" si="149"/>
        <v>0</v>
      </c>
      <c r="AS410" s="238">
        <f t="shared" si="150"/>
        <v>0</v>
      </c>
      <c r="AT410" s="238">
        <f t="shared" si="151"/>
        <v>0</v>
      </c>
      <c r="AU410" s="238">
        <f t="shared" si="152"/>
        <v>0</v>
      </c>
      <c r="AV410" s="238">
        <f t="shared" si="153"/>
        <v>0</v>
      </c>
      <c r="AW410" s="238">
        <f t="shared" si="154"/>
        <v>0</v>
      </c>
      <c r="AX410" s="238">
        <f t="shared" si="155"/>
        <v>0</v>
      </c>
      <c r="AY410" s="238">
        <f t="shared" si="156"/>
        <v>0</v>
      </c>
      <c r="AZ410" s="238">
        <f t="shared" si="157"/>
        <v>0</v>
      </c>
      <c r="BA410" s="238">
        <f t="shared" si="158"/>
        <v>0</v>
      </c>
      <c r="BB410" s="238">
        <f t="shared" si="159"/>
        <v>0</v>
      </c>
      <c r="BC410" s="238">
        <f t="shared" si="160"/>
        <v>0</v>
      </c>
      <c r="BD410" s="238">
        <f t="shared" si="161"/>
        <v>0</v>
      </c>
      <c r="BE410" s="238">
        <f t="shared" si="162"/>
        <v>0</v>
      </c>
      <c r="BF410" s="238">
        <f t="shared" si="163"/>
        <v>0</v>
      </c>
      <c r="BG410" s="238">
        <f t="shared" si="164"/>
        <v>0</v>
      </c>
      <c r="BH410" s="238">
        <f t="shared" si="165"/>
        <v>0</v>
      </c>
      <c r="BI410" s="238">
        <f t="shared" si="166"/>
        <v>0</v>
      </c>
      <c r="BJ410" s="238">
        <f t="shared" si="167"/>
        <v>0</v>
      </c>
      <c r="BK410" s="238">
        <f t="shared" si="168"/>
        <v>0</v>
      </c>
    </row>
    <row r="411" spans="1:63" x14ac:dyDescent="0.25">
      <c r="A411">
        <v>1997</v>
      </c>
      <c r="B411" s="204">
        <v>272.91199999999998</v>
      </c>
      <c r="C411" s="204">
        <v>29.905947999999999</v>
      </c>
      <c r="D411" s="204">
        <v>18.517564</v>
      </c>
      <c r="E411" s="204">
        <v>126.0825</v>
      </c>
      <c r="F411" s="204">
        <v>45.953580000000002</v>
      </c>
      <c r="G411" s="204">
        <v>3.7959999999999998</v>
      </c>
      <c r="H411" s="204">
        <v>7.968</v>
      </c>
      <c r="I411" s="204">
        <v>10.181000000000001</v>
      </c>
      <c r="J411" s="204">
        <v>10.303642</v>
      </c>
      <c r="K411" s="204">
        <v>5.2849130000000004</v>
      </c>
      <c r="L411" s="204">
        <v>5.1398345000000001</v>
      </c>
      <c r="M411" s="204">
        <v>59.795262000000001</v>
      </c>
      <c r="N411" s="204">
        <v>82.052000000000007</v>
      </c>
      <c r="O411" s="204">
        <v>3.6740000000000004</v>
      </c>
      <c r="P411" s="204">
        <v>56.8904</v>
      </c>
      <c r="Q411" s="204">
        <v>15.606999999999999</v>
      </c>
      <c r="R411" s="204">
        <v>4.4051565000000004</v>
      </c>
      <c r="S411" s="204">
        <v>39.582999999999998</v>
      </c>
      <c r="T411" s="204">
        <v>8.8460619999999999</v>
      </c>
      <c r="U411" s="204">
        <v>58.314</v>
      </c>
      <c r="W411" s="4">
        <f>'5 a'!B97</f>
        <v>272.91199999999998</v>
      </c>
      <c r="X411" s="4">
        <f>'5 a'!C97</f>
        <v>29.905947999999999</v>
      </c>
      <c r="Y411" s="4">
        <f>'5 a'!D97</f>
        <v>18.517564</v>
      </c>
      <c r="Z411" s="4">
        <f>'5 a'!E97</f>
        <v>126.0825</v>
      </c>
      <c r="AA411" s="4">
        <f>'5 a'!F97</f>
        <v>45.953580000000002</v>
      </c>
      <c r="AB411" s="4">
        <f>'5 a'!G97</f>
        <v>3.7959999999999998</v>
      </c>
      <c r="AC411" s="4">
        <f>'5 a'!H97</f>
        <v>7.968</v>
      </c>
      <c r="AD411" s="4">
        <f>'5 a'!I97</f>
        <v>10.181000000000001</v>
      </c>
      <c r="AE411" s="4">
        <f>'5 a'!J97</f>
        <v>10.303642</v>
      </c>
      <c r="AF411" s="4">
        <f>'5 a'!K97</f>
        <v>5.2849130000000004</v>
      </c>
      <c r="AG411" s="4">
        <f>'5 a'!L97</f>
        <v>5.1398345000000001</v>
      </c>
      <c r="AH411" s="4">
        <f>'5 a'!M97</f>
        <v>59.795262000000001</v>
      </c>
      <c r="AI411" s="4">
        <f>'5 a'!N97</f>
        <v>82.052000000000007</v>
      </c>
      <c r="AJ411" s="4">
        <f>'5 a'!O97</f>
        <v>3.6740000000000004</v>
      </c>
      <c r="AK411" s="4">
        <f>'5 a'!P97</f>
        <v>56.8904</v>
      </c>
      <c r="AL411" s="4">
        <f>'5 a'!Q97</f>
        <v>15.606999999999999</v>
      </c>
      <c r="AM411" s="4">
        <f>'5 a'!R97</f>
        <v>4.4051565000000004</v>
      </c>
      <c r="AN411" s="4">
        <f>'5 a'!S97</f>
        <v>39.582999999999998</v>
      </c>
      <c r="AO411" s="4">
        <f>'5 a'!T97</f>
        <v>8.8460619999999999</v>
      </c>
      <c r="AP411" s="4">
        <f>'5 a'!U97</f>
        <v>58.314</v>
      </c>
      <c r="AR411" s="238">
        <f t="shared" si="149"/>
        <v>0</v>
      </c>
      <c r="AS411" s="238">
        <f t="shared" si="150"/>
        <v>0</v>
      </c>
      <c r="AT411" s="238">
        <f t="shared" si="151"/>
        <v>0</v>
      </c>
      <c r="AU411" s="238">
        <f t="shared" si="152"/>
        <v>0</v>
      </c>
      <c r="AV411" s="238">
        <f t="shared" si="153"/>
        <v>0</v>
      </c>
      <c r="AW411" s="238">
        <f t="shared" si="154"/>
        <v>0</v>
      </c>
      <c r="AX411" s="238">
        <f t="shared" si="155"/>
        <v>0</v>
      </c>
      <c r="AY411" s="238">
        <f t="shared" si="156"/>
        <v>0</v>
      </c>
      <c r="AZ411" s="238">
        <f t="shared" si="157"/>
        <v>0</v>
      </c>
      <c r="BA411" s="238">
        <f t="shared" si="158"/>
        <v>0</v>
      </c>
      <c r="BB411" s="238">
        <f t="shared" si="159"/>
        <v>0</v>
      </c>
      <c r="BC411" s="238">
        <f t="shared" si="160"/>
        <v>0</v>
      </c>
      <c r="BD411" s="238">
        <f t="shared" si="161"/>
        <v>0</v>
      </c>
      <c r="BE411" s="238">
        <f t="shared" si="162"/>
        <v>0</v>
      </c>
      <c r="BF411" s="238">
        <f t="shared" si="163"/>
        <v>0</v>
      </c>
      <c r="BG411" s="238">
        <f t="shared" si="164"/>
        <v>0</v>
      </c>
      <c r="BH411" s="238">
        <f t="shared" si="165"/>
        <v>0</v>
      </c>
      <c r="BI411" s="238">
        <f t="shared" si="166"/>
        <v>0</v>
      </c>
      <c r="BJ411" s="238">
        <f t="shared" si="167"/>
        <v>0</v>
      </c>
      <c r="BK411" s="238">
        <f t="shared" si="168"/>
        <v>0</v>
      </c>
    </row>
    <row r="412" spans="1:63" x14ac:dyDescent="0.25">
      <c r="A412">
        <v>1998</v>
      </c>
      <c r="B412" s="204">
        <v>276.11500000000001</v>
      </c>
      <c r="C412" s="204">
        <v>30.155173000000001</v>
      </c>
      <c r="D412" s="204">
        <v>18.711271</v>
      </c>
      <c r="E412" s="204">
        <v>126.39324999999999</v>
      </c>
      <c r="F412" s="204">
        <v>46.286503000000003</v>
      </c>
      <c r="G412" s="204">
        <v>3.9272</v>
      </c>
      <c r="H412" s="204">
        <v>7.9767999999999999</v>
      </c>
      <c r="I412" s="204">
        <v>10.202999999999999</v>
      </c>
      <c r="J412" s="204">
        <v>10.294943</v>
      </c>
      <c r="K412" s="204">
        <v>5.303229</v>
      </c>
      <c r="L412" s="204">
        <v>5.1534974999999994</v>
      </c>
      <c r="M412" s="204">
        <v>60.011006000000002</v>
      </c>
      <c r="N412" s="204">
        <v>82.028999999999996</v>
      </c>
      <c r="O412" s="204">
        <v>3.7127250000000003</v>
      </c>
      <c r="P412" s="204">
        <v>56.906699999999994</v>
      </c>
      <c r="Q412" s="204">
        <v>15.702999999999999</v>
      </c>
      <c r="R412" s="204">
        <v>4.4314640000000001</v>
      </c>
      <c r="S412" s="204">
        <v>39.722000000000001</v>
      </c>
      <c r="T412" s="204">
        <v>8.8509735000000003</v>
      </c>
      <c r="U412" s="204">
        <v>58.475000000000001</v>
      </c>
      <c r="W412" s="4">
        <f>'5 a'!B98</f>
        <v>276.11500000000001</v>
      </c>
      <c r="X412" s="4">
        <f>'5 a'!C98</f>
        <v>30.155173000000001</v>
      </c>
      <c r="Y412" s="4">
        <f>'5 a'!D98</f>
        <v>18.711271</v>
      </c>
      <c r="Z412" s="4">
        <f>'5 a'!E98</f>
        <v>126.39324999999999</v>
      </c>
      <c r="AA412" s="4">
        <f>'5 a'!F98</f>
        <v>46.286503000000003</v>
      </c>
      <c r="AB412" s="4">
        <f>'5 a'!G98</f>
        <v>3.9272</v>
      </c>
      <c r="AC412" s="4">
        <f>'5 a'!H98</f>
        <v>7.9767999999999999</v>
      </c>
      <c r="AD412" s="4">
        <f>'5 a'!I98</f>
        <v>10.202999999999999</v>
      </c>
      <c r="AE412" s="4">
        <f>'5 a'!J98</f>
        <v>10.294943</v>
      </c>
      <c r="AF412" s="4">
        <f>'5 a'!K98</f>
        <v>5.303229</v>
      </c>
      <c r="AG412" s="4">
        <f>'5 a'!L98</f>
        <v>5.1534974999999994</v>
      </c>
      <c r="AH412" s="4">
        <f>'5 a'!M98</f>
        <v>60.011006000000002</v>
      </c>
      <c r="AI412" s="4">
        <f>'5 a'!N98</f>
        <v>82.028999999999996</v>
      </c>
      <c r="AJ412" s="4">
        <f>'5 a'!O98</f>
        <v>3.7127250000000003</v>
      </c>
      <c r="AK412" s="4">
        <f>'5 a'!P98</f>
        <v>56.906699999999994</v>
      </c>
      <c r="AL412" s="4">
        <f>'5 a'!Q98</f>
        <v>15.702999999999999</v>
      </c>
      <c r="AM412" s="4">
        <f>'5 a'!R98</f>
        <v>4.4314640000000001</v>
      </c>
      <c r="AN412" s="4">
        <f>'5 a'!S98</f>
        <v>39.722000000000001</v>
      </c>
      <c r="AO412" s="4">
        <f>'5 a'!T98</f>
        <v>8.8509735000000003</v>
      </c>
      <c r="AP412" s="4">
        <f>'5 a'!U98</f>
        <v>58.475000000000001</v>
      </c>
      <c r="AR412" s="238">
        <f t="shared" si="149"/>
        <v>0</v>
      </c>
      <c r="AS412" s="238">
        <f t="shared" si="150"/>
        <v>0</v>
      </c>
      <c r="AT412" s="238">
        <f t="shared" si="151"/>
        <v>0</v>
      </c>
      <c r="AU412" s="238">
        <f t="shared" si="152"/>
        <v>0</v>
      </c>
      <c r="AV412" s="238">
        <f t="shared" si="153"/>
        <v>0</v>
      </c>
      <c r="AW412" s="238">
        <f t="shared" si="154"/>
        <v>0</v>
      </c>
      <c r="AX412" s="238">
        <f t="shared" si="155"/>
        <v>0</v>
      </c>
      <c r="AY412" s="238">
        <f t="shared" si="156"/>
        <v>0</v>
      </c>
      <c r="AZ412" s="238">
        <f t="shared" si="157"/>
        <v>0</v>
      </c>
      <c r="BA412" s="238">
        <f t="shared" si="158"/>
        <v>0</v>
      </c>
      <c r="BB412" s="238">
        <f t="shared" si="159"/>
        <v>0</v>
      </c>
      <c r="BC412" s="238">
        <f t="shared" si="160"/>
        <v>0</v>
      </c>
      <c r="BD412" s="238">
        <f t="shared" si="161"/>
        <v>0</v>
      </c>
      <c r="BE412" s="238">
        <f t="shared" si="162"/>
        <v>0</v>
      </c>
      <c r="BF412" s="238">
        <f t="shared" si="163"/>
        <v>0</v>
      </c>
      <c r="BG412" s="238">
        <f t="shared" si="164"/>
        <v>0</v>
      </c>
      <c r="BH412" s="238">
        <f t="shared" si="165"/>
        <v>0</v>
      </c>
      <c r="BI412" s="238">
        <f t="shared" si="166"/>
        <v>0</v>
      </c>
      <c r="BJ412" s="238">
        <f t="shared" si="167"/>
        <v>0</v>
      </c>
      <c r="BK412" s="238">
        <f t="shared" si="168"/>
        <v>0</v>
      </c>
    </row>
    <row r="413" spans="1:63" x14ac:dyDescent="0.25">
      <c r="A413">
        <v>1999</v>
      </c>
      <c r="B413" s="204">
        <v>279.29500000000002</v>
      </c>
      <c r="C413" s="204">
        <v>30.401285999999999</v>
      </c>
      <c r="D413" s="204">
        <v>18.925854999999999</v>
      </c>
      <c r="E413" s="204">
        <v>126.61825</v>
      </c>
      <c r="F413" s="204">
        <v>46.616677000000003</v>
      </c>
      <c r="G413" s="204">
        <v>3.9586999999999999</v>
      </c>
      <c r="H413" s="204">
        <v>7.9923000000000002</v>
      </c>
      <c r="I413" s="204">
        <v>10.226500000000001</v>
      </c>
      <c r="J413" s="204">
        <v>10.282783999999999</v>
      </c>
      <c r="K413" s="204">
        <v>5.3205159999999996</v>
      </c>
      <c r="L413" s="204">
        <v>5.1654740000000006</v>
      </c>
      <c r="M413" s="204">
        <v>60.315408000000005</v>
      </c>
      <c r="N413" s="204">
        <v>82.087000000000003</v>
      </c>
      <c r="O413" s="204">
        <v>3.7535750000000001</v>
      </c>
      <c r="P413" s="204">
        <v>56.9163</v>
      </c>
      <c r="Q413" s="204">
        <v>15.808999999999999</v>
      </c>
      <c r="R413" s="204">
        <v>4.461913</v>
      </c>
      <c r="S413" s="204">
        <v>39.927</v>
      </c>
      <c r="T413" s="204">
        <v>8.8578739999999989</v>
      </c>
      <c r="U413" s="204">
        <v>58.683999999999997</v>
      </c>
      <c r="W413" s="4">
        <f>'5 a'!B99</f>
        <v>279.29500000000002</v>
      </c>
      <c r="X413" s="4">
        <f>'5 a'!C99</f>
        <v>30.401285999999999</v>
      </c>
      <c r="Y413" s="4">
        <f>'5 a'!D99</f>
        <v>18.925854999999999</v>
      </c>
      <c r="Z413" s="4">
        <f>'5 a'!E99</f>
        <v>126.61825</v>
      </c>
      <c r="AA413" s="4">
        <f>'5 a'!F99</f>
        <v>46.616677000000003</v>
      </c>
      <c r="AB413" s="4">
        <f>'5 a'!G99</f>
        <v>3.9586999999999999</v>
      </c>
      <c r="AC413" s="4">
        <f>'5 a'!H99</f>
        <v>7.9923000000000002</v>
      </c>
      <c r="AD413" s="4">
        <f>'5 a'!I99</f>
        <v>10.226500000000001</v>
      </c>
      <c r="AE413" s="4">
        <f>'5 a'!J99</f>
        <v>10.282783999999999</v>
      </c>
      <c r="AF413" s="4">
        <f>'5 a'!K99</f>
        <v>5.3205159999999996</v>
      </c>
      <c r="AG413" s="4">
        <f>'5 a'!L99</f>
        <v>5.1654740000000006</v>
      </c>
      <c r="AH413" s="4">
        <f>'5 a'!M99</f>
        <v>60.315408000000005</v>
      </c>
      <c r="AI413" s="4">
        <f>'5 a'!N99</f>
        <v>82.087000000000003</v>
      </c>
      <c r="AJ413" s="4">
        <f>'5 a'!O99</f>
        <v>3.7535750000000001</v>
      </c>
      <c r="AK413" s="4">
        <f>'5 a'!P99</f>
        <v>56.9163</v>
      </c>
      <c r="AL413" s="4">
        <f>'5 a'!Q99</f>
        <v>15.808999999999999</v>
      </c>
      <c r="AM413" s="4">
        <f>'5 a'!R99</f>
        <v>4.461913</v>
      </c>
      <c r="AN413" s="4">
        <f>'5 a'!S99</f>
        <v>39.927</v>
      </c>
      <c r="AO413" s="4">
        <f>'5 a'!T99</f>
        <v>8.8578739999999989</v>
      </c>
      <c r="AP413" s="4">
        <f>'5 a'!U99</f>
        <v>58.683999999999997</v>
      </c>
      <c r="AR413" s="238">
        <f t="shared" si="149"/>
        <v>0</v>
      </c>
      <c r="AS413" s="238">
        <f t="shared" si="150"/>
        <v>0</v>
      </c>
      <c r="AT413" s="238">
        <f t="shared" si="151"/>
        <v>0</v>
      </c>
      <c r="AU413" s="238">
        <f t="shared" si="152"/>
        <v>0</v>
      </c>
      <c r="AV413" s="238">
        <f t="shared" si="153"/>
        <v>0</v>
      </c>
      <c r="AW413" s="238">
        <f t="shared" si="154"/>
        <v>0</v>
      </c>
      <c r="AX413" s="238">
        <f t="shared" si="155"/>
        <v>0</v>
      </c>
      <c r="AY413" s="238">
        <f t="shared" si="156"/>
        <v>0</v>
      </c>
      <c r="AZ413" s="238">
        <f t="shared" si="157"/>
        <v>0</v>
      </c>
      <c r="BA413" s="238">
        <f t="shared" si="158"/>
        <v>0</v>
      </c>
      <c r="BB413" s="238">
        <f t="shared" si="159"/>
        <v>0</v>
      </c>
      <c r="BC413" s="238">
        <f t="shared" si="160"/>
        <v>0</v>
      </c>
      <c r="BD413" s="238">
        <f t="shared" si="161"/>
        <v>0</v>
      </c>
      <c r="BE413" s="238">
        <f t="shared" si="162"/>
        <v>0</v>
      </c>
      <c r="BF413" s="238">
        <f t="shared" si="163"/>
        <v>0</v>
      </c>
      <c r="BG413" s="238">
        <f t="shared" si="164"/>
        <v>0</v>
      </c>
      <c r="BH413" s="238">
        <f t="shared" si="165"/>
        <v>0</v>
      </c>
      <c r="BI413" s="238">
        <f t="shared" si="166"/>
        <v>0</v>
      </c>
      <c r="BJ413" s="238">
        <f t="shared" si="167"/>
        <v>0</v>
      </c>
      <c r="BK413" s="238">
        <f t="shared" si="168"/>
        <v>0</v>
      </c>
    </row>
    <row r="414" spans="1:63" x14ac:dyDescent="0.25">
      <c r="A414">
        <v>2000</v>
      </c>
      <c r="B414" s="204">
        <v>282.38457900000003</v>
      </c>
      <c r="C414" s="204">
        <v>30.68573</v>
      </c>
      <c r="D414" s="204">
        <v>19.153379999999999</v>
      </c>
      <c r="E414" s="204">
        <v>126.86125</v>
      </c>
      <c r="F414" s="204">
        <v>47.008111</v>
      </c>
      <c r="G414" s="204">
        <v>4.0278999999999998</v>
      </c>
      <c r="H414" s="204">
        <v>8.0115999999999996</v>
      </c>
      <c r="I414" s="204">
        <v>10.251000000000001</v>
      </c>
      <c r="J414" s="204">
        <v>10.272503</v>
      </c>
      <c r="K414" s="204">
        <v>5.3384910000000003</v>
      </c>
      <c r="L414" s="204">
        <v>5.1762084999999995</v>
      </c>
      <c r="M414" s="204">
        <v>60.724779999999996</v>
      </c>
      <c r="N414" s="204">
        <v>82.188000000000002</v>
      </c>
      <c r="O414" s="204">
        <v>3.8039249999999996</v>
      </c>
      <c r="P414" s="204">
        <v>56.942099999999996</v>
      </c>
      <c r="Q414" s="204">
        <v>15.922000000000001</v>
      </c>
      <c r="R414" s="204">
        <v>4.4909664999999999</v>
      </c>
      <c r="S414" s="204">
        <v>40.264000000000003</v>
      </c>
      <c r="T414" s="204">
        <v>8.872109</v>
      </c>
      <c r="U414" s="204">
        <v>58.886000000000003</v>
      </c>
      <c r="W414" s="4">
        <f>'5 a'!B100</f>
        <v>282.38457900000003</v>
      </c>
      <c r="X414" s="4">
        <f>'5 a'!C100</f>
        <v>30.68573</v>
      </c>
      <c r="Y414" s="4">
        <f>'5 a'!D100</f>
        <v>19.153379999999999</v>
      </c>
      <c r="Z414" s="4">
        <f>'5 a'!E100</f>
        <v>126.86125</v>
      </c>
      <c r="AA414" s="4">
        <f>'5 a'!F100</f>
        <v>47.008111</v>
      </c>
      <c r="AB414" s="4">
        <f>'5 a'!G100</f>
        <v>4.0278999999999998</v>
      </c>
      <c r="AC414" s="4">
        <f>'5 a'!H100</f>
        <v>8.0115999999999996</v>
      </c>
      <c r="AD414" s="4">
        <f>'5 a'!I100</f>
        <v>10.251000000000001</v>
      </c>
      <c r="AE414" s="4">
        <f>'5 a'!J100</f>
        <v>10.272503</v>
      </c>
      <c r="AF414" s="4">
        <f>'5 a'!K100</f>
        <v>5.3384910000000003</v>
      </c>
      <c r="AG414" s="4">
        <f>'5 a'!L100</f>
        <v>5.1762084999999995</v>
      </c>
      <c r="AH414" s="4">
        <f>'5 a'!M100</f>
        <v>60.724779999999996</v>
      </c>
      <c r="AI414" s="4">
        <f>'5 a'!N100</f>
        <v>82.188000000000002</v>
      </c>
      <c r="AJ414" s="4">
        <f>'5 a'!O100</f>
        <v>3.8039249999999996</v>
      </c>
      <c r="AK414" s="4">
        <f>'5 a'!P100</f>
        <v>56.942099999999996</v>
      </c>
      <c r="AL414" s="4">
        <f>'5 a'!Q100</f>
        <v>15.922000000000001</v>
      </c>
      <c r="AM414" s="4">
        <f>'5 a'!R100</f>
        <v>4.4909664999999999</v>
      </c>
      <c r="AN414" s="4">
        <f>'5 a'!S100</f>
        <v>40.264000000000003</v>
      </c>
      <c r="AO414" s="4">
        <f>'5 a'!T100</f>
        <v>8.872109</v>
      </c>
      <c r="AP414" s="4">
        <f>'5 a'!U100</f>
        <v>58.886000000000003</v>
      </c>
      <c r="AR414" s="238">
        <f t="shared" si="149"/>
        <v>0</v>
      </c>
      <c r="AS414" s="238">
        <f t="shared" si="150"/>
        <v>0</v>
      </c>
      <c r="AT414" s="238">
        <f t="shared" si="151"/>
        <v>0</v>
      </c>
      <c r="AU414" s="238">
        <f t="shared" si="152"/>
        <v>0</v>
      </c>
      <c r="AV414" s="238">
        <f t="shared" si="153"/>
        <v>0</v>
      </c>
      <c r="AW414" s="238">
        <f t="shared" si="154"/>
        <v>0</v>
      </c>
      <c r="AX414" s="238">
        <f t="shared" si="155"/>
        <v>0</v>
      </c>
      <c r="AY414" s="238">
        <f t="shared" si="156"/>
        <v>0</v>
      </c>
      <c r="AZ414" s="238">
        <f t="shared" si="157"/>
        <v>0</v>
      </c>
      <c r="BA414" s="238">
        <f t="shared" si="158"/>
        <v>0</v>
      </c>
      <c r="BB414" s="238">
        <f t="shared" si="159"/>
        <v>0</v>
      </c>
      <c r="BC414" s="238">
        <f t="shared" si="160"/>
        <v>0</v>
      </c>
      <c r="BD414" s="238">
        <f t="shared" si="161"/>
        <v>0</v>
      </c>
      <c r="BE414" s="238">
        <f t="shared" si="162"/>
        <v>0</v>
      </c>
      <c r="BF414" s="238">
        <f t="shared" si="163"/>
        <v>0</v>
      </c>
      <c r="BG414" s="238">
        <f t="shared" si="164"/>
        <v>0</v>
      </c>
      <c r="BH414" s="238">
        <f t="shared" si="165"/>
        <v>0</v>
      </c>
      <c r="BI414" s="238">
        <f t="shared" si="166"/>
        <v>0</v>
      </c>
      <c r="BJ414" s="238">
        <f t="shared" si="167"/>
        <v>0</v>
      </c>
      <c r="BK414" s="238">
        <f t="shared" si="168"/>
        <v>0</v>
      </c>
    </row>
    <row r="415" spans="1:63" x14ac:dyDescent="0.25">
      <c r="A415">
        <v>2001</v>
      </c>
      <c r="B415" s="204">
        <v>285.30901899999998</v>
      </c>
      <c r="C415" s="204">
        <v>31.019020000000001</v>
      </c>
      <c r="D415" s="204">
        <v>19.413239999999998</v>
      </c>
      <c r="E415" s="204">
        <v>127.21850000000001</v>
      </c>
      <c r="F415" s="204">
        <v>47.357362000000002</v>
      </c>
      <c r="G415" s="204">
        <v>4.1379999999999999</v>
      </c>
      <c r="H415" s="204">
        <v>8.0423000000000009</v>
      </c>
      <c r="I415" s="204">
        <v>10.2865</v>
      </c>
      <c r="J415" s="204">
        <v>10.224192</v>
      </c>
      <c r="K415" s="204">
        <v>5.3572850000000001</v>
      </c>
      <c r="L415" s="204">
        <v>5.188008</v>
      </c>
      <c r="M415" s="204">
        <v>61.163239999999995</v>
      </c>
      <c r="N415" s="204">
        <v>82.34</v>
      </c>
      <c r="O415" s="204">
        <v>3.8646999999999996</v>
      </c>
      <c r="P415" s="204">
        <v>56.977199999999996</v>
      </c>
      <c r="Q415" s="204">
        <v>16.042999999999999</v>
      </c>
      <c r="R415" s="204">
        <v>4.5137510000000001</v>
      </c>
      <c r="S415" s="204">
        <v>40.720999999999997</v>
      </c>
      <c r="T415" s="204">
        <v>8.8959599999999988</v>
      </c>
      <c r="U415" s="204">
        <v>59.113</v>
      </c>
      <c r="W415" s="4">
        <f>'5 a'!B101</f>
        <v>285.30901899999998</v>
      </c>
      <c r="X415" s="4">
        <f>'5 a'!C101</f>
        <v>31.019020000000001</v>
      </c>
      <c r="Y415" s="4">
        <f>'5 a'!D101</f>
        <v>19.413239999999998</v>
      </c>
      <c r="Z415" s="4">
        <f>'5 a'!E101</f>
        <v>127.21850000000001</v>
      </c>
      <c r="AA415" s="4">
        <f>'5 a'!F101</f>
        <v>47.357362000000002</v>
      </c>
      <c r="AB415" s="4">
        <f>'5 a'!G101</f>
        <v>4.1379999999999999</v>
      </c>
      <c r="AC415" s="4">
        <f>'5 a'!H101</f>
        <v>8.0423000000000009</v>
      </c>
      <c r="AD415" s="4">
        <f>'5 a'!I101</f>
        <v>10.2865</v>
      </c>
      <c r="AE415" s="4">
        <f>'5 a'!J101</f>
        <v>10.224192</v>
      </c>
      <c r="AF415" s="4">
        <f>'5 a'!K101</f>
        <v>5.3572850000000001</v>
      </c>
      <c r="AG415" s="4">
        <f>'5 a'!L101</f>
        <v>5.188008</v>
      </c>
      <c r="AH415" s="4">
        <f>'5 a'!M101</f>
        <v>61.163239999999995</v>
      </c>
      <c r="AI415" s="4">
        <f>'5 a'!N101</f>
        <v>82.34</v>
      </c>
      <c r="AJ415" s="4">
        <f>'5 a'!O101</f>
        <v>3.8646999999999996</v>
      </c>
      <c r="AK415" s="4">
        <f>'5 a'!P101</f>
        <v>56.977199999999996</v>
      </c>
      <c r="AL415" s="4">
        <f>'5 a'!Q101</f>
        <v>16.042999999999999</v>
      </c>
      <c r="AM415" s="4">
        <f>'5 a'!R101</f>
        <v>4.5137510000000001</v>
      </c>
      <c r="AN415" s="4">
        <f>'5 a'!S101</f>
        <v>40.720999999999997</v>
      </c>
      <c r="AO415" s="4">
        <f>'5 a'!T101</f>
        <v>8.8959599999999988</v>
      </c>
      <c r="AP415" s="4">
        <f>'5 a'!U101</f>
        <v>59.113</v>
      </c>
      <c r="AR415" s="238">
        <f t="shared" si="149"/>
        <v>0</v>
      </c>
      <c r="AS415" s="238">
        <f t="shared" si="150"/>
        <v>0</v>
      </c>
      <c r="AT415" s="238">
        <f t="shared" si="151"/>
        <v>0</v>
      </c>
      <c r="AU415" s="238">
        <f t="shared" si="152"/>
        <v>0</v>
      </c>
      <c r="AV415" s="238">
        <f t="shared" si="153"/>
        <v>0</v>
      </c>
      <c r="AW415" s="238">
        <f t="shared" si="154"/>
        <v>0</v>
      </c>
      <c r="AX415" s="238">
        <f t="shared" si="155"/>
        <v>0</v>
      </c>
      <c r="AY415" s="238">
        <f t="shared" si="156"/>
        <v>0</v>
      </c>
      <c r="AZ415" s="238">
        <f t="shared" si="157"/>
        <v>0</v>
      </c>
      <c r="BA415" s="238">
        <f t="shared" si="158"/>
        <v>0</v>
      </c>
      <c r="BB415" s="238">
        <f t="shared" si="159"/>
        <v>0</v>
      </c>
      <c r="BC415" s="238">
        <f t="shared" si="160"/>
        <v>0</v>
      </c>
      <c r="BD415" s="238">
        <f t="shared" si="161"/>
        <v>0</v>
      </c>
      <c r="BE415" s="238">
        <f t="shared" si="162"/>
        <v>0</v>
      </c>
      <c r="BF415" s="238">
        <f t="shared" si="163"/>
        <v>0</v>
      </c>
      <c r="BG415" s="238">
        <f t="shared" si="164"/>
        <v>0</v>
      </c>
      <c r="BH415" s="238">
        <f t="shared" si="165"/>
        <v>0</v>
      </c>
      <c r="BI415" s="238">
        <f t="shared" si="166"/>
        <v>0</v>
      </c>
      <c r="BJ415" s="238">
        <f t="shared" si="167"/>
        <v>0</v>
      </c>
      <c r="BK415" s="238">
        <f t="shared" si="168"/>
        <v>0</v>
      </c>
    </row>
    <row r="416" spans="1:63" x14ac:dyDescent="0.25">
      <c r="A416">
        <v>2002</v>
      </c>
      <c r="B416" s="204">
        <v>288.10481800000002</v>
      </c>
      <c r="C416" s="204">
        <v>31.353656000000001</v>
      </c>
      <c r="D416" s="204">
        <v>19.651437999999999</v>
      </c>
      <c r="E416" s="204">
        <v>127.4435</v>
      </c>
      <c r="F416" s="204">
        <v>47.622179000000003</v>
      </c>
      <c r="G416" s="204">
        <v>4.1760000000000002</v>
      </c>
      <c r="H416" s="204">
        <v>8.0821000000000005</v>
      </c>
      <c r="I416" s="204">
        <v>10.3325</v>
      </c>
      <c r="J416" s="204">
        <v>10.200773999999999</v>
      </c>
      <c r="K416" s="204">
        <v>5.3755750000000004</v>
      </c>
      <c r="L416" s="204">
        <v>5.2005980000000003</v>
      </c>
      <c r="M416" s="204">
        <v>61.604550000000003</v>
      </c>
      <c r="N416" s="204">
        <v>82.481999999999999</v>
      </c>
      <c r="O416" s="204">
        <v>3.9328750000000001</v>
      </c>
      <c r="P416" s="204">
        <v>57.157400000000003</v>
      </c>
      <c r="Q416" s="204">
        <v>16.146999999999998</v>
      </c>
      <c r="R416" s="204">
        <v>4.5381590000000003</v>
      </c>
      <c r="S416" s="204">
        <v>41.314019000000002</v>
      </c>
      <c r="T416" s="204">
        <v>8.9249580000000002</v>
      </c>
      <c r="U416" s="204">
        <v>59.319000000000003</v>
      </c>
      <c r="W416" s="4">
        <f>'5 a'!B102</f>
        <v>288.10481800000002</v>
      </c>
      <c r="X416" s="4">
        <f>'5 a'!C102</f>
        <v>31.353656000000001</v>
      </c>
      <c r="Y416" s="4">
        <f>'5 a'!D102</f>
        <v>19.651437999999999</v>
      </c>
      <c r="Z416" s="4">
        <f>'5 a'!E102</f>
        <v>127.4435</v>
      </c>
      <c r="AA416" s="4">
        <f>'5 a'!F102</f>
        <v>47.622179000000003</v>
      </c>
      <c r="AB416" s="4">
        <f>'5 a'!G102</f>
        <v>4.1760000000000002</v>
      </c>
      <c r="AC416" s="4">
        <f>'5 a'!H102</f>
        <v>8.0821000000000005</v>
      </c>
      <c r="AD416" s="4">
        <f>'5 a'!I102</f>
        <v>10.3325</v>
      </c>
      <c r="AE416" s="4">
        <f>'5 a'!J102</f>
        <v>10.200773999999999</v>
      </c>
      <c r="AF416" s="4">
        <f>'5 a'!K102</f>
        <v>5.3755750000000004</v>
      </c>
      <c r="AG416" s="4">
        <f>'5 a'!L102</f>
        <v>5.2005980000000003</v>
      </c>
      <c r="AH416" s="4">
        <f>'5 a'!M102</f>
        <v>61.604550000000003</v>
      </c>
      <c r="AI416" s="4">
        <f>'5 a'!N102</f>
        <v>82.481999999999999</v>
      </c>
      <c r="AJ416" s="4">
        <f>'5 a'!O102</f>
        <v>3.9328750000000001</v>
      </c>
      <c r="AK416" s="4">
        <f>'5 a'!P102</f>
        <v>57.157400000000003</v>
      </c>
      <c r="AL416" s="4">
        <f>'5 a'!Q102</f>
        <v>16.146999999999998</v>
      </c>
      <c r="AM416" s="4">
        <f>'5 a'!R102</f>
        <v>4.5381590000000003</v>
      </c>
      <c r="AN416" s="4">
        <f>'5 a'!S102</f>
        <v>41.314019000000002</v>
      </c>
      <c r="AO416" s="4">
        <f>'5 a'!T102</f>
        <v>8.9249580000000002</v>
      </c>
      <c r="AP416" s="4">
        <f>'5 a'!U102</f>
        <v>59.319000000000003</v>
      </c>
      <c r="AR416" s="238">
        <f t="shared" si="149"/>
        <v>0</v>
      </c>
      <c r="AS416" s="238">
        <f t="shared" si="150"/>
        <v>0</v>
      </c>
      <c r="AT416" s="238">
        <f t="shared" si="151"/>
        <v>0</v>
      </c>
      <c r="AU416" s="238">
        <f t="shared" si="152"/>
        <v>0</v>
      </c>
      <c r="AV416" s="238">
        <f t="shared" si="153"/>
        <v>0</v>
      </c>
      <c r="AW416" s="238">
        <f t="shared" si="154"/>
        <v>0</v>
      </c>
      <c r="AX416" s="238">
        <f t="shared" si="155"/>
        <v>0</v>
      </c>
      <c r="AY416" s="238">
        <f t="shared" si="156"/>
        <v>0</v>
      </c>
      <c r="AZ416" s="238">
        <f t="shared" si="157"/>
        <v>0</v>
      </c>
      <c r="BA416" s="238">
        <f t="shared" si="158"/>
        <v>0</v>
      </c>
      <c r="BB416" s="238">
        <f t="shared" si="159"/>
        <v>0</v>
      </c>
      <c r="BC416" s="238">
        <f t="shared" si="160"/>
        <v>0</v>
      </c>
      <c r="BD416" s="238">
        <f t="shared" si="161"/>
        <v>0</v>
      </c>
      <c r="BE416" s="238">
        <f t="shared" si="162"/>
        <v>0</v>
      </c>
      <c r="BF416" s="238">
        <f t="shared" si="163"/>
        <v>0</v>
      </c>
      <c r="BG416" s="238">
        <f t="shared" si="164"/>
        <v>0</v>
      </c>
      <c r="BH416" s="238">
        <f t="shared" si="165"/>
        <v>0</v>
      </c>
      <c r="BI416" s="238">
        <f t="shared" si="166"/>
        <v>0</v>
      </c>
      <c r="BJ416" s="238">
        <f t="shared" si="167"/>
        <v>0</v>
      </c>
      <c r="BK416" s="238">
        <f t="shared" si="168"/>
        <v>0</v>
      </c>
    </row>
    <row r="417" spans="1:63" x14ac:dyDescent="0.25">
      <c r="A417">
        <v>2003</v>
      </c>
      <c r="B417" s="204">
        <v>290.81963400000001</v>
      </c>
      <c r="C417" s="204">
        <v>31.639669999999999</v>
      </c>
      <c r="D417" s="204">
        <v>19.895434999999999</v>
      </c>
      <c r="E417" s="204">
        <v>127.642</v>
      </c>
      <c r="F417" s="204">
        <v>47.859310999999998</v>
      </c>
      <c r="G417" s="204">
        <v>4.1147999999999998</v>
      </c>
      <c r="H417" s="204">
        <v>8.1181999999999999</v>
      </c>
      <c r="I417" s="204">
        <v>10.375500000000001</v>
      </c>
      <c r="J417" s="204">
        <v>10.201651</v>
      </c>
      <c r="K417" s="204">
        <v>5.3895210000000002</v>
      </c>
      <c r="L417" s="204">
        <v>5.2130134999999997</v>
      </c>
      <c r="M417" s="204">
        <v>62.037545999999999</v>
      </c>
      <c r="N417" s="204">
        <v>82.52</v>
      </c>
      <c r="O417" s="204">
        <v>3.9962249999999999</v>
      </c>
      <c r="P417" s="204">
        <v>57.604699999999994</v>
      </c>
      <c r="Q417" s="204">
        <v>16.222999999999999</v>
      </c>
      <c r="R417" s="204">
        <v>4.5648545</v>
      </c>
      <c r="S417" s="204">
        <v>42.004575000000003</v>
      </c>
      <c r="T417" s="204">
        <v>8.9582289999999993</v>
      </c>
      <c r="U417" s="204">
        <v>59.552</v>
      </c>
      <c r="W417" s="4">
        <f>'5 a'!B103</f>
        <v>290.81963400000001</v>
      </c>
      <c r="X417" s="4">
        <f>'5 a'!C103</f>
        <v>31.639669999999999</v>
      </c>
      <c r="Y417" s="4">
        <f>'5 a'!D103</f>
        <v>19.895434999999999</v>
      </c>
      <c r="Z417" s="4">
        <f>'5 a'!E103</f>
        <v>127.642</v>
      </c>
      <c r="AA417" s="4">
        <f>'5 a'!F103</f>
        <v>47.859310999999998</v>
      </c>
      <c r="AB417" s="4">
        <f>'5 a'!G103</f>
        <v>4.1147999999999998</v>
      </c>
      <c r="AC417" s="4">
        <f>'5 a'!H103</f>
        <v>8.1181999999999999</v>
      </c>
      <c r="AD417" s="4">
        <f>'5 a'!I103</f>
        <v>10.375500000000001</v>
      </c>
      <c r="AE417" s="4">
        <f>'5 a'!J103</f>
        <v>10.201651</v>
      </c>
      <c r="AF417" s="4">
        <f>'5 a'!K103</f>
        <v>5.3895210000000002</v>
      </c>
      <c r="AG417" s="4">
        <f>'5 a'!L103</f>
        <v>5.2130134999999997</v>
      </c>
      <c r="AH417" s="4">
        <f>'5 a'!M103</f>
        <v>62.037545999999999</v>
      </c>
      <c r="AI417" s="4">
        <f>'5 a'!N103</f>
        <v>82.52</v>
      </c>
      <c r="AJ417" s="4">
        <f>'5 a'!O103</f>
        <v>3.9962249999999999</v>
      </c>
      <c r="AK417" s="4">
        <f>'5 a'!P103</f>
        <v>57.604699999999994</v>
      </c>
      <c r="AL417" s="4">
        <f>'5 a'!Q103</f>
        <v>16.222999999999999</v>
      </c>
      <c r="AM417" s="4">
        <f>'5 a'!R103</f>
        <v>4.5648545</v>
      </c>
      <c r="AN417" s="4">
        <f>'5 a'!S103</f>
        <v>42.004575000000003</v>
      </c>
      <c r="AO417" s="4">
        <f>'5 a'!T103</f>
        <v>8.9582289999999993</v>
      </c>
      <c r="AP417" s="4">
        <f>'5 a'!U103</f>
        <v>59.552</v>
      </c>
      <c r="AR417" s="238">
        <f t="shared" si="149"/>
        <v>0</v>
      </c>
      <c r="AS417" s="238">
        <f t="shared" si="150"/>
        <v>0</v>
      </c>
      <c r="AT417" s="238">
        <f t="shared" si="151"/>
        <v>0</v>
      </c>
      <c r="AU417" s="238">
        <f t="shared" si="152"/>
        <v>0</v>
      </c>
      <c r="AV417" s="238">
        <f t="shared" si="153"/>
        <v>0</v>
      </c>
      <c r="AW417" s="238">
        <f t="shared" si="154"/>
        <v>0</v>
      </c>
      <c r="AX417" s="238">
        <f t="shared" si="155"/>
        <v>0</v>
      </c>
      <c r="AY417" s="238">
        <f t="shared" si="156"/>
        <v>0</v>
      </c>
      <c r="AZ417" s="238">
        <f t="shared" si="157"/>
        <v>0</v>
      </c>
      <c r="BA417" s="238">
        <f t="shared" si="158"/>
        <v>0</v>
      </c>
      <c r="BB417" s="238">
        <f t="shared" si="159"/>
        <v>0</v>
      </c>
      <c r="BC417" s="238">
        <f t="shared" si="160"/>
        <v>0</v>
      </c>
      <c r="BD417" s="238">
        <f t="shared" si="161"/>
        <v>0</v>
      </c>
      <c r="BE417" s="238">
        <f t="shared" si="162"/>
        <v>0</v>
      </c>
      <c r="BF417" s="238">
        <f t="shared" si="163"/>
        <v>0</v>
      </c>
      <c r="BG417" s="238">
        <f t="shared" si="164"/>
        <v>0</v>
      </c>
      <c r="BH417" s="238">
        <f t="shared" si="165"/>
        <v>0</v>
      </c>
      <c r="BI417" s="238">
        <f t="shared" si="166"/>
        <v>0</v>
      </c>
      <c r="BJ417" s="238">
        <f t="shared" si="167"/>
        <v>0</v>
      </c>
      <c r="BK417" s="238">
        <f t="shared" si="168"/>
        <v>0</v>
      </c>
    </row>
    <row r="418" spans="1:63" x14ac:dyDescent="0.25">
      <c r="A418">
        <v>2004</v>
      </c>
      <c r="B418" s="204">
        <v>293.46318500000001</v>
      </c>
      <c r="C418" s="204">
        <v>31.940676</v>
      </c>
      <c r="D418" s="204">
        <v>20.127362999999999</v>
      </c>
      <c r="E418" s="204">
        <v>127.76375</v>
      </c>
      <c r="F418" s="204">
        <v>48.039414999999998</v>
      </c>
      <c r="G418" s="204">
        <v>4.1666999999999996</v>
      </c>
      <c r="H418" s="204">
        <v>8.1693999999999996</v>
      </c>
      <c r="I418" s="204">
        <v>10.420999999999999</v>
      </c>
      <c r="J418" s="204">
        <v>10.206923</v>
      </c>
      <c r="K418" s="204">
        <v>5.4030399999999998</v>
      </c>
      <c r="L418" s="204">
        <v>5.2281715000000002</v>
      </c>
      <c r="M418" s="204">
        <v>62.4908</v>
      </c>
      <c r="N418" s="204">
        <v>82.501000000000005</v>
      </c>
      <c r="O418" s="204">
        <v>4.0673499999999994</v>
      </c>
      <c r="P418" s="204">
        <v>58.1753</v>
      </c>
      <c r="Q418" s="204">
        <v>16.276</v>
      </c>
      <c r="R418" s="204">
        <v>4.5919100000000004</v>
      </c>
      <c r="S418" s="204">
        <v>42.691750999999996</v>
      </c>
      <c r="T418" s="204">
        <v>8.9935310000000008</v>
      </c>
      <c r="U418" s="204">
        <v>59.841999999999999</v>
      </c>
      <c r="W418" s="4">
        <f>'5 a'!B104</f>
        <v>293.46318500000001</v>
      </c>
      <c r="X418" s="4">
        <f>'5 a'!C104</f>
        <v>31.940676</v>
      </c>
      <c r="Y418" s="4">
        <f>'5 a'!D104</f>
        <v>20.127362999999999</v>
      </c>
      <c r="Z418" s="4">
        <f>'5 a'!E104</f>
        <v>127.76375</v>
      </c>
      <c r="AA418" s="4">
        <f>'5 a'!F104</f>
        <v>48.039414999999998</v>
      </c>
      <c r="AB418" s="4">
        <f>'5 a'!G104</f>
        <v>4.1666999999999996</v>
      </c>
      <c r="AC418" s="4">
        <f>'5 a'!H104</f>
        <v>8.1693999999999996</v>
      </c>
      <c r="AD418" s="4">
        <f>'5 a'!I104</f>
        <v>10.420999999999999</v>
      </c>
      <c r="AE418" s="4">
        <f>'5 a'!J104</f>
        <v>10.206923</v>
      </c>
      <c r="AF418" s="4">
        <f>'5 a'!K104</f>
        <v>5.4030399999999998</v>
      </c>
      <c r="AG418" s="4">
        <f>'5 a'!L104</f>
        <v>5.2281715000000002</v>
      </c>
      <c r="AH418" s="4">
        <f>'5 a'!M104</f>
        <v>62.4908</v>
      </c>
      <c r="AI418" s="4">
        <f>'5 a'!N104</f>
        <v>82.501000000000005</v>
      </c>
      <c r="AJ418" s="4">
        <f>'5 a'!O104</f>
        <v>4.0673499999999994</v>
      </c>
      <c r="AK418" s="4">
        <f>'5 a'!P104</f>
        <v>58.1753</v>
      </c>
      <c r="AL418" s="4">
        <f>'5 a'!Q104</f>
        <v>16.276</v>
      </c>
      <c r="AM418" s="4">
        <f>'5 a'!R104</f>
        <v>4.5919100000000004</v>
      </c>
      <c r="AN418" s="4">
        <f>'5 a'!S104</f>
        <v>42.691750999999996</v>
      </c>
      <c r="AO418" s="4">
        <f>'5 a'!T104</f>
        <v>8.9935310000000008</v>
      </c>
      <c r="AP418" s="4">
        <f>'5 a'!U104</f>
        <v>59.841999999999999</v>
      </c>
      <c r="AR418" s="238">
        <f t="shared" si="149"/>
        <v>0</v>
      </c>
      <c r="AS418" s="238">
        <f t="shared" si="150"/>
        <v>0</v>
      </c>
      <c r="AT418" s="238">
        <f t="shared" si="151"/>
        <v>0</v>
      </c>
      <c r="AU418" s="238">
        <f t="shared" si="152"/>
        <v>0</v>
      </c>
      <c r="AV418" s="238">
        <f t="shared" si="153"/>
        <v>0</v>
      </c>
      <c r="AW418" s="238">
        <f t="shared" si="154"/>
        <v>0</v>
      </c>
      <c r="AX418" s="238">
        <f t="shared" si="155"/>
        <v>0</v>
      </c>
      <c r="AY418" s="238">
        <f t="shared" si="156"/>
        <v>0</v>
      </c>
      <c r="AZ418" s="238">
        <f t="shared" si="157"/>
        <v>0</v>
      </c>
      <c r="BA418" s="238">
        <f t="shared" si="158"/>
        <v>0</v>
      </c>
      <c r="BB418" s="238">
        <f t="shared" si="159"/>
        <v>0</v>
      </c>
      <c r="BC418" s="238">
        <f t="shared" si="160"/>
        <v>0</v>
      </c>
      <c r="BD418" s="238">
        <f t="shared" si="161"/>
        <v>0</v>
      </c>
      <c r="BE418" s="238">
        <f t="shared" si="162"/>
        <v>0</v>
      </c>
      <c r="BF418" s="238">
        <f t="shared" si="163"/>
        <v>0</v>
      </c>
      <c r="BG418" s="238">
        <f t="shared" si="164"/>
        <v>0</v>
      </c>
      <c r="BH418" s="238">
        <f t="shared" si="165"/>
        <v>0</v>
      </c>
      <c r="BI418" s="238">
        <f t="shared" si="166"/>
        <v>0</v>
      </c>
      <c r="BJ418" s="238">
        <f t="shared" si="167"/>
        <v>0</v>
      </c>
      <c r="BK418" s="238">
        <f t="shared" si="168"/>
        <v>0</v>
      </c>
    </row>
    <row r="419" spans="1:63" x14ac:dyDescent="0.25">
      <c r="A419">
        <v>2005</v>
      </c>
      <c r="B419" s="204">
        <v>296.186216</v>
      </c>
      <c r="C419" s="204">
        <v>32.245209000000003</v>
      </c>
      <c r="D419" s="204">
        <v>20.394791000000001</v>
      </c>
      <c r="E419" s="204">
        <v>127.77275</v>
      </c>
      <c r="F419" s="204">
        <v>48.138077000000003</v>
      </c>
      <c r="G419" s="204">
        <v>4.2658000000000005</v>
      </c>
      <c r="H419" s="204">
        <v>8.2252999999999989</v>
      </c>
      <c r="I419" s="204">
        <v>10.4785</v>
      </c>
      <c r="J419" s="204">
        <v>10.234092</v>
      </c>
      <c r="K419" s="204">
        <v>5.4185590000000001</v>
      </c>
      <c r="L419" s="204">
        <v>5.2460954999999991</v>
      </c>
      <c r="M419" s="204">
        <v>62.958326999999997</v>
      </c>
      <c r="N419" s="204">
        <v>82.463999999999999</v>
      </c>
      <c r="O419" s="204">
        <v>4.1585749999999999</v>
      </c>
      <c r="P419" s="204">
        <v>58.606999999999999</v>
      </c>
      <c r="Q419" s="204">
        <v>16.317</v>
      </c>
      <c r="R419" s="204">
        <v>4.623291</v>
      </c>
      <c r="S419" s="204">
        <v>43.39819</v>
      </c>
      <c r="T419" s="204">
        <v>9.0295719999999999</v>
      </c>
      <c r="U419" s="204">
        <v>60.234999999999999</v>
      </c>
      <c r="W419" s="4">
        <f>'5 a'!B105</f>
        <v>296.186216</v>
      </c>
      <c r="X419" s="4">
        <f>'5 a'!C105</f>
        <v>32.245209000000003</v>
      </c>
      <c r="Y419" s="4">
        <f>'5 a'!D105</f>
        <v>20.394791000000001</v>
      </c>
      <c r="Z419" s="4">
        <f>'5 a'!E105</f>
        <v>127.77275</v>
      </c>
      <c r="AA419" s="4">
        <f>'5 a'!F105</f>
        <v>48.138077000000003</v>
      </c>
      <c r="AB419" s="4">
        <f>'5 a'!G105</f>
        <v>4.2658000000000005</v>
      </c>
      <c r="AC419" s="4">
        <f>'5 a'!H105</f>
        <v>8.2252999999999989</v>
      </c>
      <c r="AD419" s="4">
        <f>'5 a'!I105</f>
        <v>10.4785</v>
      </c>
      <c r="AE419" s="4">
        <f>'5 a'!J105</f>
        <v>10.234092</v>
      </c>
      <c r="AF419" s="4">
        <f>'5 a'!K105</f>
        <v>5.4185590000000001</v>
      </c>
      <c r="AG419" s="4">
        <f>'5 a'!L105</f>
        <v>5.2460954999999991</v>
      </c>
      <c r="AH419" s="4">
        <f>'5 a'!M105</f>
        <v>62.958326999999997</v>
      </c>
      <c r="AI419" s="4">
        <f>'5 a'!N105</f>
        <v>82.463999999999999</v>
      </c>
      <c r="AJ419" s="4">
        <f>'5 a'!O105</f>
        <v>4.1585749999999999</v>
      </c>
      <c r="AK419" s="4">
        <f>'5 a'!P105</f>
        <v>58.606999999999999</v>
      </c>
      <c r="AL419" s="4">
        <f>'5 a'!Q105</f>
        <v>16.317</v>
      </c>
      <c r="AM419" s="4">
        <f>'5 a'!R105</f>
        <v>4.623291</v>
      </c>
      <c r="AN419" s="4">
        <f>'5 a'!S105</f>
        <v>43.39819</v>
      </c>
      <c r="AO419" s="4">
        <f>'5 a'!T105</f>
        <v>9.0295719999999999</v>
      </c>
      <c r="AP419" s="4">
        <f>'5 a'!U105</f>
        <v>60.234999999999999</v>
      </c>
      <c r="AR419" s="238">
        <f t="shared" si="149"/>
        <v>0</v>
      </c>
      <c r="AS419" s="238">
        <f t="shared" si="150"/>
        <v>0</v>
      </c>
      <c r="AT419" s="238">
        <f t="shared" si="151"/>
        <v>0</v>
      </c>
      <c r="AU419" s="238">
        <f t="shared" si="152"/>
        <v>0</v>
      </c>
      <c r="AV419" s="238">
        <f t="shared" si="153"/>
        <v>0</v>
      </c>
      <c r="AW419" s="238">
        <f t="shared" si="154"/>
        <v>0</v>
      </c>
      <c r="AX419" s="238">
        <f t="shared" si="155"/>
        <v>0</v>
      </c>
      <c r="AY419" s="238">
        <f t="shared" si="156"/>
        <v>0</v>
      </c>
      <c r="AZ419" s="238">
        <f t="shared" si="157"/>
        <v>0</v>
      </c>
      <c r="BA419" s="238">
        <f t="shared" si="158"/>
        <v>0</v>
      </c>
      <c r="BB419" s="238">
        <f t="shared" si="159"/>
        <v>0</v>
      </c>
      <c r="BC419" s="238">
        <f t="shared" si="160"/>
        <v>0</v>
      </c>
      <c r="BD419" s="238">
        <f t="shared" si="161"/>
        <v>0</v>
      </c>
      <c r="BE419" s="238">
        <f t="shared" si="162"/>
        <v>0</v>
      </c>
      <c r="BF419" s="238">
        <f t="shared" si="163"/>
        <v>0</v>
      </c>
      <c r="BG419" s="238">
        <f t="shared" si="164"/>
        <v>0</v>
      </c>
      <c r="BH419" s="238">
        <f t="shared" si="165"/>
        <v>0</v>
      </c>
      <c r="BI419" s="238">
        <f t="shared" si="166"/>
        <v>0</v>
      </c>
      <c r="BJ419" s="238">
        <f t="shared" si="167"/>
        <v>0</v>
      </c>
      <c r="BK419" s="238">
        <f t="shared" si="168"/>
        <v>0</v>
      </c>
    </row>
    <row r="420" spans="1:63" x14ac:dyDescent="0.25">
      <c r="A420">
        <v>2006</v>
      </c>
      <c r="B420" s="204">
        <v>298.99582500000002</v>
      </c>
      <c r="C420" s="204">
        <v>32.576073999999998</v>
      </c>
      <c r="D420" s="204">
        <v>20.697880000000001</v>
      </c>
      <c r="E420" s="204">
        <v>127.76949999999999</v>
      </c>
      <c r="F420" s="204">
        <v>48.371946000000001</v>
      </c>
      <c r="G420" s="204">
        <v>4.4013999999999998</v>
      </c>
      <c r="H420" s="204">
        <v>8.2678999999999991</v>
      </c>
      <c r="I420" s="204">
        <v>10.548</v>
      </c>
      <c r="J420" s="204">
        <v>10.266646</v>
      </c>
      <c r="K420" s="204">
        <v>5.4367559999999999</v>
      </c>
      <c r="L420" s="204">
        <v>5.2662674999999997</v>
      </c>
      <c r="M420" s="204">
        <v>63.393404000000004</v>
      </c>
      <c r="N420" s="204">
        <v>82.366</v>
      </c>
      <c r="O420" s="204">
        <v>4.2594250000000002</v>
      </c>
      <c r="P420" s="204">
        <v>58.941499999999998</v>
      </c>
      <c r="Q420" s="204">
        <v>16.346</v>
      </c>
      <c r="R420" s="204">
        <v>4.6606765000000001</v>
      </c>
      <c r="S420" s="204">
        <v>44.068244</v>
      </c>
      <c r="T420" s="204">
        <v>9.0805045</v>
      </c>
      <c r="U420" s="204">
        <v>60.584000000000003</v>
      </c>
      <c r="W420" s="4">
        <f>'5 a'!B106</f>
        <v>298.99582500000002</v>
      </c>
      <c r="X420" s="4">
        <f>'5 a'!C106</f>
        <v>32.576073999999998</v>
      </c>
      <c r="Y420" s="4">
        <f>'5 a'!D106</f>
        <v>20.697880000000001</v>
      </c>
      <c r="Z420" s="4">
        <f>'5 a'!E106</f>
        <v>127.76949999999999</v>
      </c>
      <c r="AA420" s="4">
        <f>'5 a'!F106</f>
        <v>48.371946000000001</v>
      </c>
      <c r="AB420" s="4">
        <f>'5 a'!G106</f>
        <v>4.4013999999999998</v>
      </c>
      <c r="AC420" s="4">
        <f>'5 a'!H106</f>
        <v>8.2678999999999991</v>
      </c>
      <c r="AD420" s="4">
        <f>'5 a'!I106</f>
        <v>10.548</v>
      </c>
      <c r="AE420" s="4">
        <f>'5 a'!J106</f>
        <v>10.266646</v>
      </c>
      <c r="AF420" s="4">
        <f>'5 a'!K106</f>
        <v>5.4367559999999999</v>
      </c>
      <c r="AG420" s="4">
        <f>'5 a'!L106</f>
        <v>5.2662674999999997</v>
      </c>
      <c r="AH420" s="4">
        <f>'5 a'!M106</f>
        <v>63.393404000000004</v>
      </c>
      <c r="AI420" s="4">
        <f>'5 a'!N106</f>
        <v>82.366</v>
      </c>
      <c r="AJ420" s="4">
        <f>'5 a'!O106</f>
        <v>4.2594250000000002</v>
      </c>
      <c r="AK420" s="4">
        <f>'5 a'!P106</f>
        <v>58.941499999999998</v>
      </c>
      <c r="AL420" s="4">
        <f>'5 a'!Q106</f>
        <v>16.346</v>
      </c>
      <c r="AM420" s="4">
        <f>'5 a'!R106</f>
        <v>4.6606765000000001</v>
      </c>
      <c r="AN420" s="4">
        <f>'5 a'!S106</f>
        <v>44.068244</v>
      </c>
      <c r="AO420" s="4">
        <f>'5 a'!T106</f>
        <v>9.0805045</v>
      </c>
      <c r="AP420" s="4">
        <f>'5 a'!U106</f>
        <v>60.584000000000003</v>
      </c>
      <c r="AR420" s="238">
        <f t="shared" si="149"/>
        <v>0</v>
      </c>
      <c r="AS420" s="238">
        <f t="shared" si="150"/>
        <v>0</v>
      </c>
      <c r="AT420" s="238">
        <f t="shared" si="151"/>
        <v>0</v>
      </c>
      <c r="AU420" s="238">
        <f t="shared" si="152"/>
        <v>0</v>
      </c>
      <c r="AV420" s="238">
        <f t="shared" si="153"/>
        <v>0</v>
      </c>
      <c r="AW420" s="238">
        <f t="shared" si="154"/>
        <v>0</v>
      </c>
      <c r="AX420" s="238">
        <f t="shared" si="155"/>
        <v>0</v>
      </c>
      <c r="AY420" s="238">
        <f t="shared" si="156"/>
        <v>0</v>
      </c>
      <c r="AZ420" s="238">
        <f t="shared" si="157"/>
        <v>0</v>
      </c>
      <c r="BA420" s="238">
        <f t="shared" si="158"/>
        <v>0</v>
      </c>
      <c r="BB420" s="238">
        <f t="shared" si="159"/>
        <v>0</v>
      </c>
      <c r="BC420" s="238">
        <f t="shared" si="160"/>
        <v>0</v>
      </c>
      <c r="BD420" s="238">
        <f t="shared" si="161"/>
        <v>0</v>
      </c>
      <c r="BE420" s="238">
        <f t="shared" si="162"/>
        <v>0</v>
      </c>
      <c r="BF420" s="238">
        <f t="shared" si="163"/>
        <v>0</v>
      </c>
      <c r="BG420" s="238">
        <f t="shared" si="164"/>
        <v>0</v>
      </c>
      <c r="BH420" s="238">
        <f t="shared" si="165"/>
        <v>0</v>
      </c>
      <c r="BI420" s="238">
        <f t="shared" si="166"/>
        <v>0</v>
      </c>
      <c r="BJ420" s="238">
        <f t="shared" si="167"/>
        <v>0</v>
      </c>
      <c r="BK420" s="238">
        <f t="shared" si="168"/>
        <v>0</v>
      </c>
    </row>
    <row r="421" spans="1:63" x14ac:dyDescent="0.25">
      <c r="A421">
        <v>2007</v>
      </c>
      <c r="B421" s="204">
        <v>302.003917</v>
      </c>
      <c r="C421" s="204">
        <v>32.929732999999999</v>
      </c>
      <c r="D421" s="204">
        <v>21.015936</v>
      </c>
      <c r="E421" s="204">
        <v>127.77075000000001</v>
      </c>
      <c r="F421" s="204">
        <v>48.597651999999997</v>
      </c>
      <c r="G421" s="204">
        <v>4.5886000000000005</v>
      </c>
      <c r="H421" s="204">
        <v>8.3010000000000002</v>
      </c>
      <c r="I421" s="204">
        <v>10.626000000000001</v>
      </c>
      <c r="J421" s="204">
        <v>10.322689</v>
      </c>
      <c r="K421" s="204">
        <v>5.4601069999999998</v>
      </c>
      <c r="L421" s="204">
        <v>5.2887195</v>
      </c>
      <c r="M421" s="204">
        <v>63.781275000000001</v>
      </c>
      <c r="N421" s="204">
        <v>82.263000000000005</v>
      </c>
      <c r="O421" s="204">
        <v>4.3597750000000008</v>
      </c>
      <c r="P421" s="204">
        <v>59.375300000000003</v>
      </c>
      <c r="Q421" s="204">
        <v>16.382000000000001</v>
      </c>
      <c r="R421" s="204">
        <v>4.7091525000000001</v>
      </c>
      <c r="S421" s="204">
        <v>44.873567000000001</v>
      </c>
      <c r="T421" s="204">
        <v>9.1480920000000001</v>
      </c>
      <c r="U421" s="204">
        <v>60.985999999999997</v>
      </c>
      <c r="W421" s="4">
        <f>'5 a'!B107</f>
        <v>302.003917</v>
      </c>
      <c r="X421" s="4">
        <f>'5 a'!C107</f>
        <v>32.929732999999999</v>
      </c>
      <c r="Y421" s="4">
        <f>'5 a'!D107</f>
        <v>21.015936</v>
      </c>
      <c r="Z421" s="4">
        <f>'5 a'!E107</f>
        <v>127.77075000000001</v>
      </c>
      <c r="AA421" s="4">
        <f>'5 a'!F107</f>
        <v>48.597651999999997</v>
      </c>
      <c r="AB421" s="4">
        <f>'5 a'!G107</f>
        <v>4.5886000000000005</v>
      </c>
      <c r="AC421" s="4">
        <f>'5 a'!H107</f>
        <v>8.3010000000000002</v>
      </c>
      <c r="AD421" s="4">
        <f>'5 a'!I107</f>
        <v>10.626000000000001</v>
      </c>
      <c r="AE421" s="4">
        <f>'5 a'!J107</f>
        <v>10.322689</v>
      </c>
      <c r="AF421" s="4">
        <f>'5 a'!K107</f>
        <v>5.4601069999999998</v>
      </c>
      <c r="AG421" s="4">
        <f>'5 a'!L107</f>
        <v>5.2887195</v>
      </c>
      <c r="AH421" s="4">
        <f>'5 a'!M107</f>
        <v>63.781275000000001</v>
      </c>
      <c r="AI421" s="4">
        <f>'5 a'!N107</f>
        <v>82.263000000000005</v>
      </c>
      <c r="AJ421" s="4">
        <f>'5 a'!O107</f>
        <v>4.3597750000000008</v>
      </c>
      <c r="AK421" s="4">
        <f>'5 a'!P107</f>
        <v>59.375300000000003</v>
      </c>
      <c r="AL421" s="4">
        <f>'5 a'!Q107</f>
        <v>16.382000000000001</v>
      </c>
      <c r="AM421" s="4">
        <f>'5 a'!R107</f>
        <v>4.7091525000000001</v>
      </c>
      <c r="AN421" s="4">
        <f>'5 a'!S107</f>
        <v>44.873567000000001</v>
      </c>
      <c r="AO421" s="4">
        <f>'5 a'!T107</f>
        <v>9.1480920000000001</v>
      </c>
      <c r="AP421" s="4">
        <f>'5 a'!U107</f>
        <v>60.985999999999997</v>
      </c>
      <c r="AR421" s="238">
        <f t="shared" si="149"/>
        <v>0</v>
      </c>
      <c r="AS421" s="238">
        <f t="shared" si="150"/>
        <v>0</v>
      </c>
      <c r="AT421" s="238">
        <f t="shared" si="151"/>
        <v>0</v>
      </c>
      <c r="AU421" s="238">
        <f t="shared" si="152"/>
        <v>0</v>
      </c>
      <c r="AV421" s="238">
        <f t="shared" si="153"/>
        <v>0</v>
      </c>
      <c r="AW421" s="238">
        <f t="shared" si="154"/>
        <v>0</v>
      </c>
      <c r="AX421" s="238">
        <f t="shared" si="155"/>
        <v>0</v>
      </c>
      <c r="AY421" s="238">
        <f t="shared" si="156"/>
        <v>0</v>
      </c>
      <c r="AZ421" s="238">
        <f t="shared" si="157"/>
        <v>0</v>
      </c>
      <c r="BA421" s="238">
        <f t="shared" si="158"/>
        <v>0</v>
      </c>
      <c r="BB421" s="238">
        <f t="shared" si="159"/>
        <v>0</v>
      </c>
      <c r="BC421" s="238">
        <f t="shared" si="160"/>
        <v>0</v>
      </c>
      <c r="BD421" s="238">
        <f t="shared" si="161"/>
        <v>0</v>
      </c>
      <c r="BE421" s="238">
        <f t="shared" si="162"/>
        <v>0</v>
      </c>
      <c r="BF421" s="238">
        <f t="shared" si="163"/>
        <v>0</v>
      </c>
      <c r="BG421" s="238">
        <f t="shared" si="164"/>
        <v>0</v>
      </c>
      <c r="BH421" s="238">
        <f t="shared" si="165"/>
        <v>0</v>
      </c>
      <c r="BI421" s="238">
        <f t="shared" si="166"/>
        <v>0</v>
      </c>
      <c r="BJ421" s="238">
        <f t="shared" si="167"/>
        <v>0</v>
      </c>
      <c r="BK421" s="238">
        <f t="shared" si="168"/>
        <v>0</v>
      </c>
    </row>
    <row r="422" spans="1:63" x14ac:dyDescent="0.25">
      <c r="A422">
        <v>2008</v>
      </c>
      <c r="B422" s="204">
        <v>304.79776099999998</v>
      </c>
      <c r="C422" s="204">
        <v>33.319097999999997</v>
      </c>
      <c r="D422" s="204">
        <v>21.384426999999999</v>
      </c>
      <c r="E422" s="204">
        <v>127.71174999999999</v>
      </c>
      <c r="F422" s="204">
        <v>48.948698</v>
      </c>
      <c r="G422" s="204">
        <v>4.8393999999999995</v>
      </c>
      <c r="H422" s="204">
        <v>8.3364999999999991</v>
      </c>
      <c r="I422" s="204">
        <v>10.71</v>
      </c>
      <c r="J422" s="204">
        <v>10.429691999999999</v>
      </c>
      <c r="K422" s="204">
        <v>5.4921810000000004</v>
      </c>
      <c r="L422" s="204">
        <v>5.3133990000000004</v>
      </c>
      <c r="M422" s="204">
        <v>64.133179999999996</v>
      </c>
      <c r="N422" s="204">
        <v>82.12</v>
      </c>
      <c r="O422" s="204">
        <v>4.4314</v>
      </c>
      <c r="P422" s="204">
        <v>59.8322</v>
      </c>
      <c r="Q422" s="204">
        <v>16.446000000000002</v>
      </c>
      <c r="R422" s="204">
        <v>4.7682114999999996</v>
      </c>
      <c r="S422" s="204">
        <v>45.593384999999998</v>
      </c>
      <c r="T422" s="204">
        <v>9.2196370000000005</v>
      </c>
      <c r="U422" s="204">
        <v>61.398000000000003</v>
      </c>
      <c r="W422" s="4">
        <f>'5 a'!B108</f>
        <v>304.79776099999998</v>
      </c>
      <c r="X422" s="4">
        <f>'5 a'!C108</f>
        <v>33.319097999999997</v>
      </c>
      <c r="Y422" s="4">
        <f>'5 a'!D108</f>
        <v>21.384426999999999</v>
      </c>
      <c r="Z422" s="4">
        <f>'5 a'!E108</f>
        <v>127.71174999999999</v>
      </c>
      <c r="AA422" s="4">
        <f>'5 a'!F108</f>
        <v>48.948698</v>
      </c>
      <c r="AB422" s="4">
        <f>'5 a'!G108</f>
        <v>4.8393999999999995</v>
      </c>
      <c r="AC422" s="4">
        <f>'5 a'!H108</f>
        <v>8.3364999999999991</v>
      </c>
      <c r="AD422" s="4">
        <f>'5 a'!I108</f>
        <v>10.71</v>
      </c>
      <c r="AE422" s="4">
        <f>'5 a'!J108</f>
        <v>10.429691999999999</v>
      </c>
      <c r="AF422" s="4">
        <f>'5 a'!K108</f>
        <v>5.4921810000000004</v>
      </c>
      <c r="AG422" s="4">
        <f>'5 a'!L108</f>
        <v>5.3133990000000004</v>
      </c>
      <c r="AH422" s="4">
        <f>'5 a'!M108</f>
        <v>64.133179999999996</v>
      </c>
      <c r="AI422" s="4">
        <f>'5 a'!N108</f>
        <v>82.12</v>
      </c>
      <c r="AJ422" s="4">
        <f>'5 a'!O108</f>
        <v>4.4314</v>
      </c>
      <c r="AK422" s="4">
        <f>'5 a'!P108</f>
        <v>59.8322</v>
      </c>
      <c r="AL422" s="4">
        <f>'5 a'!Q108</f>
        <v>16.446000000000002</v>
      </c>
      <c r="AM422" s="4">
        <f>'5 a'!R108</f>
        <v>4.7682114999999996</v>
      </c>
      <c r="AN422" s="4">
        <f>'5 a'!S108</f>
        <v>45.593384999999998</v>
      </c>
      <c r="AO422" s="4">
        <f>'5 a'!T108</f>
        <v>9.2196370000000005</v>
      </c>
      <c r="AP422" s="4">
        <f>'5 a'!U108</f>
        <v>61.398000000000003</v>
      </c>
      <c r="AR422" s="238">
        <f t="shared" si="149"/>
        <v>0</v>
      </c>
      <c r="AS422" s="238">
        <f t="shared" si="150"/>
        <v>0</v>
      </c>
      <c r="AT422" s="238">
        <f t="shared" si="151"/>
        <v>0</v>
      </c>
      <c r="AU422" s="238">
        <f t="shared" si="152"/>
        <v>0</v>
      </c>
      <c r="AV422" s="238">
        <f t="shared" si="153"/>
        <v>0</v>
      </c>
      <c r="AW422" s="238">
        <f t="shared" si="154"/>
        <v>0</v>
      </c>
      <c r="AX422" s="238">
        <f t="shared" si="155"/>
        <v>0</v>
      </c>
      <c r="AY422" s="238">
        <f t="shared" si="156"/>
        <v>0</v>
      </c>
      <c r="AZ422" s="238">
        <f t="shared" si="157"/>
        <v>0</v>
      </c>
      <c r="BA422" s="238">
        <f t="shared" si="158"/>
        <v>0</v>
      </c>
      <c r="BB422" s="238">
        <f t="shared" si="159"/>
        <v>0</v>
      </c>
      <c r="BC422" s="238">
        <f t="shared" si="160"/>
        <v>0</v>
      </c>
      <c r="BD422" s="238">
        <f t="shared" si="161"/>
        <v>0</v>
      </c>
      <c r="BE422" s="238">
        <f t="shared" si="162"/>
        <v>0</v>
      </c>
      <c r="BF422" s="238">
        <f t="shared" si="163"/>
        <v>0</v>
      </c>
      <c r="BG422" s="238">
        <f t="shared" si="164"/>
        <v>0</v>
      </c>
      <c r="BH422" s="238">
        <f t="shared" si="165"/>
        <v>0</v>
      </c>
      <c r="BI422" s="238">
        <f t="shared" si="166"/>
        <v>0</v>
      </c>
      <c r="BJ422" s="238">
        <f t="shared" si="167"/>
        <v>0</v>
      </c>
      <c r="BK422" s="238">
        <f t="shared" si="168"/>
        <v>0</v>
      </c>
    </row>
    <row r="423" spans="1:63" x14ac:dyDescent="0.25">
      <c r="A423">
        <v>2009</v>
      </c>
      <c r="B423" s="204">
        <v>307.43940600000002</v>
      </c>
      <c r="C423" s="204">
        <v>33.729689999999998</v>
      </c>
      <c r="D423" s="204">
        <v>21.778845</v>
      </c>
      <c r="E423" s="204">
        <v>127.55549999999999</v>
      </c>
      <c r="F423" s="204">
        <v>49.182037999999999</v>
      </c>
      <c r="G423" s="204">
        <v>4.9876000000000005</v>
      </c>
      <c r="H423" s="204">
        <v>8.3629999999999995</v>
      </c>
      <c r="I423" s="204">
        <v>10.7965</v>
      </c>
      <c r="J423" s="204">
        <v>10.491491999999999</v>
      </c>
      <c r="K423" s="204">
        <v>5.5216029999999998</v>
      </c>
      <c r="L423" s="204">
        <v>5.3388704999999996</v>
      </c>
      <c r="M423" s="204">
        <v>64.476050000000001</v>
      </c>
      <c r="N423" s="204">
        <v>81.875</v>
      </c>
      <c r="O423" s="204">
        <v>4.4621500000000003</v>
      </c>
      <c r="P423" s="204">
        <v>60.192699999999995</v>
      </c>
      <c r="Q423" s="204">
        <v>16.53</v>
      </c>
      <c r="R423" s="204">
        <v>4.8287255</v>
      </c>
      <c r="S423" s="204">
        <v>45.929476000000001</v>
      </c>
      <c r="T423" s="204">
        <v>9.2985144999999996</v>
      </c>
      <c r="U423" s="204">
        <v>61.792000000000002</v>
      </c>
      <c r="W423" s="4">
        <f>'5 a'!B109</f>
        <v>307.43940600000002</v>
      </c>
      <c r="X423" s="4">
        <f>'5 a'!C109</f>
        <v>33.729689999999998</v>
      </c>
      <c r="Y423" s="4">
        <f>'5 a'!D109</f>
        <v>21.778845</v>
      </c>
      <c r="Z423" s="4">
        <f>'5 a'!E109</f>
        <v>127.55549999999999</v>
      </c>
      <c r="AA423" s="4">
        <f>'5 a'!F109</f>
        <v>49.182037999999999</v>
      </c>
      <c r="AB423" s="4">
        <f>'5 a'!G109</f>
        <v>4.9876000000000005</v>
      </c>
      <c r="AC423" s="4">
        <f>'5 a'!H109</f>
        <v>8.3629999999999995</v>
      </c>
      <c r="AD423" s="4">
        <f>'5 a'!I109</f>
        <v>10.7965</v>
      </c>
      <c r="AE423" s="4">
        <f>'5 a'!J109</f>
        <v>10.491491999999999</v>
      </c>
      <c r="AF423" s="4">
        <f>'5 a'!K109</f>
        <v>5.5216029999999998</v>
      </c>
      <c r="AG423" s="4">
        <f>'5 a'!L109</f>
        <v>5.3388704999999996</v>
      </c>
      <c r="AH423" s="4">
        <f>'5 a'!M109</f>
        <v>64.476050000000001</v>
      </c>
      <c r="AI423" s="4">
        <f>'5 a'!N109</f>
        <v>81.875</v>
      </c>
      <c r="AJ423" s="4">
        <f>'5 a'!O109</f>
        <v>4.4621500000000003</v>
      </c>
      <c r="AK423" s="4">
        <f>'5 a'!P109</f>
        <v>60.192699999999995</v>
      </c>
      <c r="AL423" s="4">
        <f>'5 a'!Q109</f>
        <v>16.53</v>
      </c>
      <c r="AM423" s="4">
        <f>'5 a'!R109</f>
        <v>4.8287255</v>
      </c>
      <c r="AN423" s="4">
        <f>'5 a'!S109</f>
        <v>45.929476000000001</v>
      </c>
      <c r="AO423" s="4">
        <f>'5 a'!T109</f>
        <v>9.2985144999999996</v>
      </c>
      <c r="AP423" s="4">
        <f>'5 a'!U109</f>
        <v>61.792000000000002</v>
      </c>
      <c r="AR423" s="238">
        <f t="shared" si="149"/>
        <v>0</v>
      </c>
      <c r="AS423" s="238">
        <f t="shared" si="150"/>
        <v>0</v>
      </c>
      <c r="AT423" s="238">
        <f t="shared" si="151"/>
        <v>0</v>
      </c>
      <c r="AU423" s="238">
        <f t="shared" si="152"/>
        <v>0</v>
      </c>
      <c r="AV423" s="238">
        <f t="shared" si="153"/>
        <v>0</v>
      </c>
      <c r="AW423" s="238">
        <f t="shared" si="154"/>
        <v>0</v>
      </c>
      <c r="AX423" s="238">
        <f t="shared" si="155"/>
        <v>0</v>
      </c>
      <c r="AY423" s="238">
        <f t="shared" si="156"/>
        <v>0</v>
      </c>
      <c r="AZ423" s="238">
        <f t="shared" si="157"/>
        <v>0</v>
      </c>
      <c r="BA423" s="238">
        <f t="shared" si="158"/>
        <v>0</v>
      </c>
      <c r="BB423" s="238">
        <f t="shared" si="159"/>
        <v>0</v>
      </c>
      <c r="BC423" s="238">
        <f t="shared" si="160"/>
        <v>0</v>
      </c>
      <c r="BD423" s="238">
        <f t="shared" si="161"/>
        <v>0</v>
      </c>
      <c r="BE423" s="238">
        <f t="shared" si="162"/>
        <v>0</v>
      </c>
      <c r="BF423" s="238">
        <f t="shared" si="163"/>
        <v>0</v>
      </c>
      <c r="BG423" s="238">
        <f t="shared" si="164"/>
        <v>0</v>
      </c>
      <c r="BH423" s="238">
        <f t="shared" si="165"/>
        <v>0</v>
      </c>
      <c r="BI423" s="238">
        <f t="shared" si="166"/>
        <v>0</v>
      </c>
      <c r="BJ423" s="238">
        <f t="shared" si="167"/>
        <v>0</v>
      </c>
      <c r="BK423" s="238">
        <f t="shared" si="168"/>
        <v>0</v>
      </c>
    </row>
    <row r="424" spans="1:63" x14ac:dyDescent="0.25">
      <c r="A424">
        <v>2010</v>
      </c>
      <c r="B424" s="204">
        <v>309.97505062571281</v>
      </c>
      <c r="C424" s="204">
        <v>34.126181000000003</v>
      </c>
      <c r="D424" s="204">
        <v>22.065317</v>
      </c>
      <c r="E424" s="204">
        <v>127.9195</v>
      </c>
      <c r="F424" s="204">
        <v>49.410366000000003</v>
      </c>
      <c r="G424" s="204">
        <v>5.0766999999999998</v>
      </c>
      <c r="H424" s="204">
        <v>8.3877000000000006</v>
      </c>
      <c r="I424" s="204">
        <v>10.8955</v>
      </c>
      <c r="J424" s="204">
        <v>10.517246999999999</v>
      </c>
      <c r="K424" s="204">
        <v>5.5464510000000002</v>
      </c>
      <c r="L424" s="204">
        <v>5.3633514999999994</v>
      </c>
      <c r="M424" s="204">
        <v>64.824391000000006</v>
      </c>
      <c r="N424" s="204">
        <v>81.757000000000005</v>
      </c>
      <c r="O424" s="204">
        <v>4.4741</v>
      </c>
      <c r="P424" s="204">
        <v>60.482999999999997</v>
      </c>
      <c r="Q424" s="204">
        <v>16.614999999999998</v>
      </c>
      <c r="R424" s="204">
        <v>4.8892519999999999</v>
      </c>
      <c r="S424" s="204">
        <v>46.072834</v>
      </c>
      <c r="T424" s="204">
        <v>9.378126</v>
      </c>
      <c r="U424" s="204">
        <v>62.180999999999997</v>
      </c>
      <c r="W424" s="4">
        <f>'5 a'!B110</f>
        <v>309.97505062571281</v>
      </c>
      <c r="X424" s="4">
        <f>'5 a'!C110</f>
        <v>34.126181000000003</v>
      </c>
      <c r="Y424" s="4">
        <f>'5 a'!D110</f>
        <v>22.065317</v>
      </c>
      <c r="Z424" s="4">
        <f>'5 a'!E110</f>
        <v>127.9195</v>
      </c>
      <c r="AA424" s="4">
        <f>'5 a'!F110</f>
        <v>49.410366000000003</v>
      </c>
      <c r="AB424" s="4">
        <f>'5 a'!G110</f>
        <v>5.0766999999999998</v>
      </c>
      <c r="AC424" s="4">
        <f>'5 a'!H110</f>
        <v>8.3877000000000006</v>
      </c>
      <c r="AD424" s="4">
        <f>'5 a'!I110</f>
        <v>10.8955</v>
      </c>
      <c r="AE424" s="4">
        <f>'5 a'!J110</f>
        <v>10.517246999999999</v>
      </c>
      <c r="AF424" s="4">
        <f>'5 a'!K110</f>
        <v>5.5464510000000002</v>
      </c>
      <c r="AG424" s="4">
        <f>'5 a'!L110</f>
        <v>5.3633514999999994</v>
      </c>
      <c r="AH424" s="4">
        <f>'5 a'!M110</f>
        <v>64.824391000000006</v>
      </c>
      <c r="AI424" s="4">
        <f>'5 a'!N110</f>
        <v>81.757000000000005</v>
      </c>
      <c r="AJ424" s="4">
        <f>'5 a'!O110</f>
        <v>4.4741</v>
      </c>
      <c r="AK424" s="4">
        <f>'5 a'!P110</f>
        <v>60.482999999999997</v>
      </c>
      <c r="AL424" s="4">
        <f>'5 a'!Q110</f>
        <v>16.614999999999998</v>
      </c>
      <c r="AM424" s="4">
        <f>'5 a'!R110</f>
        <v>4.8892519999999999</v>
      </c>
      <c r="AN424" s="4">
        <f>'5 a'!S110</f>
        <v>46.072834</v>
      </c>
      <c r="AO424" s="4">
        <f>'5 a'!T110</f>
        <v>9.378126</v>
      </c>
      <c r="AP424" s="4">
        <f>'5 a'!U110</f>
        <v>62.180999999999997</v>
      </c>
      <c r="AR424" s="238">
        <f t="shared" si="149"/>
        <v>0</v>
      </c>
      <c r="AS424" s="238">
        <f t="shared" si="150"/>
        <v>0</v>
      </c>
      <c r="AT424" s="238">
        <f t="shared" si="151"/>
        <v>0</v>
      </c>
      <c r="AU424" s="238">
        <f t="shared" si="152"/>
        <v>0</v>
      </c>
      <c r="AV424" s="238">
        <f t="shared" si="153"/>
        <v>0</v>
      </c>
      <c r="AW424" s="238">
        <f t="shared" si="154"/>
        <v>0</v>
      </c>
      <c r="AX424" s="238">
        <f t="shared" si="155"/>
        <v>0</v>
      </c>
      <c r="AY424" s="238">
        <f t="shared" si="156"/>
        <v>0</v>
      </c>
      <c r="AZ424" s="238">
        <f t="shared" si="157"/>
        <v>0</v>
      </c>
      <c r="BA424" s="238">
        <f t="shared" si="158"/>
        <v>0</v>
      </c>
      <c r="BB424" s="238">
        <f t="shared" si="159"/>
        <v>0</v>
      </c>
      <c r="BC424" s="238">
        <f t="shared" si="160"/>
        <v>0</v>
      </c>
      <c r="BD424" s="238">
        <f t="shared" si="161"/>
        <v>0</v>
      </c>
      <c r="BE424" s="238">
        <f t="shared" si="162"/>
        <v>0</v>
      </c>
      <c r="BF424" s="238">
        <f t="shared" si="163"/>
        <v>0</v>
      </c>
      <c r="BG424" s="238">
        <f t="shared" si="164"/>
        <v>0</v>
      </c>
      <c r="BH424" s="238">
        <f t="shared" si="165"/>
        <v>0</v>
      </c>
      <c r="BI424" s="238">
        <f t="shared" si="166"/>
        <v>0</v>
      </c>
      <c r="BJ424" s="238">
        <f t="shared" si="167"/>
        <v>0</v>
      </c>
      <c r="BK424" s="238">
        <f t="shared" si="168"/>
        <v>0</v>
      </c>
    </row>
    <row r="425" spans="1:63" x14ac:dyDescent="0.25">
      <c r="A425">
        <v>2011</v>
      </c>
      <c r="B425" s="205">
        <v>312.24252131311033</v>
      </c>
      <c r="C425" s="205">
        <v>34.482779000000001</v>
      </c>
      <c r="D425" s="205">
        <v>22.323933</v>
      </c>
      <c r="E425" s="205">
        <v>127.81699999999999</v>
      </c>
      <c r="F425" s="205">
        <v>49.779440000000001</v>
      </c>
      <c r="G425" s="205">
        <v>5.1837</v>
      </c>
      <c r="H425" s="205">
        <v>8.4208999999999996</v>
      </c>
      <c r="I425" s="205">
        <v>10.962</v>
      </c>
      <c r="J425" s="205">
        <v>10.496672</v>
      </c>
      <c r="K425" s="205">
        <v>5.5688389999999997</v>
      </c>
      <c r="L425" s="205">
        <v>5.3882715000000001</v>
      </c>
      <c r="M425" s="205">
        <v>65.175680999999997</v>
      </c>
      <c r="N425" s="205">
        <v>81.78</v>
      </c>
      <c r="O425" s="205">
        <v>4.487710342899323</v>
      </c>
      <c r="P425" s="205">
        <v>60.749000000000002</v>
      </c>
      <c r="Q425" s="205">
        <v>16.696195475113122</v>
      </c>
      <c r="R425" s="205">
        <v>4.9530874999999996</v>
      </c>
      <c r="S425" s="205">
        <v>46.125154000000002</v>
      </c>
      <c r="T425" s="205">
        <v>9.4492124999999998</v>
      </c>
      <c r="U425" s="205">
        <v>62.653673523292312</v>
      </c>
      <c r="W425" s="4">
        <f>'5 a'!B111</f>
        <v>312.24252131311033</v>
      </c>
      <c r="X425" s="4">
        <f>'5 a'!C111</f>
        <v>34.482779000000001</v>
      </c>
      <c r="Y425" s="4">
        <f>'5 a'!D111</f>
        <v>22.323933</v>
      </c>
      <c r="Z425" s="4">
        <f>'5 a'!E111</f>
        <v>127.81699999999999</v>
      </c>
      <c r="AA425" s="4">
        <f>'5 a'!F111</f>
        <v>49.779440000000001</v>
      </c>
      <c r="AB425" s="4">
        <f>'5 a'!G111</f>
        <v>5.1837</v>
      </c>
      <c r="AC425" s="4">
        <f>'5 a'!H111</f>
        <v>8.4208999999999996</v>
      </c>
      <c r="AD425" s="4">
        <f>'5 a'!I111</f>
        <v>10.962</v>
      </c>
      <c r="AE425" s="4">
        <f>'5 a'!J111</f>
        <v>10.496672</v>
      </c>
      <c r="AF425" s="4">
        <f>'5 a'!K111</f>
        <v>5.5688389999999997</v>
      </c>
      <c r="AG425" s="4">
        <f>'5 a'!L111</f>
        <v>5.3882715000000001</v>
      </c>
      <c r="AH425" s="4">
        <f>'5 a'!M111</f>
        <v>65.175680999999997</v>
      </c>
      <c r="AI425" s="4">
        <f>'5 a'!N111</f>
        <v>81.78</v>
      </c>
      <c r="AJ425" s="4">
        <f>'5 a'!O111</f>
        <v>4.487710342899323</v>
      </c>
      <c r="AK425" s="4">
        <f>'5 a'!P111</f>
        <v>60.749000000000002</v>
      </c>
      <c r="AL425" s="4">
        <f>'5 a'!Q111</f>
        <v>16.696195475113122</v>
      </c>
      <c r="AM425" s="4">
        <f>'5 a'!R111</f>
        <v>4.9530874999999996</v>
      </c>
      <c r="AN425" s="4">
        <f>'5 a'!S111</f>
        <v>46.125154000000002</v>
      </c>
      <c r="AO425" s="4">
        <f>'5 a'!T111</f>
        <v>9.4492124999999998</v>
      </c>
      <c r="AP425" s="4">
        <f>'5 a'!U111</f>
        <v>62.653673523292312</v>
      </c>
      <c r="AR425" s="238">
        <f t="shared" si="149"/>
        <v>0</v>
      </c>
      <c r="AS425" s="238">
        <f t="shared" si="150"/>
        <v>0</v>
      </c>
      <c r="AT425" s="238">
        <f t="shared" si="151"/>
        <v>0</v>
      </c>
      <c r="AU425" s="238">
        <f t="shared" si="152"/>
        <v>0</v>
      </c>
      <c r="AV425" s="238">
        <f t="shared" si="153"/>
        <v>0</v>
      </c>
      <c r="AW425" s="238">
        <f t="shared" si="154"/>
        <v>0</v>
      </c>
      <c r="AX425" s="238">
        <f t="shared" si="155"/>
        <v>0</v>
      </c>
      <c r="AY425" s="238">
        <f t="shared" si="156"/>
        <v>0</v>
      </c>
      <c r="AZ425" s="238">
        <f t="shared" si="157"/>
        <v>0</v>
      </c>
      <c r="BA425" s="238">
        <f t="shared" si="158"/>
        <v>0</v>
      </c>
      <c r="BB425" s="238">
        <f t="shared" si="159"/>
        <v>0</v>
      </c>
      <c r="BC425" s="238">
        <f t="shared" si="160"/>
        <v>0</v>
      </c>
      <c r="BD425" s="238">
        <f t="shared" si="161"/>
        <v>0</v>
      </c>
      <c r="BE425" s="238">
        <f t="shared" si="162"/>
        <v>0</v>
      </c>
      <c r="BF425" s="238">
        <f t="shared" si="163"/>
        <v>0</v>
      </c>
      <c r="BG425" s="238">
        <f t="shared" si="164"/>
        <v>0</v>
      </c>
      <c r="BH425" s="238">
        <f t="shared" si="165"/>
        <v>0</v>
      </c>
      <c r="BI425" s="238">
        <f t="shared" si="166"/>
        <v>0</v>
      </c>
      <c r="BJ425" s="238">
        <f t="shared" si="167"/>
        <v>0</v>
      </c>
      <c r="BK425" s="238">
        <f t="shared" si="168"/>
        <v>0</v>
      </c>
    </row>
    <row r="426" spans="1:63" x14ac:dyDescent="0.25">
      <c r="W426" s="4"/>
      <c r="X426" s="4"/>
      <c r="Y426" s="4"/>
      <c r="Z426" s="4"/>
      <c r="AA426" s="4"/>
      <c r="AB426" s="4"/>
      <c r="AC426" s="4"/>
      <c r="AD426" s="4"/>
      <c r="AE426" s="4"/>
      <c r="AF426" s="4"/>
      <c r="AG426" s="4"/>
      <c r="AH426" s="4"/>
      <c r="AI426" s="4"/>
      <c r="AJ426" s="4"/>
      <c r="AK426" s="4"/>
      <c r="AL426" s="4"/>
      <c r="AM426" s="4"/>
      <c r="AN426" s="4"/>
      <c r="AO426" s="4"/>
      <c r="AP426" s="4"/>
      <c r="AR426" s="238">
        <f t="shared" si="149"/>
        <v>0</v>
      </c>
      <c r="AS426" s="238">
        <f t="shared" si="150"/>
        <v>0</v>
      </c>
      <c r="AT426" s="238">
        <f t="shared" si="151"/>
        <v>0</v>
      </c>
      <c r="AU426" s="238">
        <f t="shared" si="152"/>
        <v>0</v>
      </c>
      <c r="AV426" s="238">
        <f t="shared" si="153"/>
        <v>0</v>
      </c>
      <c r="AW426" s="238">
        <f t="shared" si="154"/>
        <v>0</v>
      </c>
      <c r="AX426" s="238">
        <f t="shared" si="155"/>
        <v>0</v>
      </c>
      <c r="AY426" s="238">
        <f t="shared" si="156"/>
        <v>0</v>
      </c>
      <c r="AZ426" s="238">
        <f t="shared" si="157"/>
        <v>0</v>
      </c>
      <c r="BA426" s="238">
        <f t="shared" si="158"/>
        <v>0</v>
      </c>
      <c r="BB426" s="238">
        <f t="shared" si="159"/>
        <v>0</v>
      </c>
      <c r="BC426" s="238">
        <f t="shared" si="160"/>
        <v>0</v>
      </c>
      <c r="BD426" s="238">
        <f t="shared" si="161"/>
        <v>0</v>
      </c>
      <c r="BE426" s="238">
        <f t="shared" si="162"/>
        <v>0</v>
      </c>
      <c r="BF426" s="238">
        <f t="shared" si="163"/>
        <v>0</v>
      </c>
      <c r="BG426" s="238">
        <f t="shared" si="164"/>
        <v>0</v>
      </c>
      <c r="BH426" s="238">
        <f t="shared" si="165"/>
        <v>0</v>
      </c>
      <c r="BI426" s="238">
        <f t="shared" si="166"/>
        <v>0</v>
      </c>
      <c r="BJ426" s="238">
        <f t="shared" si="167"/>
        <v>0</v>
      </c>
      <c r="BK426" s="238">
        <f t="shared" si="168"/>
        <v>0</v>
      </c>
    </row>
    <row r="427" spans="1:63" x14ac:dyDescent="0.25">
      <c r="A427" s="12" t="s">
        <v>150</v>
      </c>
      <c r="W427" s="4"/>
      <c r="X427" s="4"/>
      <c r="Y427" s="4"/>
      <c r="Z427" s="4"/>
      <c r="AA427" s="4"/>
      <c r="AB427" s="4"/>
      <c r="AC427" s="4"/>
      <c r="AD427" s="4"/>
      <c r="AE427" s="4"/>
      <c r="AF427" s="4"/>
      <c r="AG427" s="4"/>
      <c r="AH427" s="4"/>
      <c r="AI427" s="4"/>
      <c r="AJ427" s="4"/>
      <c r="AK427" s="4"/>
      <c r="AL427" s="4"/>
      <c r="AM427" s="4"/>
      <c r="AN427" s="4"/>
      <c r="AO427" s="4"/>
      <c r="AP427" s="4"/>
      <c r="AR427" s="238">
        <f t="shared" si="149"/>
        <v>0</v>
      </c>
      <c r="AS427" s="238">
        <f t="shared" si="150"/>
        <v>0</v>
      </c>
      <c r="AT427" s="238">
        <f t="shared" si="151"/>
        <v>0</v>
      </c>
      <c r="AU427" s="238">
        <f t="shared" si="152"/>
        <v>0</v>
      </c>
      <c r="AV427" s="238">
        <f t="shared" si="153"/>
        <v>0</v>
      </c>
      <c r="AW427" s="238">
        <f t="shared" si="154"/>
        <v>0</v>
      </c>
      <c r="AX427" s="238">
        <f t="shared" si="155"/>
        <v>0</v>
      </c>
      <c r="AY427" s="238">
        <f t="shared" si="156"/>
        <v>0</v>
      </c>
      <c r="AZ427" s="238">
        <f t="shared" si="157"/>
        <v>0</v>
      </c>
      <c r="BA427" s="238">
        <f t="shared" si="158"/>
        <v>0</v>
      </c>
      <c r="BB427" s="238">
        <f t="shared" si="159"/>
        <v>0</v>
      </c>
      <c r="BC427" s="238">
        <f t="shared" si="160"/>
        <v>0</v>
      </c>
      <c r="BD427" s="238">
        <f t="shared" si="161"/>
        <v>0</v>
      </c>
      <c r="BE427" s="238">
        <f t="shared" si="162"/>
        <v>0</v>
      </c>
      <c r="BF427" s="238">
        <f t="shared" si="163"/>
        <v>0</v>
      </c>
      <c r="BG427" s="238">
        <f t="shared" si="164"/>
        <v>0</v>
      </c>
      <c r="BH427" s="238">
        <f t="shared" si="165"/>
        <v>0</v>
      </c>
      <c r="BI427" s="238">
        <f t="shared" si="166"/>
        <v>0</v>
      </c>
      <c r="BJ427" s="238">
        <f t="shared" si="167"/>
        <v>0</v>
      </c>
      <c r="BK427" s="238">
        <f t="shared" si="168"/>
        <v>0</v>
      </c>
    </row>
    <row r="428" spans="1:63" x14ac:dyDescent="0.25">
      <c r="A428" s="12"/>
      <c r="B428" t="s">
        <v>11</v>
      </c>
      <c r="C428" t="s">
        <v>0</v>
      </c>
      <c r="D428" t="s">
        <v>15</v>
      </c>
      <c r="E428" t="s">
        <v>1</v>
      </c>
      <c r="F428" t="s">
        <v>22</v>
      </c>
      <c r="G428" t="s">
        <v>18</v>
      </c>
      <c r="H428" t="s">
        <v>2</v>
      </c>
      <c r="I428" t="s">
        <v>3</v>
      </c>
      <c r="J428" t="s">
        <v>51</v>
      </c>
      <c r="K428" t="s">
        <v>4</v>
      </c>
      <c r="L428" t="s">
        <v>49</v>
      </c>
      <c r="M428" t="s">
        <v>5</v>
      </c>
      <c r="N428" t="s">
        <v>6</v>
      </c>
      <c r="O428" t="s">
        <v>50</v>
      </c>
      <c r="P428" t="s">
        <v>7</v>
      </c>
      <c r="Q428" t="s">
        <v>12</v>
      </c>
      <c r="R428" t="s">
        <v>8</v>
      </c>
      <c r="S428" t="s">
        <v>17</v>
      </c>
      <c r="T428" t="s">
        <v>9</v>
      </c>
      <c r="U428" t="s">
        <v>13</v>
      </c>
      <c r="W428" s="4"/>
      <c r="X428" s="4"/>
      <c r="Y428" s="4"/>
      <c r="Z428" s="4"/>
      <c r="AA428" s="4"/>
      <c r="AB428" s="4"/>
      <c r="AC428" s="4"/>
      <c r="AD428" s="4"/>
      <c r="AE428" s="4"/>
      <c r="AF428" s="4"/>
      <c r="AG428" s="4"/>
      <c r="AH428" s="4"/>
      <c r="AI428" s="4"/>
      <c r="AJ428" s="4"/>
      <c r="AK428" s="4"/>
      <c r="AL428" s="4"/>
      <c r="AM428" s="4"/>
      <c r="AN428" s="4"/>
      <c r="AO428" s="4"/>
      <c r="AP428" s="4"/>
      <c r="AR428" s="238" t="e">
        <f t="shared" si="149"/>
        <v>#VALUE!</v>
      </c>
      <c r="AS428" s="238" t="e">
        <f t="shared" si="150"/>
        <v>#VALUE!</v>
      </c>
      <c r="AT428" s="238" t="e">
        <f t="shared" si="151"/>
        <v>#VALUE!</v>
      </c>
      <c r="AU428" s="238" t="e">
        <f t="shared" si="152"/>
        <v>#VALUE!</v>
      </c>
      <c r="AV428" s="238" t="e">
        <f t="shared" si="153"/>
        <v>#VALUE!</v>
      </c>
      <c r="AW428" s="238" t="e">
        <f t="shared" si="154"/>
        <v>#VALUE!</v>
      </c>
      <c r="AX428" s="238" t="e">
        <f t="shared" si="155"/>
        <v>#VALUE!</v>
      </c>
      <c r="AY428" s="238" t="e">
        <f t="shared" si="156"/>
        <v>#VALUE!</v>
      </c>
      <c r="AZ428" s="238" t="e">
        <f t="shared" si="157"/>
        <v>#VALUE!</v>
      </c>
      <c r="BA428" s="238" t="e">
        <f t="shared" si="158"/>
        <v>#VALUE!</v>
      </c>
      <c r="BB428" s="238" t="e">
        <f t="shared" si="159"/>
        <v>#VALUE!</v>
      </c>
      <c r="BC428" s="238" t="e">
        <f t="shared" si="160"/>
        <v>#VALUE!</v>
      </c>
      <c r="BD428" s="238" t="e">
        <f t="shared" si="161"/>
        <v>#VALUE!</v>
      </c>
      <c r="BE428" s="238" t="e">
        <f t="shared" si="162"/>
        <v>#VALUE!</v>
      </c>
      <c r="BF428" s="238" t="e">
        <f t="shared" si="163"/>
        <v>#VALUE!</v>
      </c>
      <c r="BG428" s="238" t="e">
        <f t="shared" si="164"/>
        <v>#VALUE!</v>
      </c>
      <c r="BH428" s="238" t="e">
        <f t="shared" si="165"/>
        <v>#VALUE!</v>
      </c>
      <c r="BI428" s="238" t="e">
        <f t="shared" si="166"/>
        <v>#VALUE!</v>
      </c>
      <c r="BJ428" s="238" t="e">
        <f t="shared" si="167"/>
        <v>#VALUE!</v>
      </c>
      <c r="BK428" s="238" t="e">
        <f t="shared" si="168"/>
        <v>#VALUE!</v>
      </c>
    </row>
    <row r="429" spans="1:63" x14ac:dyDescent="0.25">
      <c r="A429">
        <v>1960</v>
      </c>
      <c r="B429" s="204">
        <v>68.292000000000002</v>
      </c>
      <c r="C429" s="204">
        <v>6.236415414080021</v>
      </c>
      <c r="D429" s="204">
        <v>4.1559999999999997</v>
      </c>
      <c r="E429" s="204">
        <v>47.506924874251823</v>
      </c>
      <c r="F429" s="204" t="e">
        <f>NA()</f>
        <v>#N/A</v>
      </c>
      <c r="G429" s="204" t="e">
        <f>NA()</f>
        <v>#N/A</v>
      </c>
      <c r="H429" s="204">
        <v>3.3684687877805843</v>
      </c>
      <c r="I429" s="204">
        <v>3.5008966256073166</v>
      </c>
      <c r="J429" s="204" t="e">
        <f>NA()</f>
        <v>#N/A</v>
      </c>
      <c r="K429" s="204">
        <v>2.1248629999999999</v>
      </c>
      <c r="L429" s="204" t="e">
        <f>NA()</f>
        <v>#N/A</v>
      </c>
      <c r="M429" s="204">
        <v>20.354695399999997</v>
      </c>
      <c r="N429" s="204">
        <v>26.091457341867471</v>
      </c>
      <c r="O429" s="204">
        <v>1.0697256521767771</v>
      </c>
      <c r="P429" s="204">
        <v>20.924714301919245</v>
      </c>
      <c r="Q429" s="204">
        <v>4.7375815196665547</v>
      </c>
      <c r="R429" s="204">
        <v>1.5301000000000002</v>
      </c>
      <c r="S429" s="204" t="e">
        <f>NA()</f>
        <v>#N/A</v>
      </c>
      <c r="T429" s="204">
        <v>3.6548141741208942</v>
      </c>
      <c r="U429" s="204">
        <v>23.870012996021629</v>
      </c>
      <c r="W429" s="4">
        <f>'6 a'!B60</f>
        <v>68.292000000000002</v>
      </c>
      <c r="X429" s="4">
        <f>'6 a'!C60</f>
        <v>6.236415414080021</v>
      </c>
      <c r="Y429" s="4">
        <f>'6 a'!D60</f>
        <v>4.1559999999999997</v>
      </c>
      <c r="Z429" s="4">
        <f>'6 a'!E60</f>
        <v>47.506924874251823</v>
      </c>
      <c r="AA429" s="4" t="str">
        <f>'6 a'!F60</f>
        <v>NA</v>
      </c>
      <c r="AB429" s="4" t="str">
        <f>'6 a'!G60</f>
        <v>NA</v>
      </c>
      <c r="AC429" s="4">
        <f>'6 a'!H60</f>
        <v>3.3684687877805843</v>
      </c>
      <c r="AD429" s="4">
        <f>'6 a'!I60</f>
        <v>3.5008966256073166</v>
      </c>
      <c r="AE429" s="4" t="str">
        <f>'6 a'!J60</f>
        <v>NA</v>
      </c>
      <c r="AF429" s="4">
        <f>'6 a'!K60</f>
        <v>2.1248629999999999</v>
      </c>
      <c r="AG429" s="4" t="str">
        <f>'6 a'!L60</f>
        <v>NA</v>
      </c>
      <c r="AH429" s="4">
        <f>'6 a'!M60</f>
        <v>20.354695399999997</v>
      </c>
      <c r="AI429" s="4">
        <f>'6 a'!N60</f>
        <v>26.091457341867471</v>
      </c>
      <c r="AJ429" s="4">
        <f>'6 a'!O60</f>
        <v>1.0697256521767771</v>
      </c>
      <c r="AK429" s="4">
        <f>'6 a'!P60</f>
        <v>20.924714301919245</v>
      </c>
      <c r="AL429" s="4">
        <f>'6 a'!Q60</f>
        <v>4.7375815196665547</v>
      </c>
      <c r="AM429" s="4">
        <f>'6 a'!R60</f>
        <v>1.5301000000000002</v>
      </c>
      <c r="AN429" s="4" t="str">
        <f>'6 a'!S60</f>
        <v>NA</v>
      </c>
      <c r="AO429" s="4">
        <f>'6 a'!T60</f>
        <v>3.6548141741208942</v>
      </c>
      <c r="AP429" s="4">
        <f>'6 a'!U60</f>
        <v>23.870012996021629</v>
      </c>
      <c r="AR429" s="238">
        <f t="shared" si="149"/>
        <v>0</v>
      </c>
      <c r="AS429" s="238">
        <f t="shared" si="150"/>
        <v>0</v>
      </c>
      <c r="AT429" s="238">
        <f t="shared" si="151"/>
        <v>0</v>
      </c>
      <c r="AU429" s="238">
        <f t="shared" si="152"/>
        <v>0</v>
      </c>
      <c r="AV429" s="238" t="e">
        <f t="shared" si="153"/>
        <v>#VALUE!</v>
      </c>
      <c r="AW429" s="238" t="e">
        <f t="shared" si="154"/>
        <v>#VALUE!</v>
      </c>
      <c r="AX429" s="238">
        <f t="shared" si="155"/>
        <v>0</v>
      </c>
      <c r="AY429" s="238">
        <f t="shared" si="156"/>
        <v>0</v>
      </c>
      <c r="AZ429" s="238" t="e">
        <f t="shared" si="157"/>
        <v>#VALUE!</v>
      </c>
      <c r="BA429" s="238">
        <f t="shared" si="158"/>
        <v>0</v>
      </c>
      <c r="BB429" s="238" t="e">
        <f t="shared" si="159"/>
        <v>#VALUE!</v>
      </c>
      <c r="BC429" s="238">
        <f t="shared" si="160"/>
        <v>0</v>
      </c>
      <c r="BD429" s="238">
        <f t="shared" si="161"/>
        <v>0</v>
      </c>
      <c r="BE429" s="238">
        <f t="shared" si="162"/>
        <v>0</v>
      </c>
      <c r="BF429" s="238">
        <f t="shared" si="163"/>
        <v>0</v>
      </c>
      <c r="BG429" s="238">
        <f t="shared" si="164"/>
        <v>0</v>
      </c>
      <c r="BH429" s="238">
        <f t="shared" si="165"/>
        <v>0</v>
      </c>
      <c r="BI429" s="238" t="e">
        <f t="shared" si="166"/>
        <v>#VALUE!</v>
      </c>
      <c r="BJ429" s="238">
        <f t="shared" si="167"/>
        <v>0</v>
      </c>
      <c r="BK429" s="238">
        <f t="shared" si="168"/>
        <v>0</v>
      </c>
    </row>
    <row r="430" spans="1:63" x14ac:dyDescent="0.25">
      <c r="A430">
        <v>1961</v>
      </c>
      <c r="B430" s="204">
        <v>68.317999999999998</v>
      </c>
      <c r="C430" s="204">
        <v>6.3307115829429215</v>
      </c>
      <c r="D430" s="204">
        <v>4.1680000000000001</v>
      </c>
      <c r="E430" s="204">
        <v>48.170908044270668</v>
      </c>
      <c r="F430" s="204" t="e">
        <f>NA()</f>
        <v>#N/A</v>
      </c>
      <c r="G430" s="204" t="e">
        <f>NA()</f>
        <v>#N/A</v>
      </c>
      <c r="H430" s="204">
        <v>3.3869441765250854</v>
      </c>
      <c r="I430" s="204">
        <v>3.5271281277012045</v>
      </c>
      <c r="J430" s="204" t="e">
        <f>NA()</f>
        <v>#N/A</v>
      </c>
      <c r="K430" s="204">
        <v>2.1558980000000001</v>
      </c>
      <c r="L430" s="204" t="e">
        <f>NA()</f>
        <v>#N/A</v>
      </c>
      <c r="M430" s="204">
        <v>20.351053199999999</v>
      </c>
      <c r="N430" s="204">
        <v>26.454853689759037</v>
      </c>
      <c r="O430" s="204">
        <v>1.064655862356034</v>
      </c>
      <c r="P430" s="204">
        <v>21.05786226370336</v>
      </c>
      <c r="Q430" s="204">
        <v>4.8066854107951196</v>
      </c>
      <c r="R430" s="204">
        <v>1.5505000000000002</v>
      </c>
      <c r="S430" s="204" t="e">
        <f>NA()</f>
        <v>#N/A</v>
      </c>
      <c r="T430" s="204">
        <v>3.6844311377245509</v>
      </c>
      <c r="U430" s="204">
        <v>24.147007344690405</v>
      </c>
      <c r="W430" s="4">
        <f>'6 a'!B61</f>
        <v>68.317999999999998</v>
      </c>
      <c r="X430" s="4">
        <f>'6 a'!C61</f>
        <v>6.3307115829429215</v>
      </c>
      <c r="Y430" s="4">
        <f>'6 a'!D61</f>
        <v>4.1680000000000001</v>
      </c>
      <c r="Z430" s="4">
        <f>'6 a'!E61</f>
        <v>48.170908044270668</v>
      </c>
      <c r="AA430" s="4" t="str">
        <f>'6 a'!F61</f>
        <v>NA</v>
      </c>
      <c r="AB430" s="4" t="str">
        <f>'6 a'!G61</f>
        <v>NA</v>
      </c>
      <c r="AC430" s="4">
        <f>'6 a'!H61</f>
        <v>3.3869441765250854</v>
      </c>
      <c r="AD430" s="4">
        <f>'6 a'!I61</f>
        <v>3.5271281277012045</v>
      </c>
      <c r="AE430" s="4" t="str">
        <f>'6 a'!J61</f>
        <v>NA</v>
      </c>
      <c r="AF430" s="4">
        <f>'6 a'!K61</f>
        <v>2.1558980000000001</v>
      </c>
      <c r="AG430" s="4" t="str">
        <f>'6 a'!L61</f>
        <v>NA</v>
      </c>
      <c r="AH430" s="4">
        <f>'6 a'!M61</f>
        <v>20.351053199999999</v>
      </c>
      <c r="AI430" s="4">
        <f>'6 a'!N61</f>
        <v>26.454853689759037</v>
      </c>
      <c r="AJ430" s="4">
        <f>'6 a'!O61</f>
        <v>1.064655862356034</v>
      </c>
      <c r="AK430" s="4">
        <f>'6 a'!P61</f>
        <v>21.05786226370336</v>
      </c>
      <c r="AL430" s="4">
        <f>'6 a'!Q61</f>
        <v>4.8066854107951196</v>
      </c>
      <c r="AM430" s="4">
        <f>'6 a'!R61</f>
        <v>1.5505000000000002</v>
      </c>
      <c r="AN430" s="4" t="str">
        <f>'6 a'!S61</f>
        <v>NA</v>
      </c>
      <c r="AO430" s="4">
        <f>'6 a'!T61</f>
        <v>3.6844311377245509</v>
      </c>
      <c r="AP430" s="4">
        <f>'6 a'!U61</f>
        <v>24.147007344690405</v>
      </c>
      <c r="AR430" s="238">
        <f t="shared" si="149"/>
        <v>0</v>
      </c>
      <c r="AS430" s="238">
        <f t="shared" si="150"/>
        <v>0</v>
      </c>
      <c r="AT430" s="238">
        <f t="shared" si="151"/>
        <v>0</v>
      </c>
      <c r="AU430" s="238">
        <f t="shared" si="152"/>
        <v>0</v>
      </c>
      <c r="AV430" s="238" t="e">
        <f t="shared" si="153"/>
        <v>#VALUE!</v>
      </c>
      <c r="AW430" s="238" t="e">
        <f t="shared" si="154"/>
        <v>#VALUE!</v>
      </c>
      <c r="AX430" s="238">
        <f t="shared" si="155"/>
        <v>0</v>
      </c>
      <c r="AY430" s="238">
        <f t="shared" si="156"/>
        <v>0</v>
      </c>
      <c r="AZ430" s="238" t="e">
        <f t="shared" si="157"/>
        <v>#VALUE!</v>
      </c>
      <c r="BA430" s="238">
        <f t="shared" si="158"/>
        <v>0</v>
      </c>
      <c r="BB430" s="238" t="e">
        <f t="shared" si="159"/>
        <v>#VALUE!</v>
      </c>
      <c r="BC430" s="238">
        <f t="shared" si="160"/>
        <v>0</v>
      </c>
      <c r="BD430" s="238">
        <f t="shared" si="161"/>
        <v>0</v>
      </c>
      <c r="BE430" s="238">
        <f t="shared" si="162"/>
        <v>0</v>
      </c>
      <c r="BF430" s="238">
        <f t="shared" si="163"/>
        <v>0</v>
      </c>
      <c r="BG430" s="238">
        <f t="shared" si="164"/>
        <v>0</v>
      </c>
      <c r="BH430" s="238">
        <f t="shared" si="165"/>
        <v>0</v>
      </c>
      <c r="BI430" s="238" t="e">
        <f t="shared" si="166"/>
        <v>#VALUE!</v>
      </c>
      <c r="BJ430" s="238">
        <f t="shared" si="167"/>
        <v>0</v>
      </c>
      <c r="BK430" s="238">
        <f t="shared" si="168"/>
        <v>0</v>
      </c>
    </row>
    <row r="431" spans="1:63" x14ac:dyDescent="0.25">
      <c r="A431">
        <v>1962</v>
      </c>
      <c r="B431" s="204">
        <v>69.528999999999996</v>
      </c>
      <c r="C431" s="204">
        <v>6.5100280130172887</v>
      </c>
      <c r="D431" s="204">
        <v>4.2679999999999998</v>
      </c>
      <c r="E431" s="204">
        <v>48.792053590417339</v>
      </c>
      <c r="F431" s="204" t="e">
        <f>NA()</f>
        <v>#N/A</v>
      </c>
      <c r="G431" s="204" t="e">
        <f>NA()</f>
        <v>#N/A</v>
      </c>
      <c r="H431" s="204">
        <v>3.3710837916069543</v>
      </c>
      <c r="I431" s="204">
        <v>3.5816089397423556</v>
      </c>
      <c r="J431" s="204" t="e">
        <f>NA()</f>
        <v>#N/A</v>
      </c>
      <c r="K431" s="204">
        <v>2.1890019999999999</v>
      </c>
      <c r="L431" s="204" t="e">
        <f>NA()</f>
        <v>#N/A</v>
      </c>
      <c r="M431" s="204">
        <v>20.340438200000001</v>
      </c>
      <c r="N431" s="204">
        <v>26.546954141566264</v>
      </c>
      <c r="O431" s="204">
        <v>1.0747954419975203</v>
      </c>
      <c r="P431" s="204">
        <v>20.996409358264536</v>
      </c>
      <c r="Q431" s="204">
        <v>4.9029777181054159</v>
      </c>
      <c r="R431" s="204">
        <v>1.5590000000000004</v>
      </c>
      <c r="S431" s="204" t="e">
        <f>NA()</f>
        <v>#N/A</v>
      </c>
      <c r="T431" s="204">
        <v>3.7044453315591048</v>
      </c>
      <c r="U431" s="204">
        <v>24.280504621034378</v>
      </c>
      <c r="W431" s="4">
        <f>'6 a'!B62</f>
        <v>69.528999999999996</v>
      </c>
      <c r="X431" s="4">
        <f>'6 a'!C62</f>
        <v>6.5100280130172887</v>
      </c>
      <c r="Y431" s="4">
        <f>'6 a'!D62</f>
        <v>4.2679999999999998</v>
      </c>
      <c r="Z431" s="4">
        <f>'6 a'!E62</f>
        <v>48.792053590417339</v>
      </c>
      <c r="AA431" s="4" t="str">
        <f>'6 a'!F62</f>
        <v>NA</v>
      </c>
      <c r="AB431" s="4" t="str">
        <f>'6 a'!G62</f>
        <v>NA</v>
      </c>
      <c r="AC431" s="4">
        <f>'6 a'!H62</f>
        <v>3.3710837916069543</v>
      </c>
      <c r="AD431" s="4">
        <f>'6 a'!I62</f>
        <v>3.5816089397423556</v>
      </c>
      <c r="AE431" s="4" t="str">
        <f>'6 a'!J62</f>
        <v>NA</v>
      </c>
      <c r="AF431" s="4">
        <f>'6 a'!K62</f>
        <v>2.1890019999999999</v>
      </c>
      <c r="AG431" s="4" t="str">
        <f>'6 a'!L62</f>
        <v>NA</v>
      </c>
      <c r="AH431" s="4">
        <f>'6 a'!M62</f>
        <v>20.340438200000001</v>
      </c>
      <c r="AI431" s="4">
        <f>'6 a'!N62</f>
        <v>26.546954141566264</v>
      </c>
      <c r="AJ431" s="4">
        <f>'6 a'!O62</f>
        <v>1.0747954419975203</v>
      </c>
      <c r="AK431" s="4">
        <f>'6 a'!P62</f>
        <v>20.996409358264536</v>
      </c>
      <c r="AL431" s="4">
        <f>'6 a'!Q62</f>
        <v>4.9029777181054159</v>
      </c>
      <c r="AM431" s="4">
        <f>'6 a'!R62</f>
        <v>1.5590000000000004</v>
      </c>
      <c r="AN431" s="4" t="str">
        <f>'6 a'!S62</f>
        <v>NA</v>
      </c>
      <c r="AO431" s="4">
        <f>'6 a'!T62</f>
        <v>3.7044453315591048</v>
      </c>
      <c r="AP431" s="4">
        <f>'6 a'!U62</f>
        <v>24.280504621034378</v>
      </c>
      <c r="AR431" s="238">
        <f t="shared" si="149"/>
        <v>0</v>
      </c>
      <c r="AS431" s="238">
        <f t="shared" si="150"/>
        <v>0</v>
      </c>
      <c r="AT431" s="238">
        <f t="shared" si="151"/>
        <v>0</v>
      </c>
      <c r="AU431" s="238">
        <f t="shared" si="152"/>
        <v>0</v>
      </c>
      <c r="AV431" s="238" t="e">
        <f t="shared" si="153"/>
        <v>#VALUE!</v>
      </c>
      <c r="AW431" s="238" t="e">
        <f t="shared" si="154"/>
        <v>#VALUE!</v>
      </c>
      <c r="AX431" s="238">
        <f t="shared" si="155"/>
        <v>0</v>
      </c>
      <c r="AY431" s="238">
        <f t="shared" si="156"/>
        <v>0</v>
      </c>
      <c r="AZ431" s="238" t="e">
        <f t="shared" si="157"/>
        <v>#VALUE!</v>
      </c>
      <c r="BA431" s="238">
        <f t="shared" si="158"/>
        <v>0</v>
      </c>
      <c r="BB431" s="238" t="e">
        <f t="shared" si="159"/>
        <v>#VALUE!</v>
      </c>
      <c r="BC431" s="238">
        <f t="shared" si="160"/>
        <v>0</v>
      </c>
      <c r="BD431" s="238">
        <f t="shared" si="161"/>
        <v>0</v>
      </c>
      <c r="BE431" s="238">
        <f t="shared" si="162"/>
        <v>0</v>
      </c>
      <c r="BF431" s="238">
        <f t="shared" si="163"/>
        <v>0</v>
      </c>
      <c r="BG431" s="238">
        <f t="shared" si="164"/>
        <v>0</v>
      </c>
      <c r="BH431" s="238">
        <f t="shared" si="165"/>
        <v>0</v>
      </c>
      <c r="BI431" s="238" t="e">
        <f t="shared" si="166"/>
        <v>#VALUE!</v>
      </c>
      <c r="BJ431" s="238">
        <f t="shared" si="167"/>
        <v>0</v>
      </c>
      <c r="BK431" s="238">
        <f t="shared" si="168"/>
        <v>0</v>
      </c>
    </row>
    <row r="432" spans="1:63" x14ac:dyDescent="0.25">
      <c r="A432">
        <v>1963</v>
      </c>
      <c r="B432" s="204">
        <v>70.498999999999995</v>
      </c>
      <c r="C432" s="204">
        <v>6.6609626277887903</v>
      </c>
      <c r="D432" s="204">
        <v>4.3899999999999997</v>
      </c>
      <c r="E432" s="204">
        <v>49.209720423171127</v>
      </c>
      <c r="F432" s="204">
        <v>7.5629999999999997</v>
      </c>
      <c r="G432" s="204" t="e">
        <f>NA()</f>
        <v>#N/A</v>
      </c>
      <c r="H432" s="204">
        <v>3.3480117654410395</v>
      </c>
      <c r="I432" s="204">
        <v>3.6068315379095557</v>
      </c>
      <c r="J432" s="204" t="e">
        <f>NA()</f>
        <v>#N/A</v>
      </c>
      <c r="K432" s="204">
        <v>2.2158989999999998</v>
      </c>
      <c r="L432" s="204" t="e">
        <f>NA()</f>
        <v>#N/A</v>
      </c>
      <c r="M432" s="204">
        <v>20.499627</v>
      </c>
      <c r="N432" s="204">
        <v>26.610022929216868</v>
      </c>
      <c r="O432" s="204">
        <v>1.0808791897824119</v>
      </c>
      <c r="P432" s="204">
        <v>20.648176227444541</v>
      </c>
      <c r="Q432" s="204">
        <v>4.9698159078855024</v>
      </c>
      <c r="R432" s="204">
        <v>1.5654000000000003</v>
      </c>
      <c r="S432" s="204" t="e">
        <f>NA()</f>
        <v>#N/A</v>
      </c>
      <c r="T432" s="204">
        <v>3.7229432985880093</v>
      </c>
      <c r="U432" s="204">
        <v>24.342503356115479</v>
      </c>
      <c r="W432" s="4">
        <f>'6 a'!B63</f>
        <v>70.498999999999995</v>
      </c>
      <c r="X432" s="4">
        <f>'6 a'!C63</f>
        <v>6.6609626277887903</v>
      </c>
      <c r="Y432" s="4">
        <f>'6 a'!D63</f>
        <v>4.3899999999999997</v>
      </c>
      <c r="Z432" s="4">
        <f>'6 a'!E63</f>
        <v>49.209720423171127</v>
      </c>
      <c r="AA432" s="4">
        <f>'6 a'!F63</f>
        <v>7.5629999999999997</v>
      </c>
      <c r="AB432" s="4" t="str">
        <f>'6 a'!G63</f>
        <v>NA</v>
      </c>
      <c r="AC432" s="4">
        <f>'6 a'!H63</f>
        <v>3.3480117654410395</v>
      </c>
      <c r="AD432" s="4">
        <f>'6 a'!I63</f>
        <v>3.6068315379095557</v>
      </c>
      <c r="AE432" s="4" t="str">
        <f>'6 a'!J63</f>
        <v>NA</v>
      </c>
      <c r="AF432" s="4">
        <f>'6 a'!K63</f>
        <v>2.2158989999999998</v>
      </c>
      <c r="AG432" s="4" t="str">
        <f>'6 a'!L63</f>
        <v>NA</v>
      </c>
      <c r="AH432" s="4">
        <f>'6 a'!M63</f>
        <v>20.499627</v>
      </c>
      <c r="AI432" s="4">
        <f>'6 a'!N63</f>
        <v>26.610022929216868</v>
      </c>
      <c r="AJ432" s="4">
        <f>'6 a'!O63</f>
        <v>1.0808791897824119</v>
      </c>
      <c r="AK432" s="4">
        <f>'6 a'!P63</f>
        <v>20.648176227444541</v>
      </c>
      <c r="AL432" s="4">
        <f>'6 a'!Q63</f>
        <v>4.9698159078855024</v>
      </c>
      <c r="AM432" s="4">
        <f>'6 a'!R63</f>
        <v>1.5654000000000003</v>
      </c>
      <c r="AN432" s="4" t="str">
        <f>'6 a'!S63</f>
        <v>NA</v>
      </c>
      <c r="AO432" s="4">
        <f>'6 a'!T63</f>
        <v>3.7229432985880093</v>
      </c>
      <c r="AP432" s="4">
        <f>'6 a'!U63</f>
        <v>24.342503356115479</v>
      </c>
      <c r="AR432" s="238">
        <f t="shared" si="149"/>
        <v>0</v>
      </c>
      <c r="AS432" s="238">
        <f t="shared" si="150"/>
        <v>0</v>
      </c>
      <c r="AT432" s="238">
        <f t="shared" si="151"/>
        <v>0</v>
      </c>
      <c r="AU432" s="238">
        <f t="shared" si="152"/>
        <v>0</v>
      </c>
      <c r="AV432" s="238">
        <f t="shared" si="153"/>
        <v>0</v>
      </c>
      <c r="AW432" s="238" t="e">
        <f t="shared" si="154"/>
        <v>#VALUE!</v>
      </c>
      <c r="AX432" s="238">
        <f t="shared" si="155"/>
        <v>0</v>
      </c>
      <c r="AY432" s="238">
        <f t="shared" si="156"/>
        <v>0</v>
      </c>
      <c r="AZ432" s="238" t="e">
        <f t="shared" si="157"/>
        <v>#VALUE!</v>
      </c>
      <c r="BA432" s="238">
        <f t="shared" si="158"/>
        <v>0</v>
      </c>
      <c r="BB432" s="238" t="e">
        <f t="shared" si="159"/>
        <v>#VALUE!</v>
      </c>
      <c r="BC432" s="238">
        <f t="shared" si="160"/>
        <v>0</v>
      </c>
      <c r="BD432" s="238">
        <f t="shared" si="161"/>
        <v>0</v>
      </c>
      <c r="BE432" s="238">
        <f t="shared" si="162"/>
        <v>0</v>
      </c>
      <c r="BF432" s="238">
        <f t="shared" si="163"/>
        <v>0</v>
      </c>
      <c r="BG432" s="238">
        <f t="shared" si="164"/>
        <v>0</v>
      </c>
      <c r="BH432" s="238">
        <f t="shared" si="165"/>
        <v>0</v>
      </c>
      <c r="BI432" s="238" t="e">
        <f t="shared" si="166"/>
        <v>#VALUE!</v>
      </c>
      <c r="BJ432" s="238">
        <f t="shared" si="167"/>
        <v>0</v>
      </c>
      <c r="BK432" s="238">
        <f t="shared" si="168"/>
        <v>0</v>
      </c>
    </row>
    <row r="433" spans="1:63" x14ac:dyDescent="0.25">
      <c r="A433">
        <v>1964</v>
      </c>
      <c r="B433" s="204">
        <v>72.043000000000006</v>
      </c>
      <c r="C433" s="204">
        <v>6.897089066832331</v>
      </c>
      <c r="D433" s="204">
        <v>4.54</v>
      </c>
      <c r="E433" s="204">
        <v>49.852284781253879</v>
      </c>
      <c r="F433" s="204">
        <v>7.6980000000000004</v>
      </c>
      <c r="G433" s="204" t="e">
        <f>NA()</f>
        <v>#N/A</v>
      </c>
      <c r="H433" s="204">
        <v>3.3424473048608658</v>
      </c>
      <c r="I433" s="204">
        <v>3.6582856381706428</v>
      </c>
      <c r="J433" s="204" t="e">
        <f>NA()</f>
        <v>#N/A</v>
      </c>
      <c r="K433" s="204">
        <v>2.2614170000000002</v>
      </c>
      <c r="L433" s="204" t="e">
        <f>NA()</f>
        <v>#N/A</v>
      </c>
      <c r="M433" s="204">
        <v>20.723727199999999</v>
      </c>
      <c r="N433" s="204">
        <v>26.633048042168674</v>
      </c>
      <c r="O433" s="204">
        <v>1.0859489796031547</v>
      </c>
      <c r="P433" s="204">
        <v>20.576481171099246</v>
      </c>
      <c r="Q433" s="204">
        <v>5.0570454098018898</v>
      </c>
      <c r="R433" s="204">
        <v>1.5698000000000001</v>
      </c>
      <c r="S433" s="204" t="e">
        <f>NA()</f>
        <v>#N/A</v>
      </c>
      <c r="T433" s="204">
        <v>3.7764155639338615</v>
      </c>
      <c r="U433" s="204">
        <v>24.670996654085485</v>
      </c>
      <c r="W433" s="4">
        <f>'6 a'!B64</f>
        <v>72.043000000000006</v>
      </c>
      <c r="X433" s="4">
        <f>'6 a'!C64</f>
        <v>6.897089066832331</v>
      </c>
      <c r="Y433" s="4">
        <f>'6 a'!D64</f>
        <v>4.54</v>
      </c>
      <c r="Z433" s="4">
        <f>'6 a'!E64</f>
        <v>49.852284781253879</v>
      </c>
      <c r="AA433" s="4">
        <f>'6 a'!F64</f>
        <v>7.6980000000000004</v>
      </c>
      <c r="AB433" s="4" t="str">
        <f>'6 a'!G64</f>
        <v>NA</v>
      </c>
      <c r="AC433" s="4">
        <f>'6 a'!H64</f>
        <v>3.3424473048608658</v>
      </c>
      <c r="AD433" s="4">
        <f>'6 a'!I64</f>
        <v>3.6582856381706428</v>
      </c>
      <c r="AE433" s="4" t="str">
        <f>'6 a'!J64</f>
        <v>NA</v>
      </c>
      <c r="AF433" s="4">
        <f>'6 a'!K64</f>
        <v>2.2614170000000002</v>
      </c>
      <c r="AG433" s="4" t="str">
        <f>'6 a'!L64</f>
        <v>NA</v>
      </c>
      <c r="AH433" s="4">
        <f>'6 a'!M64</f>
        <v>20.723727199999999</v>
      </c>
      <c r="AI433" s="4">
        <f>'6 a'!N64</f>
        <v>26.633048042168674</v>
      </c>
      <c r="AJ433" s="4">
        <f>'6 a'!O64</f>
        <v>1.0859489796031547</v>
      </c>
      <c r="AK433" s="4">
        <f>'6 a'!P64</f>
        <v>20.576481171099246</v>
      </c>
      <c r="AL433" s="4">
        <f>'6 a'!Q64</f>
        <v>5.0570454098018898</v>
      </c>
      <c r="AM433" s="4">
        <f>'6 a'!R64</f>
        <v>1.5698000000000001</v>
      </c>
      <c r="AN433" s="4" t="str">
        <f>'6 a'!S64</f>
        <v>NA</v>
      </c>
      <c r="AO433" s="4">
        <f>'6 a'!T64</f>
        <v>3.7764155639338615</v>
      </c>
      <c r="AP433" s="4">
        <f>'6 a'!U64</f>
        <v>24.670996654085485</v>
      </c>
      <c r="AR433" s="238">
        <f t="shared" si="149"/>
        <v>0</v>
      </c>
      <c r="AS433" s="238">
        <f t="shared" si="150"/>
        <v>0</v>
      </c>
      <c r="AT433" s="238">
        <f t="shared" si="151"/>
        <v>0</v>
      </c>
      <c r="AU433" s="238">
        <f t="shared" si="152"/>
        <v>0</v>
      </c>
      <c r="AV433" s="238">
        <f t="shared" si="153"/>
        <v>0</v>
      </c>
      <c r="AW433" s="238" t="e">
        <f t="shared" si="154"/>
        <v>#VALUE!</v>
      </c>
      <c r="AX433" s="238">
        <f t="shared" si="155"/>
        <v>0</v>
      </c>
      <c r="AY433" s="238">
        <f t="shared" si="156"/>
        <v>0</v>
      </c>
      <c r="AZ433" s="238" t="e">
        <f t="shared" si="157"/>
        <v>#VALUE!</v>
      </c>
      <c r="BA433" s="238">
        <f t="shared" si="158"/>
        <v>0</v>
      </c>
      <c r="BB433" s="238" t="e">
        <f t="shared" si="159"/>
        <v>#VALUE!</v>
      </c>
      <c r="BC433" s="238">
        <f t="shared" si="160"/>
        <v>0</v>
      </c>
      <c r="BD433" s="238">
        <f t="shared" si="161"/>
        <v>0</v>
      </c>
      <c r="BE433" s="238">
        <f t="shared" si="162"/>
        <v>0</v>
      </c>
      <c r="BF433" s="238">
        <f t="shared" si="163"/>
        <v>0</v>
      </c>
      <c r="BG433" s="238">
        <f t="shared" si="164"/>
        <v>0</v>
      </c>
      <c r="BH433" s="238">
        <f t="shared" si="165"/>
        <v>0</v>
      </c>
      <c r="BI433" s="238" t="e">
        <f t="shared" si="166"/>
        <v>#VALUE!</v>
      </c>
      <c r="BJ433" s="238">
        <f t="shared" si="167"/>
        <v>0</v>
      </c>
      <c r="BK433" s="238">
        <f t="shared" si="168"/>
        <v>0</v>
      </c>
    </row>
    <row r="434" spans="1:63" x14ac:dyDescent="0.25">
      <c r="A434">
        <v>1965</v>
      </c>
      <c r="B434" s="204">
        <v>73.81</v>
      </c>
      <c r="C434" s="204">
        <v>7.1497584304135975</v>
      </c>
      <c r="D434" s="204">
        <v>4.6859999999999999</v>
      </c>
      <c r="E434" s="204">
        <v>50.655490228857325</v>
      </c>
      <c r="F434" s="204">
        <v>8.1120000000000001</v>
      </c>
      <c r="G434" s="204" t="e">
        <f>NA()</f>
        <v>#N/A</v>
      </c>
      <c r="H434" s="204">
        <v>3.3199772939643322</v>
      </c>
      <c r="I434" s="204">
        <v>3.6724102931442748</v>
      </c>
      <c r="J434" s="204" t="e">
        <f>NA()</f>
        <v>#N/A</v>
      </c>
      <c r="K434" s="204">
        <v>2.302797</v>
      </c>
      <c r="L434" s="204" t="e">
        <f>NA()</f>
        <v>#N/A</v>
      </c>
      <c r="M434" s="204">
        <v>20.7831726</v>
      </c>
      <c r="N434" s="204">
        <v>26.784212914156626</v>
      </c>
      <c r="O434" s="204">
        <v>1.0839210636748575</v>
      </c>
      <c r="P434" s="204">
        <v>20.07461577668219</v>
      </c>
      <c r="Q434" s="204">
        <v>5.1000937354229627</v>
      </c>
      <c r="R434" s="204">
        <v>1.5838000000000003</v>
      </c>
      <c r="S434" s="204" t="e">
        <f>NA()</f>
        <v>#N/A</v>
      </c>
      <c r="T434" s="204">
        <v>3.8024946649910061</v>
      </c>
      <c r="U434" s="204">
        <v>24.920491563807001</v>
      </c>
      <c r="W434" s="4">
        <f>'6 a'!B65</f>
        <v>73.81</v>
      </c>
      <c r="X434" s="4">
        <f>'6 a'!C65</f>
        <v>7.1497584304135975</v>
      </c>
      <c r="Y434" s="4">
        <f>'6 a'!D65</f>
        <v>4.6859999999999999</v>
      </c>
      <c r="Z434" s="4">
        <f>'6 a'!E65</f>
        <v>50.655490228857325</v>
      </c>
      <c r="AA434" s="4">
        <f>'6 a'!F65</f>
        <v>8.1120000000000001</v>
      </c>
      <c r="AB434" s="4" t="str">
        <f>'6 a'!G65</f>
        <v>NA</v>
      </c>
      <c r="AC434" s="4">
        <f>'6 a'!H65</f>
        <v>3.3199772939643322</v>
      </c>
      <c r="AD434" s="4">
        <f>'6 a'!I65</f>
        <v>3.6724102931442748</v>
      </c>
      <c r="AE434" s="4" t="str">
        <f>'6 a'!J65</f>
        <v>NA</v>
      </c>
      <c r="AF434" s="4">
        <f>'6 a'!K65</f>
        <v>2.302797</v>
      </c>
      <c r="AG434" s="4" t="str">
        <f>'6 a'!L65</f>
        <v>NA</v>
      </c>
      <c r="AH434" s="4">
        <f>'6 a'!M65</f>
        <v>20.7831726</v>
      </c>
      <c r="AI434" s="4">
        <f>'6 a'!N65</f>
        <v>26.784212914156626</v>
      </c>
      <c r="AJ434" s="4">
        <f>'6 a'!O65</f>
        <v>1.0839210636748575</v>
      </c>
      <c r="AK434" s="4">
        <f>'6 a'!P65</f>
        <v>20.07461577668219</v>
      </c>
      <c r="AL434" s="4">
        <f>'6 a'!Q65</f>
        <v>5.1000937354229627</v>
      </c>
      <c r="AM434" s="4">
        <f>'6 a'!R65</f>
        <v>1.5838000000000003</v>
      </c>
      <c r="AN434" s="4" t="str">
        <f>'6 a'!S65</f>
        <v>NA</v>
      </c>
      <c r="AO434" s="4">
        <f>'6 a'!T65</f>
        <v>3.8024946649910061</v>
      </c>
      <c r="AP434" s="4">
        <f>'6 a'!U65</f>
        <v>24.920491563807001</v>
      </c>
      <c r="AR434" s="238">
        <f t="shared" si="149"/>
        <v>0</v>
      </c>
      <c r="AS434" s="238">
        <f t="shared" si="150"/>
        <v>0</v>
      </c>
      <c r="AT434" s="238">
        <f t="shared" si="151"/>
        <v>0</v>
      </c>
      <c r="AU434" s="238">
        <f t="shared" si="152"/>
        <v>0</v>
      </c>
      <c r="AV434" s="238">
        <f t="shared" si="153"/>
        <v>0</v>
      </c>
      <c r="AW434" s="238" t="e">
        <f t="shared" si="154"/>
        <v>#VALUE!</v>
      </c>
      <c r="AX434" s="238">
        <f t="shared" si="155"/>
        <v>0</v>
      </c>
      <c r="AY434" s="238">
        <f t="shared" si="156"/>
        <v>0</v>
      </c>
      <c r="AZ434" s="238" t="e">
        <f t="shared" si="157"/>
        <v>#VALUE!</v>
      </c>
      <c r="BA434" s="238">
        <f t="shared" si="158"/>
        <v>0</v>
      </c>
      <c r="BB434" s="238" t="e">
        <f t="shared" si="159"/>
        <v>#VALUE!</v>
      </c>
      <c r="BC434" s="238">
        <f t="shared" si="160"/>
        <v>0</v>
      </c>
      <c r="BD434" s="238">
        <f t="shared" si="161"/>
        <v>0</v>
      </c>
      <c r="BE434" s="238">
        <f t="shared" si="162"/>
        <v>0</v>
      </c>
      <c r="BF434" s="238">
        <f t="shared" si="163"/>
        <v>0</v>
      </c>
      <c r="BG434" s="238">
        <f t="shared" si="164"/>
        <v>0</v>
      </c>
      <c r="BH434" s="238">
        <f t="shared" si="165"/>
        <v>0</v>
      </c>
      <c r="BI434" s="238" t="e">
        <f t="shared" si="166"/>
        <v>#VALUE!</v>
      </c>
      <c r="BJ434" s="238">
        <f t="shared" si="167"/>
        <v>0</v>
      </c>
      <c r="BK434" s="238">
        <f t="shared" si="168"/>
        <v>0</v>
      </c>
    </row>
    <row r="435" spans="1:63" x14ac:dyDescent="0.25">
      <c r="A435">
        <v>1966</v>
      </c>
      <c r="B435" s="204">
        <v>76.016999999999996</v>
      </c>
      <c r="C435" s="204">
        <v>7.4413687523051646</v>
      </c>
      <c r="D435" s="204">
        <v>4.8929999999999998</v>
      </c>
      <c r="E435" s="204">
        <v>51.694302607757791</v>
      </c>
      <c r="F435" s="204">
        <v>8.3249999999999993</v>
      </c>
      <c r="G435" s="204" t="e">
        <f>NA()</f>
        <v>#N/A</v>
      </c>
      <c r="H435" s="204">
        <v>3.2924110565860314</v>
      </c>
      <c r="I435" s="204">
        <v>3.6855260441912185</v>
      </c>
      <c r="J435" s="204" t="e">
        <f>NA()</f>
        <v>#N/A</v>
      </c>
      <c r="K435" s="204">
        <v>2.3421080000000001</v>
      </c>
      <c r="L435" s="204" t="e">
        <f>NA()</f>
        <v>#N/A</v>
      </c>
      <c r="M435" s="204">
        <v>20.941377299999999</v>
      </c>
      <c r="N435" s="204">
        <v>26.702123381024098</v>
      </c>
      <c r="O435" s="204">
        <v>1.0804736065967522</v>
      </c>
      <c r="P435" s="204">
        <v>19.746866947675137</v>
      </c>
      <c r="Q435" s="204">
        <v>5.1397435090213195</v>
      </c>
      <c r="R435" s="204">
        <v>1.5902000000000003</v>
      </c>
      <c r="S435" s="204" t="e">
        <f>NA()</f>
        <v>#N/A</v>
      </c>
      <c r="T435" s="204">
        <v>3.8078519997042952</v>
      </c>
      <c r="U435" s="204">
        <v>24.977490400897686</v>
      </c>
      <c r="W435" s="4">
        <f>'6 a'!B66</f>
        <v>76.016999999999996</v>
      </c>
      <c r="X435" s="4">
        <f>'6 a'!C66</f>
        <v>7.4413687523051646</v>
      </c>
      <c r="Y435" s="4">
        <f>'6 a'!D66</f>
        <v>4.8929999999999998</v>
      </c>
      <c r="Z435" s="4">
        <f>'6 a'!E66</f>
        <v>51.694302607757791</v>
      </c>
      <c r="AA435" s="4">
        <f>'6 a'!F66</f>
        <v>8.3249999999999993</v>
      </c>
      <c r="AB435" s="4" t="str">
        <f>'6 a'!G66</f>
        <v>NA</v>
      </c>
      <c r="AC435" s="4">
        <f>'6 a'!H66</f>
        <v>3.2924110565860314</v>
      </c>
      <c r="AD435" s="4">
        <f>'6 a'!I66</f>
        <v>3.6855260441912185</v>
      </c>
      <c r="AE435" s="4" t="str">
        <f>'6 a'!J66</f>
        <v>NA</v>
      </c>
      <c r="AF435" s="4">
        <f>'6 a'!K66</f>
        <v>2.3421080000000001</v>
      </c>
      <c r="AG435" s="4" t="str">
        <f>'6 a'!L66</f>
        <v>NA</v>
      </c>
      <c r="AH435" s="4">
        <f>'6 a'!M66</f>
        <v>20.941377299999999</v>
      </c>
      <c r="AI435" s="4">
        <f>'6 a'!N66</f>
        <v>26.702123381024098</v>
      </c>
      <c r="AJ435" s="4">
        <f>'6 a'!O66</f>
        <v>1.0804736065967522</v>
      </c>
      <c r="AK435" s="4">
        <f>'6 a'!P66</f>
        <v>19.746866947675137</v>
      </c>
      <c r="AL435" s="4">
        <f>'6 a'!Q66</f>
        <v>5.1397435090213195</v>
      </c>
      <c r="AM435" s="4">
        <f>'6 a'!R66</f>
        <v>1.5902000000000003</v>
      </c>
      <c r="AN435" s="4" t="str">
        <f>'6 a'!S66</f>
        <v>NA</v>
      </c>
      <c r="AO435" s="4">
        <f>'6 a'!T66</f>
        <v>3.8078519997042952</v>
      </c>
      <c r="AP435" s="4">
        <f>'6 a'!U66</f>
        <v>24.977490400897686</v>
      </c>
      <c r="AR435" s="238">
        <f t="shared" si="149"/>
        <v>0</v>
      </c>
      <c r="AS435" s="238">
        <f t="shared" si="150"/>
        <v>0</v>
      </c>
      <c r="AT435" s="238">
        <f t="shared" si="151"/>
        <v>0</v>
      </c>
      <c r="AU435" s="238">
        <f t="shared" si="152"/>
        <v>0</v>
      </c>
      <c r="AV435" s="238">
        <f t="shared" si="153"/>
        <v>0</v>
      </c>
      <c r="AW435" s="238" t="e">
        <f t="shared" si="154"/>
        <v>#VALUE!</v>
      </c>
      <c r="AX435" s="238">
        <f t="shared" si="155"/>
        <v>0</v>
      </c>
      <c r="AY435" s="238">
        <f t="shared" si="156"/>
        <v>0</v>
      </c>
      <c r="AZ435" s="238" t="e">
        <f t="shared" si="157"/>
        <v>#VALUE!</v>
      </c>
      <c r="BA435" s="238">
        <f t="shared" si="158"/>
        <v>0</v>
      </c>
      <c r="BB435" s="238" t="e">
        <f t="shared" si="159"/>
        <v>#VALUE!</v>
      </c>
      <c r="BC435" s="238">
        <f t="shared" si="160"/>
        <v>0</v>
      </c>
      <c r="BD435" s="238">
        <f t="shared" si="161"/>
        <v>0</v>
      </c>
      <c r="BE435" s="238">
        <f t="shared" si="162"/>
        <v>0</v>
      </c>
      <c r="BF435" s="238">
        <f t="shared" si="163"/>
        <v>0</v>
      </c>
      <c r="BG435" s="238">
        <f t="shared" si="164"/>
        <v>0</v>
      </c>
      <c r="BH435" s="238">
        <f t="shared" si="165"/>
        <v>0</v>
      </c>
      <c r="BI435" s="238" t="e">
        <f t="shared" si="166"/>
        <v>#VALUE!</v>
      </c>
      <c r="BJ435" s="238">
        <f t="shared" si="167"/>
        <v>0</v>
      </c>
      <c r="BK435" s="238">
        <f t="shared" si="168"/>
        <v>0</v>
      </c>
    </row>
    <row r="436" spans="1:63" x14ac:dyDescent="0.25">
      <c r="A436">
        <v>1967</v>
      </c>
      <c r="B436" s="204">
        <v>77.817999999999998</v>
      </c>
      <c r="C436" s="204">
        <v>7.6742459559927036</v>
      </c>
      <c r="D436" s="204">
        <v>5.0110000000000001</v>
      </c>
      <c r="E436" s="204">
        <v>52.690277362786055</v>
      </c>
      <c r="F436" s="204">
        <v>8.6240000000000006</v>
      </c>
      <c r="G436" s="204" t="e">
        <f>NA()</f>
        <v>#N/A</v>
      </c>
      <c r="H436" s="204">
        <v>3.2387407682215521</v>
      </c>
      <c r="I436" s="204">
        <v>3.6693835813642108</v>
      </c>
      <c r="J436" s="204" t="e">
        <f>NA()</f>
        <v>#N/A</v>
      </c>
      <c r="K436" s="204">
        <v>2.342241</v>
      </c>
      <c r="L436" s="204" t="e">
        <f>NA()</f>
        <v>#N/A</v>
      </c>
      <c r="M436" s="204">
        <v>20.997063999999998</v>
      </c>
      <c r="N436" s="204">
        <v>25.832174548192771</v>
      </c>
      <c r="O436" s="204">
        <v>1.0747954419975203</v>
      </c>
      <c r="P436" s="204">
        <v>19.992678569430428</v>
      </c>
      <c r="Q436" s="204">
        <v>5.1238835995819763</v>
      </c>
      <c r="R436" s="204">
        <v>1.5997000000000001</v>
      </c>
      <c r="S436" s="204" t="e">
        <f>NA()</f>
        <v>#N/A</v>
      </c>
      <c r="T436" s="204">
        <v>3.7672171213129304</v>
      </c>
      <c r="U436" s="204">
        <v>24.687496317453842</v>
      </c>
      <c r="W436" s="4">
        <f>'6 a'!B67</f>
        <v>77.817999999999998</v>
      </c>
      <c r="X436" s="4">
        <f>'6 a'!C67</f>
        <v>7.6742459559927036</v>
      </c>
      <c r="Y436" s="4">
        <f>'6 a'!D67</f>
        <v>5.0110000000000001</v>
      </c>
      <c r="Z436" s="4">
        <f>'6 a'!E67</f>
        <v>52.690277362786055</v>
      </c>
      <c r="AA436" s="4">
        <f>'6 a'!F67</f>
        <v>8.6240000000000006</v>
      </c>
      <c r="AB436" s="4" t="str">
        <f>'6 a'!G67</f>
        <v>NA</v>
      </c>
      <c r="AC436" s="4">
        <f>'6 a'!H67</f>
        <v>3.2387407682215521</v>
      </c>
      <c r="AD436" s="4">
        <f>'6 a'!I67</f>
        <v>3.6693835813642108</v>
      </c>
      <c r="AE436" s="4" t="str">
        <f>'6 a'!J67</f>
        <v>NA</v>
      </c>
      <c r="AF436" s="4">
        <f>'6 a'!K67</f>
        <v>2.342241</v>
      </c>
      <c r="AG436" s="4" t="str">
        <f>'6 a'!L67</f>
        <v>NA</v>
      </c>
      <c r="AH436" s="4">
        <f>'6 a'!M67</f>
        <v>20.997063999999998</v>
      </c>
      <c r="AI436" s="4">
        <f>'6 a'!N67</f>
        <v>25.832174548192771</v>
      </c>
      <c r="AJ436" s="4">
        <f>'6 a'!O67</f>
        <v>1.0747954419975203</v>
      </c>
      <c r="AK436" s="4">
        <f>'6 a'!P67</f>
        <v>19.992678569430428</v>
      </c>
      <c r="AL436" s="4">
        <f>'6 a'!Q67</f>
        <v>5.1238835995819763</v>
      </c>
      <c r="AM436" s="4">
        <f>'6 a'!R67</f>
        <v>1.5997000000000001</v>
      </c>
      <c r="AN436" s="4" t="str">
        <f>'6 a'!S67</f>
        <v>NA</v>
      </c>
      <c r="AO436" s="4">
        <f>'6 a'!T67</f>
        <v>3.7672171213129304</v>
      </c>
      <c r="AP436" s="4">
        <f>'6 a'!U67</f>
        <v>24.687496317453842</v>
      </c>
      <c r="AR436" s="238">
        <f t="shared" si="149"/>
        <v>0</v>
      </c>
      <c r="AS436" s="238">
        <f t="shared" si="150"/>
        <v>0</v>
      </c>
      <c r="AT436" s="238">
        <f t="shared" si="151"/>
        <v>0</v>
      </c>
      <c r="AU436" s="238">
        <f t="shared" si="152"/>
        <v>0</v>
      </c>
      <c r="AV436" s="238">
        <f t="shared" si="153"/>
        <v>0</v>
      </c>
      <c r="AW436" s="238" t="e">
        <f t="shared" si="154"/>
        <v>#VALUE!</v>
      </c>
      <c r="AX436" s="238">
        <f t="shared" si="155"/>
        <v>0</v>
      </c>
      <c r="AY436" s="238">
        <f t="shared" si="156"/>
        <v>0</v>
      </c>
      <c r="AZ436" s="238" t="e">
        <f t="shared" si="157"/>
        <v>#VALUE!</v>
      </c>
      <c r="BA436" s="238">
        <f t="shared" si="158"/>
        <v>0</v>
      </c>
      <c r="BB436" s="238" t="e">
        <f t="shared" si="159"/>
        <v>#VALUE!</v>
      </c>
      <c r="BC436" s="238">
        <f t="shared" si="160"/>
        <v>0</v>
      </c>
      <c r="BD436" s="238">
        <f t="shared" si="161"/>
        <v>0</v>
      </c>
      <c r="BE436" s="238">
        <f t="shared" si="162"/>
        <v>0</v>
      </c>
      <c r="BF436" s="238">
        <f t="shared" si="163"/>
        <v>0</v>
      </c>
      <c r="BG436" s="238">
        <f t="shared" si="164"/>
        <v>0</v>
      </c>
      <c r="BH436" s="238">
        <f t="shared" si="165"/>
        <v>0</v>
      </c>
      <c r="BI436" s="238" t="e">
        <f t="shared" si="166"/>
        <v>#VALUE!</v>
      </c>
      <c r="BJ436" s="238">
        <f t="shared" si="167"/>
        <v>0</v>
      </c>
      <c r="BK436" s="238">
        <f t="shared" si="168"/>
        <v>0</v>
      </c>
    </row>
    <row r="437" spans="1:63" x14ac:dyDescent="0.25">
      <c r="A437">
        <v>1968</v>
      </c>
      <c r="B437" s="204">
        <v>79.453999999999994</v>
      </c>
      <c r="C437" s="204">
        <v>7.8304386968853503</v>
      </c>
      <c r="D437" s="204">
        <v>5.1379999999999999</v>
      </c>
      <c r="E437" s="204">
        <v>53.568448652165834</v>
      </c>
      <c r="F437" s="204">
        <v>9.0609999999999999</v>
      </c>
      <c r="G437" s="204" t="e">
        <f>NA()</f>
        <v>#N/A</v>
      </c>
      <c r="H437" s="204">
        <v>3.1962276204831723</v>
      </c>
      <c r="I437" s="204">
        <v>3.665347965657459</v>
      </c>
      <c r="J437" s="204" t="e">
        <f>NA()</f>
        <v>#N/A</v>
      </c>
      <c r="K437" s="204">
        <v>2.3600479999999999</v>
      </c>
      <c r="L437" s="204" t="e">
        <f>NA()</f>
        <v>#N/A</v>
      </c>
      <c r="M437" s="204">
        <v>20.938273799999997</v>
      </c>
      <c r="N437" s="204">
        <v>25.854198569277109</v>
      </c>
      <c r="O437" s="204">
        <v>1.0778373158899659</v>
      </c>
      <c r="P437" s="204">
        <v>19.982436418523953</v>
      </c>
      <c r="Q437" s="204">
        <v>5.171463327900006</v>
      </c>
      <c r="R437" s="204">
        <v>1.6012000000000004</v>
      </c>
      <c r="S437" s="204" t="e">
        <f>NA()</f>
        <v>#N/A</v>
      </c>
      <c r="T437" s="204">
        <v>3.8071444271949932</v>
      </c>
      <c r="U437" s="204">
        <v>24.578498541262881</v>
      </c>
      <c r="W437" s="4">
        <f>'6 a'!B68</f>
        <v>79.453999999999994</v>
      </c>
      <c r="X437" s="4">
        <f>'6 a'!C68</f>
        <v>7.8304386968853503</v>
      </c>
      <c r="Y437" s="4">
        <f>'6 a'!D68</f>
        <v>5.1379999999999999</v>
      </c>
      <c r="Z437" s="4">
        <f>'6 a'!E68</f>
        <v>53.568448652165834</v>
      </c>
      <c r="AA437" s="4">
        <f>'6 a'!F68</f>
        <v>9.0609999999999999</v>
      </c>
      <c r="AB437" s="4" t="str">
        <f>'6 a'!G68</f>
        <v>NA</v>
      </c>
      <c r="AC437" s="4">
        <f>'6 a'!H68</f>
        <v>3.1962276204831723</v>
      </c>
      <c r="AD437" s="4">
        <f>'6 a'!I68</f>
        <v>3.665347965657459</v>
      </c>
      <c r="AE437" s="4" t="str">
        <f>'6 a'!J68</f>
        <v>NA</v>
      </c>
      <c r="AF437" s="4">
        <f>'6 a'!K68</f>
        <v>2.3600479999999999</v>
      </c>
      <c r="AG437" s="4" t="str">
        <f>'6 a'!L68</f>
        <v>NA</v>
      </c>
      <c r="AH437" s="4">
        <f>'6 a'!M68</f>
        <v>20.938273799999997</v>
      </c>
      <c r="AI437" s="4">
        <f>'6 a'!N68</f>
        <v>25.854198569277109</v>
      </c>
      <c r="AJ437" s="4">
        <f>'6 a'!O68</f>
        <v>1.0778373158899659</v>
      </c>
      <c r="AK437" s="4">
        <f>'6 a'!P68</f>
        <v>19.982436418523953</v>
      </c>
      <c r="AL437" s="4">
        <f>'6 a'!Q68</f>
        <v>5.171463327900006</v>
      </c>
      <c r="AM437" s="4">
        <f>'6 a'!R68</f>
        <v>1.6012000000000004</v>
      </c>
      <c r="AN437" s="4" t="str">
        <f>'6 a'!S68</f>
        <v>NA</v>
      </c>
      <c r="AO437" s="4">
        <f>'6 a'!T68</f>
        <v>3.8071444271949932</v>
      </c>
      <c r="AP437" s="4">
        <f>'6 a'!U68</f>
        <v>24.578498541262881</v>
      </c>
      <c r="AR437" s="238">
        <f t="shared" si="149"/>
        <v>0</v>
      </c>
      <c r="AS437" s="238">
        <f t="shared" si="150"/>
        <v>0</v>
      </c>
      <c r="AT437" s="238">
        <f t="shared" si="151"/>
        <v>0</v>
      </c>
      <c r="AU437" s="238">
        <f t="shared" si="152"/>
        <v>0</v>
      </c>
      <c r="AV437" s="238">
        <f t="shared" si="153"/>
        <v>0</v>
      </c>
      <c r="AW437" s="238" t="e">
        <f t="shared" si="154"/>
        <v>#VALUE!</v>
      </c>
      <c r="AX437" s="238">
        <f t="shared" si="155"/>
        <v>0</v>
      </c>
      <c r="AY437" s="238">
        <f t="shared" si="156"/>
        <v>0</v>
      </c>
      <c r="AZ437" s="238" t="e">
        <f t="shared" si="157"/>
        <v>#VALUE!</v>
      </c>
      <c r="BA437" s="238">
        <f t="shared" si="158"/>
        <v>0</v>
      </c>
      <c r="BB437" s="238" t="e">
        <f t="shared" si="159"/>
        <v>#VALUE!</v>
      </c>
      <c r="BC437" s="238">
        <f t="shared" si="160"/>
        <v>0</v>
      </c>
      <c r="BD437" s="238">
        <f t="shared" si="161"/>
        <v>0</v>
      </c>
      <c r="BE437" s="238">
        <f t="shared" si="162"/>
        <v>0</v>
      </c>
      <c r="BF437" s="238">
        <f t="shared" si="163"/>
        <v>0</v>
      </c>
      <c r="BG437" s="238">
        <f t="shared" si="164"/>
        <v>0</v>
      </c>
      <c r="BH437" s="238">
        <f t="shared" si="165"/>
        <v>0</v>
      </c>
      <c r="BI437" s="238" t="e">
        <f t="shared" si="166"/>
        <v>#VALUE!</v>
      </c>
      <c r="BJ437" s="238">
        <f t="shared" si="167"/>
        <v>0</v>
      </c>
      <c r="BK437" s="238">
        <f t="shared" si="168"/>
        <v>0</v>
      </c>
    </row>
    <row r="438" spans="1:63" x14ac:dyDescent="0.25">
      <c r="A438">
        <v>1969</v>
      </c>
      <c r="B438" s="204">
        <v>81.408000000000001</v>
      </c>
      <c r="C438" s="204">
        <v>8.0767811528151832</v>
      </c>
      <c r="D438" s="204">
        <v>5.2670000000000003</v>
      </c>
      <c r="E438" s="204">
        <v>53.975406078951572</v>
      </c>
      <c r="F438" s="204">
        <v>9.2850000000000001</v>
      </c>
      <c r="G438" s="204" t="e">
        <f>NA()</f>
        <v>#N/A</v>
      </c>
      <c r="H438" s="204">
        <v>3.1903234811485746</v>
      </c>
      <c r="I438" s="204">
        <v>3.7279000091121142</v>
      </c>
      <c r="J438" s="204" t="e">
        <f>NA()</f>
        <v>#N/A</v>
      </c>
      <c r="K438" s="204">
        <v>2.4056670000000002</v>
      </c>
      <c r="L438" s="204" t="e">
        <f>NA()</f>
        <v>#N/A</v>
      </c>
      <c r="M438" s="204">
        <v>21.2583795</v>
      </c>
      <c r="N438" s="204">
        <v>26.2566375</v>
      </c>
      <c r="O438" s="204">
        <v>1.0808791897824119</v>
      </c>
      <c r="P438" s="204">
        <v>19.839046305833367</v>
      </c>
      <c r="Q438" s="204">
        <v>5.2575599791421528</v>
      </c>
      <c r="R438" s="204">
        <v>1.6153000000000002</v>
      </c>
      <c r="S438" s="204" t="e">
        <f>NA()</f>
        <v>#N/A</v>
      </c>
      <c r="T438" s="204">
        <v>3.8788114142086201</v>
      </c>
      <c r="U438" s="204">
        <v>24.587998347444664</v>
      </c>
      <c r="W438" s="4">
        <f>'6 a'!B69</f>
        <v>81.408000000000001</v>
      </c>
      <c r="X438" s="4">
        <f>'6 a'!C69</f>
        <v>8.0767811528151832</v>
      </c>
      <c r="Y438" s="4">
        <f>'6 a'!D69</f>
        <v>5.2670000000000003</v>
      </c>
      <c r="Z438" s="4">
        <f>'6 a'!E69</f>
        <v>53.975406078951572</v>
      </c>
      <c r="AA438" s="4">
        <f>'6 a'!F69</f>
        <v>9.2850000000000001</v>
      </c>
      <c r="AB438" s="4" t="str">
        <f>'6 a'!G69</f>
        <v>NA</v>
      </c>
      <c r="AC438" s="4">
        <f>'6 a'!H69</f>
        <v>3.1903234811485746</v>
      </c>
      <c r="AD438" s="4">
        <f>'6 a'!I69</f>
        <v>3.7279000091121142</v>
      </c>
      <c r="AE438" s="4" t="str">
        <f>'6 a'!J69</f>
        <v>NA</v>
      </c>
      <c r="AF438" s="4">
        <f>'6 a'!K69</f>
        <v>2.4056670000000002</v>
      </c>
      <c r="AG438" s="4" t="str">
        <f>'6 a'!L69</f>
        <v>NA</v>
      </c>
      <c r="AH438" s="4">
        <f>'6 a'!M69</f>
        <v>21.2583795</v>
      </c>
      <c r="AI438" s="4">
        <f>'6 a'!N69</f>
        <v>26.2566375</v>
      </c>
      <c r="AJ438" s="4">
        <f>'6 a'!O69</f>
        <v>1.0808791897824119</v>
      </c>
      <c r="AK438" s="4">
        <f>'6 a'!P69</f>
        <v>19.839046305833367</v>
      </c>
      <c r="AL438" s="4">
        <f>'6 a'!Q69</f>
        <v>5.2575599791421528</v>
      </c>
      <c r="AM438" s="4">
        <f>'6 a'!R69</f>
        <v>1.6153000000000002</v>
      </c>
      <c r="AN438" s="4" t="str">
        <f>'6 a'!S69</f>
        <v>NA</v>
      </c>
      <c r="AO438" s="4">
        <f>'6 a'!T69</f>
        <v>3.8788114142086201</v>
      </c>
      <c r="AP438" s="4">
        <f>'6 a'!U69</f>
        <v>24.587998347444664</v>
      </c>
      <c r="AR438" s="238">
        <f t="shared" si="149"/>
        <v>0</v>
      </c>
      <c r="AS438" s="238">
        <f t="shared" si="150"/>
        <v>0</v>
      </c>
      <c r="AT438" s="238">
        <f t="shared" si="151"/>
        <v>0</v>
      </c>
      <c r="AU438" s="238">
        <f t="shared" si="152"/>
        <v>0</v>
      </c>
      <c r="AV438" s="238">
        <f t="shared" si="153"/>
        <v>0</v>
      </c>
      <c r="AW438" s="238" t="e">
        <f t="shared" si="154"/>
        <v>#VALUE!</v>
      </c>
      <c r="AX438" s="238">
        <f t="shared" si="155"/>
        <v>0</v>
      </c>
      <c r="AY438" s="238">
        <f t="shared" si="156"/>
        <v>0</v>
      </c>
      <c r="AZ438" s="238" t="e">
        <f t="shared" si="157"/>
        <v>#VALUE!</v>
      </c>
      <c r="BA438" s="238">
        <f t="shared" si="158"/>
        <v>0</v>
      </c>
      <c r="BB438" s="238" t="e">
        <f t="shared" si="159"/>
        <v>#VALUE!</v>
      </c>
      <c r="BC438" s="238">
        <f t="shared" si="160"/>
        <v>0</v>
      </c>
      <c r="BD438" s="238">
        <f t="shared" si="161"/>
        <v>0</v>
      </c>
      <c r="BE438" s="238">
        <f t="shared" si="162"/>
        <v>0</v>
      </c>
      <c r="BF438" s="238">
        <f t="shared" si="163"/>
        <v>0</v>
      </c>
      <c r="BG438" s="238">
        <f t="shared" si="164"/>
        <v>0</v>
      </c>
      <c r="BH438" s="238">
        <f t="shared" si="165"/>
        <v>0</v>
      </c>
      <c r="BI438" s="238" t="e">
        <f t="shared" si="166"/>
        <v>#VALUE!</v>
      </c>
      <c r="BJ438" s="238">
        <f t="shared" si="167"/>
        <v>0</v>
      </c>
      <c r="BK438" s="238">
        <f t="shared" si="168"/>
        <v>0</v>
      </c>
    </row>
    <row r="439" spans="1:63" x14ac:dyDescent="0.25">
      <c r="A439">
        <v>1970</v>
      </c>
      <c r="B439" s="204">
        <v>81.866</v>
      </c>
      <c r="C439" s="204">
        <v>8.1734293385643735</v>
      </c>
      <c r="D439" s="204">
        <v>5.48</v>
      </c>
      <c r="E439" s="204">
        <v>54.553714001226048</v>
      </c>
      <c r="F439" s="204">
        <v>9.6170000000000009</v>
      </c>
      <c r="G439" s="204" t="e">
        <f>NA()</f>
        <v>#N/A</v>
      </c>
      <c r="H439" s="204">
        <v>3.1967522935130837</v>
      </c>
      <c r="I439" s="204">
        <v>3.7309267208921781</v>
      </c>
      <c r="J439" s="204" t="e">
        <f>NA()</f>
        <v>#N/A</v>
      </c>
      <c r="K439" s="204">
        <v>2.4377629999999999</v>
      </c>
      <c r="L439" s="204" t="e">
        <f>NA()</f>
        <v>#N/A</v>
      </c>
      <c r="M439" s="204">
        <v>21.5460739</v>
      </c>
      <c r="N439" s="204">
        <v>26.588999999999999</v>
      </c>
      <c r="O439" s="204">
        <v>1.0676977362484801</v>
      </c>
      <c r="P439" s="204">
        <v>19.931225663991604</v>
      </c>
      <c r="Q439" s="204">
        <v>5.3381008072387424</v>
      </c>
      <c r="R439" s="204">
        <v>1.6414000000000002</v>
      </c>
      <c r="S439" s="204" t="e">
        <f>NA()</f>
        <v>#N/A</v>
      </c>
      <c r="T439" s="204">
        <v>3.9547238362780619</v>
      </c>
      <c r="U439" s="204">
        <v>24.523999653167401</v>
      </c>
      <c r="W439" s="4">
        <f>'6 a'!B70</f>
        <v>81.866</v>
      </c>
      <c r="X439" s="4">
        <f>'6 a'!C70</f>
        <v>8.1734293385643735</v>
      </c>
      <c r="Y439" s="4">
        <f>'6 a'!D70</f>
        <v>5.48</v>
      </c>
      <c r="Z439" s="4">
        <f>'6 a'!E70</f>
        <v>54.553714001226048</v>
      </c>
      <c r="AA439" s="4">
        <f>'6 a'!F70</f>
        <v>9.6170000000000009</v>
      </c>
      <c r="AB439" s="4" t="str">
        <f>'6 a'!G70</f>
        <v>NA</v>
      </c>
      <c r="AC439" s="4">
        <f>'6 a'!H70</f>
        <v>3.1967522935130837</v>
      </c>
      <c r="AD439" s="4">
        <f>'6 a'!I70</f>
        <v>3.7309267208921781</v>
      </c>
      <c r="AE439" s="4" t="str">
        <f>'6 a'!J70</f>
        <v>NA</v>
      </c>
      <c r="AF439" s="4">
        <f>'6 a'!K70</f>
        <v>2.4377629999999999</v>
      </c>
      <c r="AG439" s="4" t="str">
        <f>'6 a'!L70</f>
        <v>NA</v>
      </c>
      <c r="AH439" s="4">
        <f>'6 a'!M70</f>
        <v>21.5460739</v>
      </c>
      <c r="AI439" s="4">
        <f>'6 a'!N70</f>
        <v>26.588999999999999</v>
      </c>
      <c r="AJ439" s="4">
        <f>'6 a'!O70</f>
        <v>1.0676977362484801</v>
      </c>
      <c r="AK439" s="4">
        <f>'6 a'!P70</f>
        <v>19.931225663991604</v>
      </c>
      <c r="AL439" s="4">
        <f>'6 a'!Q70</f>
        <v>5.3381008072387424</v>
      </c>
      <c r="AM439" s="4">
        <f>'6 a'!R70</f>
        <v>1.6414000000000002</v>
      </c>
      <c r="AN439" s="4" t="str">
        <f>'6 a'!S70</f>
        <v>NA</v>
      </c>
      <c r="AO439" s="4">
        <f>'6 a'!T70</f>
        <v>3.9547238362780619</v>
      </c>
      <c r="AP439" s="4">
        <f>'6 a'!U70</f>
        <v>24.523999653167401</v>
      </c>
      <c r="AR439" s="238">
        <f t="shared" si="149"/>
        <v>0</v>
      </c>
      <c r="AS439" s="238">
        <f t="shared" si="150"/>
        <v>0</v>
      </c>
      <c r="AT439" s="238">
        <f t="shared" si="151"/>
        <v>0</v>
      </c>
      <c r="AU439" s="238">
        <f t="shared" si="152"/>
        <v>0</v>
      </c>
      <c r="AV439" s="238">
        <f t="shared" si="153"/>
        <v>0</v>
      </c>
      <c r="AW439" s="238" t="e">
        <f t="shared" si="154"/>
        <v>#VALUE!</v>
      </c>
      <c r="AX439" s="238">
        <f t="shared" si="155"/>
        <v>0</v>
      </c>
      <c r="AY439" s="238">
        <f t="shared" si="156"/>
        <v>0</v>
      </c>
      <c r="AZ439" s="238" t="e">
        <f t="shared" si="157"/>
        <v>#VALUE!</v>
      </c>
      <c r="BA439" s="238">
        <f t="shared" si="158"/>
        <v>0</v>
      </c>
      <c r="BB439" s="238" t="e">
        <f t="shared" si="159"/>
        <v>#VALUE!</v>
      </c>
      <c r="BC439" s="238">
        <f t="shared" si="160"/>
        <v>0</v>
      </c>
      <c r="BD439" s="238">
        <f t="shared" si="161"/>
        <v>0</v>
      </c>
      <c r="BE439" s="238">
        <f t="shared" si="162"/>
        <v>0</v>
      </c>
      <c r="BF439" s="238">
        <f t="shared" si="163"/>
        <v>0</v>
      </c>
      <c r="BG439" s="238">
        <f t="shared" si="164"/>
        <v>0</v>
      </c>
      <c r="BH439" s="238">
        <f t="shared" si="165"/>
        <v>0</v>
      </c>
      <c r="BI439" s="238" t="e">
        <f t="shared" si="166"/>
        <v>#VALUE!</v>
      </c>
      <c r="BJ439" s="238">
        <f t="shared" si="167"/>
        <v>0</v>
      </c>
      <c r="BK439" s="238">
        <f t="shared" si="168"/>
        <v>0</v>
      </c>
    </row>
    <row r="440" spans="1:63" x14ac:dyDescent="0.25">
      <c r="A440">
        <v>1971</v>
      </c>
      <c r="B440" s="204">
        <v>82.183000000000007</v>
      </c>
      <c r="C440" s="204">
        <v>8.3746754915930399</v>
      </c>
      <c r="D440" s="204">
        <v>5.6</v>
      </c>
      <c r="E440" s="204">
        <v>54.938558513414591</v>
      </c>
      <c r="F440" s="204">
        <v>9.9459999999999997</v>
      </c>
      <c r="G440" s="204" t="e">
        <f>NA()</f>
        <v>#N/A</v>
      </c>
      <c r="H440" s="204">
        <v>3.2318729863897868</v>
      </c>
      <c r="I440" s="204">
        <v>3.7571582229860661</v>
      </c>
      <c r="J440" s="204" t="e">
        <f>NA()</f>
        <v>#N/A</v>
      </c>
      <c r="K440" s="204">
        <v>2.4341740000000001</v>
      </c>
      <c r="L440" s="204" t="e">
        <f>NA()</f>
        <v>#N/A</v>
      </c>
      <c r="M440" s="204">
        <v>21.647485199999998</v>
      </c>
      <c r="N440" s="204">
        <v>26.71</v>
      </c>
      <c r="O440" s="204">
        <v>1.079966627614678</v>
      </c>
      <c r="P440" s="204">
        <v>19.937525608886752</v>
      </c>
      <c r="Q440" s="204">
        <v>5.3930692212623077</v>
      </c>
      <c r="R440" s="204">
        <v>1.6550799999999999</v>
      </c>
      <c r="S440" s="204">
        <v>13.792932076646517</v>
      </c>
      <c r="T440" s="204">
        <v>3.9470416204627785</v>
      </c>
      <c r="U440" s="204">
        <v>24.507000000000001</v>
      </c>
      <c r="W440" s="4">
        <f>'6 a'!B71</f>
        <v>82.183000000000007</v>
      </c>
      <c r="X440" s="4">
        <f>'6 a'!C71</f>
        <v>8.3746754915930399</v>
      </c>
      <c r="Y440" s="4">
        <f>'6 a'!D71</f>
        <v>5.6</v>
      </c>
      <c r="Z440" s="4">
        <f>'6 a'!E71</f>
        <v>54.938558513414591</v>
      </c>
      <c r="AA440" s="4">
        <f>'6 a'!F71</f>
        <v>9.9459999999999997</v>
      </c>
      <c r="AB440" s="4" t="str">
        <f>'6 a'!G71</f>
        <v>NA</v>
      </c>
      <c r="AC440" s="4">
        <f>'6 a'!H71</f>
        <v>3.2318729863897868</v>
      </c>
      <c r="AD440" s="4">
        <f>'6 a'!I71</f>
        <v>3.7571582229860661</v>
      </c>
      <c r="AE440" s="4" t="str">
        <f>'6 a'!J71</f>
        <v>NA</v>
      </c>
      <c r="AF440" s="4">
        <f>'6 a'!K71</f>
        <v>2.4341740000000001</v>
      </c>
      <c r="AG440" s="4" t="str">
        <f>'6 a'!L71</f>
        <v>NA</v>
      </c>
      <c r="AH440" s="4">
        <f>'6 a'!M71</f>
        <v>21.647485199999998</v>
      </c>
      <c r="AI440" s="4">
        <f>'6 a'!N71</f>
        <v>26.71</v>
      </c>
      <c r="AJ440" s="4">
        <f>'6 a'!O71</f>
        <v>1.079966627614678</v>
      </c>
      <c r="AK440" s="4">
        <f>'6 a'!P71</f>
        <v>19.937525608886752</v>
      </c>
      <c r="AL440" s="4">
        <f>'6 a'!Q71</f>
        <v>5.3930692212623077</v>
      </c>
      <c r="AM440" s="4">
        <f>'6 a'!R71</f>
        <v>1.6550799999999999</v>
      </c>
      <c r="AN440" s="4">
        <f>'6 a'!S71</f>
        <v>13.792932076646517</v>
      </c>
      <c r="AO440" s="4">
        <f>'6 a'!T71</f>
        <v>3.9470416204627785</v>
      </c>
      <c r="AP440" s="4">
        <f>'6 a'!U71</f>
        <v>24.507000000000001</v>
      </c>
      <c r="AR440" s="238">
        <f t="shared" si="149"/>
        <v>0</v>
      </c>
      <c r="AS440" s="238">
        <f t="shared" si="150"/>
        <v>0</v>
      </c>
      <c r="AT440" s="238">
        <f t="shared" si="151"/>
        <v>0</v>
      </c>
      <c r="AU440" s="238">
        <f t="shared" si="152"/>
        <v>0</v>
      </c>
      <c r="AV440" s="238">
        <f t="shared" si="153"/>
        <v>0</v>
      </c>
      <c r="AW440" s="238" t="e">
        <f t="shared" si="154"/>
        <v>#VALUE!</v>
      </c>
      <c r="AX440" s="238">
        <f t="shared" si="155"/>
        <v>0</v>
      </c>
      <c r="AY440" s="238">
        <f t="shared" si="156"/>
        <v>0</v>
      </c>
      <c r="AZ440" s="238" t="e">
        <f t="shared" si="157"/>
        <v>#VALUE!</v>
      </c>
      <c r="BA440" s="238">
        <f t="shared" si="158"/>
        <v>0</v>
      </c>
      <c r="BB440" s="238" t="e">
        <f t="shared" si="159"/>
        <v>#VALUE!</v>
      </c>
      <c r="BC440" s="238">
        <f t="shared" si="160"/>
        <v>0</v>
      </c>
      <c r="BD440" s="238">
        <f t="shared" si="161"/>
        <v>0</v>
      </c>
      <c r="BE440" s="238">
        <f t="shared" si="162"/>
        <v>0</v>
      </c>
      <c r="BF440" s="238">
        <f t="shared" si="163"/>
        <v>0</v>
      </c>
      <c r="BG440" s="238">
        <f t="shared" si="164"/>
        <v>0</v>
      </c>
      <c r="BH440" s="238">
        <f t="shared" si="165"/>
        <v>0</v>
      </c>
      <c r="BI440" s="238">
        <f t="shared" si="166"/>
        <v>0</v>
      </c>
      <c r="BJ440" s="238">
        <f t="shared" si="167"/>
        <v>0</v>
      </c>
      <c r="BK440" s="238">
        <f t="shared" si="168"/>
        <v>0</v>
      </c>
    </row>
    <row r="441" spans="1:63" x14ac:dyDescent="0.25">
      <c r="A441">
        <v>1972</v>
      </c>
      <c r="B441" s="204">
        <v>84.602000000000004</v>
      </c>
      <c r="C441" s="204">
        <v>8.6272161828788771</v>
      </c>
      <c r="D441" s="204">
        <v>5.6920000000000002</v>
      </c>
      <c r="E441" s="204">
        <v>55.224185299804525</v>
      </c>
      <c r="F441" s="204">
        <v>10.379</v>
      </c>
      <c r="G441" s="204" t="e">
        <f>NA()</f>
        <v>#N/A</v>
      </c>
      <c r="H441" s="204">
        <v>3.2557320221005677</v>
      </c>
      <c r="I441" s="204">
        <v>3.749086991572562</v>
      </c>
      <c r="J441" s="204" t="e">
        <f>NA()</f>
        <v>#N/A</v>
      </c>
      <c r="K441" s="204">
        <v>2.483031</v>
      </c>
      <c r="L441" s="204" t="e">
        <f>NA()</f>
        <v>#N/A</v>
      </c>
      <c r="M441" s="204">
        <v>21.782623399999999</v>
      </c>
      <c r="N441" s="204">
        <v>26.856999999999999</v>
      </c>
      <c r="O441" s="204">
        <v>1.0666837782843315</v>
      </c>
      <c r="P441" s="204">
        <v>19.886026059347053</v>
      </c>
      <c r="Q441" s="204">
        <v>5.3623503026729624</v>
      </c>
      <c r="R441" s="204">
        <v>1.6740999999999999</v>
      </c>
      <c r="S441" s="204">
        <v>13.93958328507197</v>
      </c>
      <c r="T441" s="204">
        <v>3.9599800892043078</v>
      </c>
      <c r="U441" s="204">
        <v>24.579000000000001</v>
      </c>
      <c r="W441" s="4">
        <f>'6 a'!B72</f>
        <v>84.602000000000004</v>
      </c>
      <c r="X441" s="4">
        <f>'6 a'!C72</f>
        <v>8.6272161828788771</v>
      </c>
      <c r="Y441" s="4">
        <f>'6 a'!D72</f>
        <v>5.6920000000000002</v>
      </c>
      <c r="Z441" s="4">
        <f>'6 a'!E72</f>
        <v>55.224185299804525</v>
      </c>
      <c r="AA441" s="4">
        <f>'6 a'!F72</f>
        <v>10.379</v>
      </c>
      <c r="AB441" s="4" t="str">
        <f>'6 a'!G72</f>
        <v>NA</v>
      </c>
      <c r="AC441" s="4">
        <f>'6 a'!H72</f>
        <v>3.2557320221005677</v>
      </c>
      <c r="AD441" s="4">
        <f>'6 a'!I72</f>
        <v>3.749086991572562</v>
      </c>
      <c r="AE441" s="4" t="str">
        <f>'6 a'!J72</f>
        <v>NA</v>
      </c>
      <c r="AF441" s="4">
        <f>'6 a'!K72</f>
        <v>2.483031</v>
      </c>
      <c r="AG441" s="4" t="str">
        <f>'6 a'!L72</f>
        <v>NA</v>
      </c>
      <c r="AH441" s="4">
        <f>'6 a'!M72</f>
        <v>21.782623399999999</v>
      </c>
      <c r="AI441" s="4">
        <f>'6 a'!N72</f>
        <v>26.856999999999999</v>
      </c>
      <c r="AJ441" s="4">
        <f>'6 a'!O72</f>
        <v>1.0666837782843315</v>
      </c>
      <c r="AK441" s="4">
        <f>'6 a'!P72</f>
        <v>19.886026059347053</v>
      </c>
      <c r="AL441" s="4">
        <f>'6 a'!Q72</f>
        <v>5.3623503026729624</v>
      </c>
      <c r="AM441" s="4">
        <f>'6 a'!R72</f>
        <v>1.6740999999999999</v>
      </c>
      <c r="AN441" s="4">
        <f>'6 a'!S72</f>
        <v>13.93958328507197</v>
      </c>
      <c r="AO441" s="4">
        <f>'6 a'!T72</f>
        <v>3.9599800892043078</v>
      </c>
      <c r="AP441" s="4">
        <f>'6 a'!U72</f>
        <v>24.579000000000001</v>
      </c>
      <c r="AR441" s="238">
        <f t="shared" si="149"/>
        <v>0</v>
      </c>
      <c r="AS441" s="238">
        <f t="shared" si="150"/>
        <v>0</v>
      </c>
      <c r="AT441" s="238">
        <f t="shared" si="151"/>
        <v>0</v>
      </c>
      <c r="AU441" s="238">
        <f t="shared" si="152"/>
        <v>0</v>
      </c>
      <c r="AV441" s="238">
        <f t="shared" si="153"/>
        <v>0</v>
      </c>
      <c r="AW441" s="238" t="e">
        <f t="shared" si="154"/>
        <v>#VALUE!</v>
      </c>
      <c r="AX441" s="238">
        <f t="shared" si="155"/>
        <v>0</v>
      </c>
      <c r="AY441" s="238">
        <f t="shared" si="156"/>
        <v>0</v>
      </c>
      <c r="AZ441" s="238" t="e">
        <f t="shared" si="157"/>
        <v>#VALUE!</v>
      </c>
      <c r="BA441" s="238">
        <f t="shared" si="158"/>
        <v>0</v>
      </c>
      <c r="BB441" s="238" t="e">
        <f t="shared" si="159"/>
        <v>#VALUE!</v>
      </c>
      <c r="BC441" s="238">
        <f t="shared" si="160"/>
        <v>0</v>
      </c>
      <c r="BD441" s="238">
        <f t="shared" si="161"/>
        <v>0</v>
      </c>
      <c r="BE441" s="238">
        <f t="shared" si="162"/>
        <v>0</v>
      </c>
      <c r="BF441" s="238">
        <f t="shared" si="163"/>
        <v>0</v>
      </c>
      <c r="BG441" s="238">
        <f t="shared" si="164"/>
        <v>0</v>
      </c>
      <c r="BH441" s="238">
        <f t="shared" si="165"/>
        <v>0</v>
      </c>
      <c r="BI441" s="238">
        <f t="shared" si="166"/>
        <v>0</v>
      </c>
      <c r="BJ441" s="238">
        <f t="shared" si="167"/>
        <v>0</v>
      </c>
      <c r="BK441" s="238">
        <f t="shared" si="168"/>
        <v>0</v>
      </c>
    </row>
    <row r="442" spans="1:63" x14ac:dyDescent="0.25">
      <c r="A442">
        <v>1973</v>
      </c>
      <c r="B442" s="204">
        <v>87.39</v>
      </c>
      <c r="C442" s="204">
        <v>9.0663832118905123</v>
      </c>
      <c r="D442" s="204">
        <v>5.8559999999999999</v>
      </c>
      <c r="E442" s="204">
        <v>56.471923366665791</v>
      </c>
      <c r="F442" s="204">
        <v>10.942</v>
      </c>
      <c r="G442" s="204" t="e">
        <f>NA()</f>
        <v>#N/A</v>
      </c>
      <c r="H442" s="204">
        <v>3.3012270267200963</v>
      </c>
      <c r="I442" s="204">
        <v>3.7823808211532657</v>
      </c>
      <c r="J442" s="204" t="e">
        <f>NA()</f>
        <v>#N/A</v>
      </c>
      <c r="K442" s="204">
        <v>2.5140470000000001</v>
      </c>
      <c r="L442" s="204" t="e">
        <f>NA()</f>
        <v>#N/A</v>
      </c>
      <c r="M442" s="204">
        <v>22.0875168</v>
      </c>
      <c r="N442" s="204">
        <v>27.181000000000001</v>
      </c>
      <c r="O442" s="204">
        <v>1.0818931477465605</v>
      </c>
      <c r="P442" s="204">
        <v>20.167623596247623</v>
      </c>
      <c r="Q442" s="204">
        <v>5.3988624391294104</v>
      </c>
      <c r="R442" s="204">
        <v>1.68607</v>
      </c>
      <c r="S442" s="204">
        <v>14.281401891176406</v>
      </c>
      <c r="T442" s="204">
        <v>3.9748391118996582</v>
      </c>
      <c r="U442" s="204">
        <v>24.965</v>
      </c>
      <c r="W442" s="4">
        <f>'6 a'!B73</f>
        <v>87.39</v>
      </c>
      <c r="X442" s="4">
        <f>'6 a'!C73</f>
        <v>9.0663832118905123</v>
      </c>
      <c r="Y442" s="4">
        <f>'6 a'!D73</f>
        <v>5.8559999999999999</v>
      </c>
      <c r="Z442" s="4">
        <f>'6 a'!E73</f>
        <v>56.471923366665791</v>
      </c>
      <c r="AA442" s="4">
        <f>'6 a'!F73</f>
        <v>10.942</v>
      </c>
      <c r="AB442" s="4" t="str">
        <f>'6 a'!G73</f>
        <v>NA</v>
      </c>
      <c r="AC442" s="4">
        <f>'6 a'!H73</f>
        <v>3.3012270267200963</v>
      </c>
      <c r="AD442" s="4">
        <f>'6 a'!I73</f>
        <v>3.7823808211532657</v>
      </c>
      <c r="AE442" s="4" t="str">
        <f>'6 a'!J73</f>
        <v>NA</v>
      </c>
      <c r="AF442" s="4">
        <f>'6 a'!K73</f>
        <v>2.5140470000000001</v>
      </c>
      <c r="AG442" s="4" t="str">
        <f>'6 a'!L73</f>
        <v>NA</v>
      </c>
      <c r="AH442" s="4">
        <f>'6 a'!M73</f>
        <v>22.0875168</v>
      </c>
      <c r="AI442" s="4">
        <f>'6 a'!N73</f>
        <v>27.181000000000001</v>
      </c>
      <c r="AJ442" s="4">
        <f>'6 a'!O73</f>
        <v>1.0818931477465605</v>
      </c>
      <c r="AK442" s="4">
        <f>'6 a'!P73</f>
        <v>20.167623596247623</v>
      </c>
      <c r="AL442" s="4">
        <f>'6 a'!Q73</f>
        <v>5.3988624391294104</v>
      </c>
      <c r="AM442" s="4">
        <f>'6 a'!R73</f>
        <v>1.68607</v>
      </c>
      <c r="AN442" s="4">
        <f>'6 a'!S73</f>
        <v>14.281401891176406</v>
      </c>
      <c r="AO442" s="4">
        <f>'6 a'!T73</f>
        <v>3.9748391118996582</v>
      </c>
      <c r="AP442" s="4">
        <f>'6 a'!U73</f>
        <v>24.965</v>
      </c>
      <c r="AR442" s="238">
        <f t="shared" si="149"/>
        <v>0</v>
      </c>
      <c r="AS442" s="238">
        <f t="shared" si="150"/>
        <v>0</v>
      </c>
      <c r="AT442" s="238">
        <f t="shared" si="151"/>
        <v>0</v>
      </c>
      <c r="AU442" s="238">
        <f t="shared" si="152"/>
        <v>0</v>
      </c>
      <c r="AV442" s="238">
        <f t="shared" si="153"/>
        <v>0</v>
      </c>
      <c r="AW442" s="238" t="e">
        <f t="shared" si="154"/>
        <v>#VALUE!</v>
      </c>
      <c r="AX442" s="238">
        <f t="shared" si="155"/>
        <v>0</v>
      </c>
      <c r="AY442" s="238">
        <f t="shared" si="156"/>
        <v>0</v>
      </c>
      <c r="AZ442" s="238" t="e">
        <f t="shared" si="157"/>
        <v>#VALUE!</v>
      </c>
      <c r="BA442" s="238">
        <f t="shared" si="158"/>
        <v>0</v>
      </c>
      <c r="BB442" s="238" t="e">
        <f t="shared" si="159"/>
        <v>#VALUE!</v>
      </c>
      <c r="BC442" s="238">
        <f t="shared" si="160"/>
        <v>0</v>
      </c>
      <c r="BD442" s="238">
        <f t="shared" si="161"/>
        <v>0</v>
      </c>
      <c r="BE442" s="238">
        <f t="shared" si="162"/>
        <v>0</v>
      </c>
      <c r="BF442" s="238">
        <f t="shared" si="163"/>
        <v>0</v>
      </c>
      <c r="BG442" s="238">
        <f t="shared" si="164"/>
        <v>0</v>
      </c>
      <c r="BH442" s="238">
        <f t="shared" si="165"/>
        <v>0</v>
      </c>
      <c r="BI442" s="238">
        <f t="shared" si="166"/>
        <v>0</v>
      </c>
      <c r="BJ442" s="238">
        <f t="shared" si="167"/>
        <v>0</v>
      </c>
      <c r="BK442" s="238">
        <f t="shared" si="168"/>
        <v>0</v>
      </c>
    </row>
    <row r="443" spans="1:63" x14ac:dyDescent="0.25">
      <c r="A443">
        <v>1974</v>
      </c>
      <c r="B443" s="204">
        <v>89.022999999999996</v>
      </c>
      <c r="C443" s="204">
        <v>9.4531869211146944</v>
      </c>
      <c r="D443" s="204">
        <v>5.9219999999999997</v>
      </c>
      <c r="E443" s="204">
        <v>56.23440214429943</v>
      </c>
      <c r="F443" s="204">
        <v>11.420999999999999</v>
      </c>
      <c r="G443" s="204" t="e">
        <f>NA()</f>
        <v>#N/A</v>
      </c>
      <c r="H443" s="204">
        <v>3.3441592857831663</v>
      </c>
      <c r="I443" s="204">
        <v>3.8388794410477929</v>
      </c>
      <c r="J443" s="204" t="e">
        <f>NA()</f>
        <v>#N/A</v>
      </c>
      <c r="K443" s="204">
        <v>2.4935719999999999</v>
      </c>
      <c r="L443" s="204" t="e">
        <f>NA()</f>
        <v>#N/A</v>
      </c>
      <c r="M443" s="204">
        <v>22.290287199999998</v>
      </c>
      <c r="N443" s="204">
        <v>26.923999999999999</v>
      </c>
      <c r="O443" s="204">
        <v>1.0971025172087896</v>
      </c>
      <c r="P443" s="204">
        <v>20.480920855874569</v>
      </c>
      <c r="Q443" s="204">
        <v>5.4351887310925928</v>
      </c>
      <c r="R443" s="204">
        <v>1.7083199999999998</v>
      </c>
      <c r="S443" s="204">
        <v>14.35527881572156</v>
      </c>
      <c r="T443" s="204">
        <v>4.0536829057933517</v>
      </c>
      <c r="U443" s="204">
        <v>25.029</v>
      </c>
      <c r="W443" s="4">
        <f>'6 a'!B74</f>
        <v>89.022999999999996</v>
      </c>
      <c r="X443" s="4">
        <f>'6 a'!C74</f>
        <v>9.4531869211146944</v>
      </c>
      <c r="Y443" s="4">
        <f>'6 a'!D74</f>
        <v>5.9219999999999997</v>
      </c>
      <c r="Z443" s="4">
        <f>'6 a'!E74</f>
        <v>56.23440214429943</v>
      </c>
      <c r="AA443" s="4">
        <f>'6 a'!F74</f>
        <v>11.420999999999999</v>
      </c>
      <c r="AB443" s="4" t="str">
        <f>'6 a'!G74</f>
        <v>NA</v>
      </c>
      <c r="AC443" s="4">
        <f>'6 a'!H74</f>
        <v>3.3441592857831663</v>
      </c>
      <c r="AD443" s="4">
        <f>'6 a'!I74</f>
        <v>3.8388794410477929</v>
      </c>
      <c r="AE443" s="4" t="str">
        <f>'6 a'!J74</f>
        <v>NA</v>
      </c>
      <c r="AF443" s="4">
        <f>'6 a'!K74</f>
        <v>2.4935719999999999</v>
      </c>
      <c r="AG443" s="4" t="str">
        <f>'6 a'!L74</f>
        <v>NA</v>
      </c>
      <c r="AH443" s="4">
        <f>'6 a'!M74</f>
        <v>22.290287199999998</v>
      </c>
      <c r="AI443" s="4">
        <f>'6 a'!N74</f>
        <v>26.923999999999999</v>
      </c>
      <c r="AJ443" s="4">
        <f>'6 a'!O74</f>
        <v>1.0971025172087896</v>
      </c>
      <c r="AK443" s="4">
        <f>'6 a'!P74</f>
        <v>20.480920855874569</v>
      </c>
      <c r="AL443" s="4">
        <f>'6 a'!Q74</f>
        <v>5.4351887310925928</v>
      </c>
      <c r="AM443" s="4">
        <f>'6 a'!R74</f>
        <v>1.7083199999999998</v>
      </c>
      <c r="AN443" s="4">
        <f>'6 a'!S74</f>
        <v>14.35527881572156</v>
      </c>
      <c r="AO443" s="4">
        <f>'6 a'!T74</f>
        <v>4.0536829057933517</v>
      </c>
      <c r="AP443" s="4">
        <f>'6 a'!U74</f>
        <v>25.029</v>
      </c>
      <c r="AR443" s="238">
        <f t="shared" si="149"/>
        <v>0</v>
      </c>
      <c r="AS443" s="238">
        <f t="shared" si="150"/>
        <v>0</v>
      </c>
      <c r="AT443" s="238">
        <f t="shared" si="151"/>
        <v>0</v>
      </c>
      <c r="AU443" s="238">
        <f t="shared" si="152"/>
        <v>0</v>
      </c>
      <c r="AV443" s="238">
        <f t="shared" si="153"/>
        <v>0</v>
      </c>
      <c r="AW443" s="238" t="e">
        <f t="shared" si="154"/>
        <v>#VALUE!</v>
      </c>
      <c r="AX443" s="238">
        <f t="shared" si="155"/>
        <v>0</v>
      </c>
      <c r="AY443" s="238">
        <f t="shared" si="156"/>
        <v>0</v>
      </c>
      <c r="AZ443" s="238" t="e">
        <f t="shared" si="157"/>
        <v>#VALUE!</v>
      </c>
      <c r="BA443" s="238">
        <f t="shared" si="158"/>
        <v>0</v>
      </c>
      <c r="BB443" s="238" t="e">
        <f t="shared" si="159"/>
        <v>#VALUE!</v>
      </c>
      <c r="BC443" s="238">
        <f t="shared" si="160"/>
        <v>0</v>
      </c>
      <c r="BD443" s="238">
        <f t="shared" si="161"/>
        <v>0</v>
      </c>
      <c r="BE443" s="238">
        <f t="shared" si="162"/>
        <v>0</v>
      </c>
      <c r="BF443" s="238">
        <f t="shared" si="163"/>
        <v>0</v>
      </c>
      <c r="BG443" s="238">
        <f t="shared" si="164"/>
        <v>0</v>
      </c>
      <c r="BH443" s="238">
        <f t="shared" si="165"/>
        <v>0</v>
      </c>
      <c r="BI443" s="238">
        <f t="shared" si="166"/>
        <v>0</v>
      </c>
      <c r="BJ443" s="238">
        <f t="shared" si="167"/>
        <v>0</v>
      </c>
      <c r="BK443" s="238">
        <f t="shared" si="168"/>
        <v>0</v>
      </c>
    </row>
    <row r="444" spans="1:63" x14ac:dyDescent="0.25">
      <c r="A444">
        <v>1975</v>
      </c>
      <c r="B444" s="204">
        <v>88.025999999999996</v>
      </c>
      <c r="C444" s="204">
        <v>9.6276312419542052</v>
      </c>
      <c r="D444" s="204">
        <v>5.91</v>
      </c>
      <c r="E444" s="204">
        <v>56.096098647731679</v>
      </c>
      <c r="F444" s="204">
        <v>11.691000000000001</v>
      </c>
      <c r="G444" s="204" t="e">
        <f>NA()</f>
        <v>#N/A</v>
      </c>
      <c r="H444" s="204">
        <v>3.3194672532499965</v>
      </c>
      <c r="I444" s="204">
        <v>3.7833897250799535</v>
      </c>
      <c r="J444" s="204" t="e">
        <f>NA()</f>
        <v>#N/A</v>
      </c>
      <c r="K444" s="204">
        <v>2.4607549999999998</v>
      </c>
      <c r="L444" s="204">
        <v>2.3231000000000002</v>
      </c>
      <c r="M444" s="204">
        <v>22.111661999999999</v>
      </c>
      <c r="N444" s="204">
        <v>26.248000000000001</v>
      </c>
      <c r="O444" s="204">
        <v>1.088585270309941</v>
      </c>
      <c r="P444" s="204">
        <v>20.496620718549782</v>
      </c>
      <c r="Q444" s="204">
        <v>5.4314190115678436</v>
      </c>
      <c r="R444" s="204">
        <v>1.73675</v>
      </c>
      <c r="S444" s="204">
        <v>14.101671462805363</v>
      </c>
      <c r="T444" s="204">
        <v>4.1336385993445219</v>
      </c>
      <c r="U444" s="204">
        <v>24.933</v>
      </c>
      <c r="W444" s="4">
        <f>'6 a'!B75</f>
        <v>88.025999999999996</v>
      </c>
      <c r="X444" s="4">
        <f>'6 a'!C75</f>
        <v>9.6276312419542052</v>
      </c>
      <c r="Y444" s="4">
        <f>'6 a'!D75</f>
        <v>5.91</v>
      </c>
      <c r="Z444" s="4">
        <f>'6 a'!E75</f>
        <v>56.096098647731679</v>
      </c>
      <c r="AA444" s="4">
        <f>'6 a'!F75</f>
        <v>11.691000000000001</v>
      </c>
      <c r="AB444" s="4" t="str">
        <f>'6 a'!G75</f>
        <v>NA</v>
      </c>
      <c r="AC444" s="4">
        <f>'6 a'!H75</f>
        <v>3.3194672532499965</v>
      </c>
      <c r="AD444" s="4">
        <f>'6 a'!I75</f>
        <v>3.7833897250799535</v>
      </c>
      <c r="AE444" s="4" t="str">
        <f>'6 a'!J75</f>
        <v>NA</v>
      </c>
      <c r="AF444" s="4">
        <f>'6 a'!K75</f>
        <v>2.4607549999999998</v>
      </c>
      <c r="AG444" s="4">
        <f>'6 a'!L75</f>
        <v>2.3231000000000002</v>
      </c>
      <c r="AH444" s="4">
        <f>'6 a'!M75</f>
        <v>22.111661999999999</v>
      </c>
      <c r="AI444" s="4">
        <f>'6 a'!N75</f>
        <v>26.248000000000001</v>
      </c>
      <c r="AJ444" s="4">
        <f>'6 a'!O75</f>
        <v>1.088585270309941</v>
      </c>
      <c r="AK444" s="4">
        <f>'6 a'!P75</f>
        <v>20.496620718549782</v>
      </c>
      <c r="AL444" s="4">
        <f>'6 a'!Q75</f>
        <v>5.4314190115678436</v>
      </c>
      <c r="AM444" s="4">
        <f>'6 a'!R75</f>
        <v>1.73675</v>
      </c>
      <c r="AN444" s="4">
        <f>'6 a'!S75</f>
        <v>14.101671462805363</v>
      </c>
      <c r="AO444" s="4">
        <f>'6 a'!T75</f>
        <v>4.1336385993445219</v>
      </c>
      <c r="AP444" s="4">
        <f>'6 a'!U75</f>
        <v>24.933</v>
      </c>
      <c r="AR444" s="238">
        <f t="shared" si="149"/>
        <v>0</v>
      </c>
      <c r="AS444" s="238">
        <f t="shared" si="150"/>
        <v>0</v>
      </c>
      <c r="AT444" s="238">
        <f t="shared" si="151"/>
        <v>0</v>
      </c>
      <c r="AU444" s="238">
        <f t="shared" si="152"/>
        <v>0</v>
      </c>
      <c r="AV444" s="238">
        <f t="shared" si="153"/>
        <v>0</v>
      </c>
      <c r="AW444" s="238" t="e">
        <f t="shared" si="154"/>
        <v>#VALUE!</v>
      </c>
      <c r="AX444" s="238">
        <f t="shared" si="155"/>
        <v>0</v>
      </c>
      <c r="AY444" s="238">
        <f t="shared" si="156"/>
        <v>0</v>
      </c>
      <c r="AZ444" s="238" t="e">
        <f t="shared" si="157"/>
        <v>#VALUE!</v>
      </c>
      <c r="BA444" s="238">
        <f t="shared" si="158"/>
        <v>0</v>
      </c>
      <c r="BB444" s="238">
        <f t="shared" si="159"/>
        <v>0</v>
      </c>
      <c r="BC444" s="238">
        <f t="shared" si="160"/>
        <v>0</v>
      </c>
      <c r="BD444" s="238">
        <f t="shared" si="161"/>
        <v>0</v>
      </c>
      <c r="BE444" s="238">
        <f t="shared" si="162"/>
        <v>0</v>
      </c>
      <c r="BF444" s="238">
        <f t="shared" si="163"/>
        <v>0</v>
      </c>
      <c r="BG444" s="238">
        <f t="shared" si="164"/>
        <v>0</v>
      </c>
      <c r="BH444" s="238">
        <f t="shared" si="165"/>
        <v>0</v>
      </c>
      <c r="BI444" s="238">
        <f t="shared" si="166"/>
        <v>0</v>
      </c>
      <c r="BJ444" s="238">
        <f t="shared" si="167"/>
        <v>0</v>
      </c>
      <c r="BK444" s="238">
        <f t="shared" si="168"/>
        <v>0</v>
      </c>
    </row>
    <row r="445" spans="1:63" x14ac:dyDescent="0.25">
      <c r="A445">
        <v>1976</v>
      </c>
      <c r="B445" s="204">
        <v>90.896000000000001</v>
      </c>
      <c r="C445" s="204">
        <v>9.8202420000000004</v>
      </c>
      <c r="D445" s="204">
        <v>5.9669999999999996</v>
      </c>
      <c r="E445" s="204">
        <v>56.555105904456553</v>
      </c>
      <c r="F445" s="204">
        <v>12.412000000000001</v>
      </c>
      <c r="G445" s="204">
        <v>0.97291956328372553</v>
      </c>
      <c r="H445" s="204">
        <v>3.3306212583799009</v>
      </c>
      <c r="I445" s="204">
        <v>3.7632116465461936</v>
      </c>
      <c r="J445" s="204" t="e">
        <f>NA()</f>
        <v>#N/A</v>
      </c>
      <c r="K445" s="204">
        <v>2.5025379999999999</v>
      </c>
      <c r="L445" s="204">
        <v>2.3018999999999998</v>
      </c>
      <c r="M445" s="204">
        <v>22.292257399999997</v>
      </c>
      <c r="N445" s="204">
        <v>26.138999999999999</v>
      </c>
      <c r="O445" s="204">
        <v>1.0788512738541145</v>
      </c>
      <c r="P445" s="204">
        <v>20.704018904463055</v>
      </c>
      <c r="Q445" s="204">
        <v>5.4737446206873948</v>
      </c>
      <c r="R445" s="204">
        <v>1.7949000000000002</v>
      </c>
      <c r="S445" s="204">
        <v>13.951712332385352</v>
      </c>
      <c r="T445" s="204">
        <v>4.1478911313176114</v>
      </c>
      <c r="U445" s="204">
        <v>24.786000000000001</v>
      </c>
      <c r="W445" s="4">
        <f>'6 a'!B76</f>
        <v>90.896000000000001</v>
      </c>
      <c r="X445" s="4">
        <f>'6 a'!C76</f>
        <v>9.8202420000000004</v>
      </c>
      <c r="Y445" s="4">
        <f>'6 a'!D76</f>
        <v>5.9669999999999996</v>
      </c>
      <c r="Z445" s="4">
        <f>'6 a'!E76</f>
        <v>56.555105904456553</v>
      </c>
      <c r="AA445" s="4">
        <f>'6 a'!F76</f>
        <v>12.412000000000001</v>
      </c>
      <c r="AB445" s="4">
        <f>'6 a'!G76</f>
        <v>0.97291956328372553</v>
      </c>
      <c r="AC445" s="4">
        <f>'6 a'!H76</f>
        <v>3.3306212583799009</v>
      </c>
      <c r="AD445" s="4">
        <f>'6 a'!I76</f>
        <v>3.7632116465461936</v>
      </c>
      <c r="AE445" s="4" t="str">
        <f>'6 a'!J76</f>
        <v>NA</v>
      </c>
      <c r="AF445" s="4">
        <f>'6 a'!K76</f>
        <v>2.5025379999999999</v>
      </c>
      <c r="AG445" s="4">
        <f>'6 a'!L76</f>
        <v>2.3018999999999998</v>
      </c>
      <c r="AH445" s="4">
        <f>'6 a'!M76</f>
        <v>22.292257399999997</v>
      </c>
      <c r="AI445" s="4">
        <f>'6 a'!N76</f>
        <v>26.138999999999999</v>
      </c>
      <c r="AJ445" s="4">
        <f>'6 a'!O76</f>
        <v>1.0788512738541145</v>
      </c>
      <c r="AK445" s="4">
        <f>'6 a'!P76</f>
        <v>20.704018904463055</v>
      </c>
      <c r="AL445" s="4">
        <f>'6 a'!Q76</f>
        <v>5.4737446206873948</v>
      </c>
      <c r="AM445" s="4">
        <f>'6 a'!R76</f>
        <v>1.7949000000000002</v>
      </c>
      <c r="AN445" s="4">
        <f>'6 a'!S76</f>
        <v>13.951712332385352</v>
      </c>
      <c r="AO445" s="4">
        <f>'6 a'!T76</f>
        <v>4.1478911313176114</v>
      </c>
      <c r="AP445" s="4">
        <f>'6 a'!U76</f>
        <v>24.786000000000001</v>
      </c>
      <c r="AR445" s="238">
        <f t="shared" si="149"/>
        <v>0</v>
      </c>
      <c r="AS445" s="238">
        <f t="shared" si="150"/>
        <v>0</v>
      </c>
      <c r="AT445" s="238">
        <f t="shared" si="151"/>
        <v>0</v>
      </c>
      <c r="AU445" s="238">
        <f t="shared" si="152"/>
        <v>0</v>
      </c>
      <c r="AV445" s="238">
        <f t="shared" si="153"/>
        <v>0</v>
      </c>
      <c r="AW445" s="238">
        <f t="shared" si="154"/>
        <v>0</v>
      </c>
      <c r="AX445" s="238">
        <f t="shared" si="155"/>
        <v>0</v>
      </c>
      <c r="AY445" s="238">
        <f t="shared" si="156"/>
        <v>0</v>
      </c>
      <c r="AZ445" s="238" t="e">
        <f t="shared" si="157"/>
        <v>#VALUE!</v>
      </c>
      <c r="BA445" s="238">
        <f t="shared" si="158"/>
        <v>0</v>
      </c>
      <c r="BB445" s="238">
        <f t="shared" si="159"/>
        <v>0</v>
      </c>
      <c r="BC445" s="238">
        <f t="shared" si="160"/>
        <v>0</v>
      </c>
      <c r="BD445" s="238">
        <f t="shared" si="161"/>
        <v>0</v>
      </c>
      <c r="BE445" s="238">
        <f t="shared" si="162"/>
        <v>0</v>
      </c>
      <c r="BF445" s="238">
        <f t="shared" si="163"/>
        <v>0</v>
      </c>
      <c r="BG445" s="238">
        <f t="shared" si="164"/>
        <v>0</v>
      </c>
      <c r="BH445" s="238">
        <f t="shared" si="165"/>
        <v>0</v>
      </c>
      <c r="BI445" s="238">
        <f t="shared" si="166"/>
        <v>0</v>
      </c>
      <c r="BJ445" s="238">
        <f t="shared" si="167"/>
        <v>0</v>
      </c>
      <c r="BK445" s="238">
        <f t="shared" si="168"/>
        <v>0</v>
      </c>
    </row>
    <row r="446" spans="1:63" x14ac:dyDescent="0.25">
      <c r="A446">
        <v>1977</v>
      </c>
      <c r="B446" s="204">
        <v>94.15</v>
      </c>
      <c r="C446" s="204">
        <v>9.9898419999999994</v>
      </c>
      <c r="D446" s="204">
        <v>6.0650000000000004</v>
      </c>
      <c r="E446" s="204">
        <v>57.233594797038947</v>
      </c>
      <c r="F446" s="204">
        <v>12.811999999999999</v>
      </c>
      <c r="G446" s="204">
        <v>1.0133874419221016</v>
      </c>
      <c r="H446" s="204">
        <v>3.3711492297994683</v>
      </c>
      <c r="I446" s="204">
        <v>3.7480780876458737</v>
      </c>
      <c r="J446" s="204" t="e">
        <f>NA()</f>
        <v>#N/A</v>
      </c>
      <c r="K446" s="204">
        <v>2.4962800000000001</v>
      </c>
      <c r="L446" s="204">
        <v>2.2601</v>
      </c>
      <c r="M446" s="204">
        <v>22.486660600000004</v>
      </c>
      <c r="N446" s="204">
        <v>26.198</v>
      </c>
      <c r="O446" s="204">
        <v>1.1131230530423373</v>
      </c>
      <c r="P446" s="204">
        <v>20.767618348166451</v>
      </c>
      <c r="Q446" s="204">
        <v>5.4792067483795988</v>
      </c>
      <c r="R446" s="204">
        <v>1.8446800000000001</v>
      </c>
      <c r="S446" s="204">
        <v>13.839242984570344</v>
      </c>
      <c r="T446" s="204">
        <v>4.1562809196421977</v>
      </c>
      <c r="U446" s="204">
        <v>24.809000000000001</v>
      </c>
      <c r="W446" s="4">
        <f>'6 a'!B77</f>
        <v>94.15</v>
      </c>
      <c r="X446" s="4">
        <f>'6 a'!C77</f>
        <v>9.9898419999999994</v>
      </c>
      <c r="Y446" s="4">
        <f>'6 a'!D77</f>
        <v>6.0650000000000004</v>
      </c>
      <c r="Z446" s="4">
        <f>'6 a'!E77</f>
        <v>57.233594797038947</v>
      </c>
      <c r="AA446" s="4">
        <f>'6 a'!F77</f>
        <v>12.811999999999999</v>
      </c>
      <c r="AB446" s="4">
        <f>'6 a'!G77</f>
        <v>1.0133874419221016</v>
      </c>
      <c r="AC446" s="4">
        <f>'6 a'!H77</f>
        <v>3.3711492297994683</v>
      </c>
      <c r="AD446" s="4">
        <f>'6 a'!I77</f>
        <v>3.7480780876458737</v>
      </c>
      <c r="AE446" s="4" t="str">
        <f>'6 a'!J77</f>
        <v>NA</v>
      </c>
      <c r="AF446" s="4">
        <f>'6 a'!K77</f>
        <v>2.4962800000000001</v>
      </c>
      <c r="AG446" s="4">
        <f>'6 a'!L77</f>
        <v>2.2601</v>
      </c>
      <c r="AH446" s="4">
        <f>'6 a'!M77</f>
        <v>22.486660600000004</v>
      </c>
      <c r="AI446" s="4">
        <f>'6 a'!N77</f>
        <v>26.198</v>
      </c>
      <c r="AJ446" s="4">
        <f>'6 a'!O77</f>
        <v>1.1131230530423373</v>
      </c>
      <c r="AK446" s="4">
        <f>'6 a'!P77</f>
        <v>20.767618348166451</v>
      </c>
      <c r="AL446" s="4">
        <f>'6 a'!Q77</f>
        <v>5.4792067483795988</v>
      </c>
      <c r="AM446" s="4">
        <f>'6 a'!R77</f>
        <v>1.8446800000000001</v>
      </c>
      <c r="AN446" s="4">
        <f>'6 a'!S77</f>
        <v>13.839242984570344</v>
      </c>
      <c r="AO446" s="4">
        <f>'6 a'!T77</f>
        <v>4.1562809196421977</v>
      </c>
      <c r="AP446" s="4">
        <f>'6 a'!U77</f>
        <v>24.809000000000001</v>
      </c>
      <c r="AR446" s="238">
        <f t="shared" si="149"/>
        <v>0</v>
      </c>
      <c r="AS446" s="238">
        <f t="shared" si="150"/>
        <v>0</v>
      </c>
      <c r="AT446" s="238">
        <f t="shared" si="151"/>
        <v>0</v>
      </c>
      <c r="AU446" s="238">
        <f t="shared" si="152"/>
        <v>0</v>
      </c>
      <c r="AV446" s="238">
        <f t="shared" si="153"/>
        <v>0</v>
      </c>
      <c r="AW446" s="238">
        <f t="shared" si="154"/>
        <v>0</v>
      </c>
      <c r="AX446" s="238">
        <f t="shared" si="155"/>
        <v>0</v>
      </c>
      <c r="AY446" s="238">
        <f t="shared" si="156"/>
        <v>0</v>
      </c>
      <c r="AZ446" s="238" t="e">
        <f t="shared" si="157"/>
        <v>#VALUE!</v>
      </c>
      <c r="BA446" s="238">
        <f t="shared" si="158"/>
        <v>0</v>
      </c>
      <c r="BB446" s="238">
        <f t="shared" si="159"/>
        <v>0</v>
      </c>
      <c r="BC446" s="238">
        <f t="shared" si="160"/>
        <v>0</v>
      </c>
      <c r="BD446" s="238">
        <f t="shared" si="161"/>
        <v>0</v>
      </c>
      <c r="BE446" s="238">
        <f t="shared" si="162"/>
        <v>0</v>
      </c>
      <c r="BF446" s="238">
        <f t="shared" si="163"/>
        <v>0</v>
      </c>
      <c r="BG446" s="238">
        <f t="shared" si="164"/>
        <v>0</v>
      </c>
      <c r="BH446" s="238">
        <f t="shared" si="165"/>
        <v>0</v>
      </c>
      <c r="BI446" s="238">
        <f t="shared" si="166"/>
        <v>0</v>
      </c>
      <c r="BJ446" s="238">
        <f t="shared" si="167"/>
        <v>0</v>
      </c>
      <c r="BK446" s="238">
        <f t="shared" si="168"/>
        <v>0</v>
      </c>
    </row>
    <row r="447" spans="1:63" x14ac:dyDescent="0.25">
      <c r="A447">
        <v>1978</v>
      </c>
      <c r="B447" s="204">
        <v>98.165000000000006</v>
      </c>
      <c r="C447" s="204">
        <v>10.294025</v>
      </c>
      <c r="D447" s="204">
        <v>6.0750000000000002</v>
      </c>
      <c r="E447" s="204">
        <v>57.791819779562417</v>
      </c>
      <c r="F447" s="204">
        <v>13.412000000000001</v>
      </c>
      <c r="G447" s="204">
        <v>1.0755343804762747</v>
      </c>
      <c r="H447" s="204">
        <v>3.3879755750763421</v>
      </c>
      <c r="I447" s="204">
        <v>3.7511047994259377</v>
      </c>
      <c r="J447" s="204" t="e">
        <f>NA()</f>
        <v>#N/A</v>
      </c>
      <c r="K447" s="204">
        <v>2.514256</v>
      </c>
      <c r="L447" s="204">
        <v>2.2389999999999999</v>
      </c>
      <c r="M447" s="204">
        <v>22.611023799999998</v>
      </c>
      <c r="N447" s="204">
        <v>26.457000000000001</v>
      </c>
      <c r="O447" s="204">
        <v>1.1254933402049503</v>
      </c>
      <c r="P447" s="204">
        <v>20.836517745511799</v>
      </c>
      <c r="Q447" s="204">
        <v>5.5513688803520189</v>
      </c>
      <c r="R447" s="204">
        <v>1.8765999999999998</v>
      </c>
      <c r="S447" s="204">
        <v>13.468755721179727</v>
      </c>
      <c r="T447" s="204">
        <v>4.1718475148468501</v>
      </c>
      <c r="U447" s="204">
        <v>24.94</v>
      </c>
      <c r="W447" s="4">
        <f>'6 a'!B78</f>
        <v>98.165000000000006</v>
      </c>
      <c r="X447" s="4">
        <f>'6 a'!C78</f>
        <v>10.294025</v>
      </c>
      <c r="Y447" s="4">
        <f>'6 a'!D78</f>
        <v>6.0750000000000002</v>
      </c>
      <c r="Z447" s="4">
        <f>'6 a'!E78</f>
        <v>57.791819779562417</v>
      </c>
      <c r="AA447" s="4">
        <f>'6 a'!F78</f>
        <v>13.412000000000001</v>
      </c>
      <c r="AB447" s="4">
        <f>'6 a'!G78</f>
        <v>1.0755343804762747</v>
      </c>
      <c r="AC447" s="4">
        <f>'6 a'!H78</f>
        <v>3.3879755750763421</v>
      </c>
      <c r="AD447" s="4">
        <f>'6 a'!I78</f>
        <v>3.7511047994259377</v>
      </c>
      <c r="AE447" s="4" t="str">
        <f>'6 a'!J78</f>
        <v>NA</v>
      </c>
      <c r="AF447" s="4">
        <f>'6 a'!K78</f>
        <v>2.514256</v>
      </c>
      <c r="AG447" s="4">
        <f>'6 a'!L78</f>
        <v>2.2389999999999999</v>
      </c>
      <c r="AH447" s="4">
        <f>'6 a'!M78</f>
        <v>22.611023799999998</v>
      </c>
      <c r="AI447" s="4">
        <f>'6 a'!N78</f>
        <v>26.457000000000001</v>
      </c>
      <c r="AJ447" s="4">
        <f>'6 a'!O78</f>
        <v>1.1254933402049503</v>
      </c>
      <c r="AK447" s="4">
        <f>'6 a'!P78</f>
        <v>20.836517745511799</v>
      </c>
      <c r="AL447" s="4">
        <f>'6 a'!Q78</f>
        <v>5.5513688803520189</v>
      </c>
      <c r="AM447" s="4">
        <f>'6 a'!R78</f>
        <v>1.8765999999999998</v>
      </c>
      <c r="AN447" s="4">
        <f>'6 a'!S78</f>
        <v>13.468755721179727</v>
      </c>
      <c r="AO447" s="4">
        <f>'6 a'!T78</f>
        <v>4.1718475148468501</v>
      </c>
      <c r="AP447" s="4">
        <f>'6 a'!U78</f>
        <v>24.94</v>
      </c>
      <c r="AR447" s="238">
        <f t="shared" si="149"/>
        <v>0</v>
      </c>
      <c r="AS447" s="238">
        <f t="shared" si="150"/>
        <v>0</v>
      </c>
      <c r="AT447" s="238">
        <f t="shared" si="151"/>
        <v>0</v>
      </c>
      <c r="AU447" s="238">
        <f t="shared" si="152"/>
        <v>0</v>
      </c>
      <c r="AV447" s="238">
        <f t="shared" si="153"/>
        <v>0</v>
      </c>
      <c r="AW447" s="238">
        <f t="shared" si="154"/>
        <v>0</v>
      </c>
      <c r="AX447" s="238">
        <f t="shared" si="155"/>
        <v>0</v>
      </c>
      <c r="AY447" s="238">
        <f t="shared" si="156"/>
        <v>0</v>
      </c>
      <c r="AZ447" s="238" t="e">
        <f t="shared" si="157"/>
        <v>#VALUE!</v>
      </c>
      <c r="BA447" s="238">
        <f t="shared" si="158"/>
        <v>0</v>
      </c>
      <c r="BB447" s="238">
        <f t="shared" si="159"/>
        <v>0</v>
      </c>
      <c r="BC447" s="238">
        <f t="shared" si="160"/>
        <v>0</v>
      </c>
      <c r="BD447" s="238">
        <f t="shared" si="161"/>
        <v>0</v>
      </c>
      <c r="BE447" s="238">
        <f t="shared" si="162"/>
        <v>0</v>
      </c>
      <c r="BF447" s="238">
        <f t="shared" si="163"/>
        <v>0</v>
      </c>
      <c r="BG447" s="238">
        <f t="shared" si="164"/>
        <v>0</v>
      </c>
      <c r="BH447" s="238">
        <f t="shared" si="165"/>
        <v>0</v>
      </c>
      <c r="BI447" s="238">
        <f t="shared" si="166"/>
        <v>0</v>
      </c>
      <c r="BJ447" s="238">
        <f t="shared" si="167"/>
        <v>0</v>
      </c>
      <c r="BK447" s="238">
        <f t="shared" si="168"/>
        <v>0</v>
      </c>
    </row>
    <row r="448" spans="1:63" x14ac:dyDescent="0.25">
      <c r="A448">
        <v>1979</v>
      </c>
      <c r="B448" s="204">
        <v>100.91200000000001</v>
      </c>
      <c r="C448" s="204">
        <v>10.741342</v>
      </c>
      <c r="D448" s="204">
        <v>6.1806235730000001</v>
      </c>
      <c r="E448" s="204">
        <v>58.386123935103569</v>
      </c>
      <c r="F448" s="204">
        <v>13.602</v>
      </c>
      <c r="G448" s="204">
        <v>1.1461111891773341</v>
      </c>
      <c r="H448" s="204">
        <v>3.4024498505833298</v>
      </c>
      <c r="I448" s="204">
        <v>3.7854075329333292</v>
      </c>
      <c r="J448" s="204" t="e">
        <f>NA()</f>
        <v>#N/A</v>
      </c>
      <c r="K448" s="204">
        <v>2.5382889999999998</v>
      </c>
      <c r="L448" s="204">
        <v>2.2879999999999998</v>
      </c>
      <c r="M448" s="204">
        <v>22.750639500000002</v>
      </c>
      <c r="N448" s="204">
        <v>26.968</v>
      </c>
      <c r="O448" s="204">
        <v>1.1829847567721763</v>
      </c>
      <c r="P448" s="204">
        <v>21.068215718877788</v>
      </c>
      <c r="Q448" s="204">
        <v>5.6692168529214158</v>
      </c>
      <c r="R448" s="204">
        <v>1.9027799999999999</v>
      </c>
      <c r="S448" s="204">
        <v>13.179863866988232</v>
      </c>
      <c r="T448" s="204">
        <v>4.2325976688598121</v>
      </c>
      <c r="U448" s="204">
        <v>25.195</v>
      </c>
      <c r="W448" s="4">
        <f>'6 a'!B79</f>
        <v>100.91200000000001</v>
      </c>
      <c r="X448" s="4">
        <f>'6 a'!C79</f>
        <v>10.741342</v>
      </c>
      <c r="Y448" s="4">
        <f>'6 a'!D79</f>
        <v>6.1806235730000001</v>
      </c>
      <c r="Z448" s="4">
        <f>'6 a'!E79</f>
        <v>58.386123935103569</v>
      </c>
      <c r="AA448" s="4">
        <f>'6 a'!F79</f>
        <v>13.602</v>
      </c>
      <c r="AB448" s="4">
        <f>'6 a'!G79</f>
        <v>1.1461111891773341</v>
      </c>
      <c r="AC448" s="4">
        <f>'6 a'!H79</f>
        <v>3.4024498505833298</v>
      </c>
      <c r="AD448" s="4">
        <f>'6 a'!I79</f>
        <v>3.7854075329333292</v>
      </c>
      <c r="AE448" s="4" t="str">
        <f>'6 a'!J79</f>
        <v>NA</v>
      </c>
      <c r="AF448" s="4">
        <f>'6 a'!K79</f>
        <v>2.5382889999999998</v>
      </c>
      <c r="AG448" s="4">
        <f>'6 a'!L79</f>
        <v>2.2879999999999998</v>
      </c>
      <c r="AH448" s="4">
        <f>'6 a'!M79</f>
        <v>22.750639500000002</v>
      </c>
      <c r="AI448" s="4">
        <f>'6 a'!N79</f>
        <v>26.968</v>
      </c>
      <c r="AJ448" s="4">
        <f>'6 a'!O79</f>
        <v>1.1829847567721763</v>
      </c>
      <c r="AK448" s="4">
        <f>'6 a'!P79</f>
        <v>21.068215718877788</v>
      </c>
      <c r="AL448" s="4">
        <f>'6 a'!Q79</f>
        <v>5.6692168529214158</v>
      </c>
      <c r="AM448" s="4">
        <f>'6 a'!R79</f>
        <v>1.9027799999999999</v>
      </c>
      <c r="AN448" s="4">
        <f>'6 a'!S79</f>
        <v>13.179863866988232</v>
      </c>
      <c r="AO448" s="4">
        <f>'6 a'!T79</f>
        <v>4.2325976688598121</v>
      </c>
      <c r="AP448" s="4">
        <f>'6 a'!U79</f>
        <v>25.195</v>
      </c>
      <c r="AR448" s="238">
        <f t="shared" si="149"/>
        <v>0</v>
      </c>
      <c r="AS448" s="238">
        <f t="shared" si="150"/>
        <v>0</v>
      </c>
      <c r="AT448" s="238">
        <f t="shared" si="151"/>
        <v>0</v>
      </c>
      <c r="AU448" s="238">
        <f t="shared" si="152"/>
        <v>0</v>
      </c>
      <c r="AV448" s="238">
        <f t="shared" si="153"/>
        <v>0</v>
      </c>
      <c r="AW448" s="238">
        <f t="shared" si="154"/>
        <v>0</v>
      </c>
      <c r="AX448" s="238">
        <f t="shared" si="155"/>
        <v>0</v>
      </c>
      <c r="AY448" s="238">
        <f t="shared" si="156"/>
        <v>0</v>
      </c>
      <c r="AZ448" s="238" t="e">
        <f t="shared" si="157"/>
        <v>#VALUE!</v>
      </c>
      <c r="BA448" s="238">
        <f t="shared" si="158"/>
        <v>0</v>
      </c>
      <c r="BB448" s="238">
        <f t="shared" si="159"/>
        <v>0</v>
      </c>
      <c r="BC448" s="238">
        <f t="shared" si="160"/>
        <v>0</v>
      </c>
      <c r="BD448" s="238">
        <f t="shared" si="161"/>
        <v>0</v>
      </c>
      <c r="BE448" s="238">
        <f t="shared" si="162"/>
        <v>0</v>
      </c>
      <c r="BF448" s="238">
        <f t="shared" si="163"/>
        <v>0</v>
      </c>
      <c r="BG448" s="238">
        <f t="shared" si="164"/>
        <v>0</v>
      </c>
      <c r="BH448" s="238">
        <f t="shared" si="165"/>
        <v>0</v>
      </c>
      <c r="BI448" s="238">
        <f t="shared" si="166"/>
        <v>0</v>
      </c>
      <c r="BJ448" s="238">
        <f t="shared" si="167"/>
        <v>0</v>
      </c>
      <c r="BK448" s="238">
        <f t="shared" si="168"/>
        <v>0</v>
      </c>
    </row>
    <row r="449" spans="1:63" x14ac:dyDescent="0.25">
      <c r="A449">
        <v>1980</v>
      </c>
      <c r="B449" s="204">
        <v>101.405</v>
      </c>
      <c r="C449" s="204">
        <v>11.055759</v>
      </c>
      <c r="D449" s="204">
        <v>6.3562700619000001</v>
      </c>
      <c r="E449" s="204">
        <v>58.786001436049467</v>
      </c>
      <c r="F449" s="204">
        <v>13.683</v>
      </c>
      <c r="G449" s="204">
        <v>1.2090855649979495</v>
      </c>
      <c r="H449" s="204">
        <v>3.4334790787014358</v>
      </c>
      <c r="I449" s="204">
        <v>3.7803630132998891</v>
      </c>
      <c r="J449" s="204" t="e">
        <f>NA()</f>
        <v>#N/A</v>
      </c>
      <c r="K449" s="204">
        <v>2.5190480000000002</v>
      </c>
      <c r="L449" s="204">
        <v>2.3546</v>
      </c>
      <c r="M449" s="204">
        <v>22.845005699999998</v>
      </c>
      <c r="N449" s="204">
        <v>27.42</v>
      </c>
      <c r="O449" s="204">
        <v>1.1721354065557863</v>
      </c>
      <c r="P449" s="204">
        <v>21.372813054601913</v>
      </c>
      <c r="Q449" s="204">
        <v>5.7753558640481941</v>
      </c>
      <c r="R449" s="204">
        <v>1.9489100000000001</v>
      </c>
      <c r="S449" s="204">
        <v>12.882150887477916</v>
      </c>
      <c r="T449" s="204">
        <v>4.2796006998348979</v>
      </c>
      <c r="U449" s="204">
        <v>25.085999999999999</v>
      </c>
      <c r="W449" s="4">
        <f>'6 a'!B80</f>
        <v>101.405</v>
      </c>
      <c r="X449" s="4">
        <f>'6 a'!C80</f>
        <v>11.055759</v>
      </c>
      <c r="Y449" s="4">
        <f>'6 a'!D80</f>
        <v>6.3562700619000001</v>
      </c>
      <c r="Z449" s="4">
        <f>'6 a'!E80</f>
        <v>58.786001436049467</v>
      </c>
      <c r="AA449" s="4">
        <f>'6 a'!F80</f>
        <v>13.683</v>
      </c>
      <c r="AB449" s="4">
        <f>'6 a'!G80</f>
        <v>1.2090855649979495</v>
      </c>
      <c r="AC449" s="4">
        <f>'6 a'!H80</f>
        <v>3.4334790787014358</v>
      </c>
      <c r="AD449" s="4">
        <f>'6 a'!I80</f>
        <v>3.7803630132998891</v>
      </c>
      <c r="AE449" s="4" t="str">
        <f>'6 a'!J80</f>
        <v>NA</v>
      </c>
      <c r="AF449" s="4">
        <f>'6 a'!K80</f>
        <v>2.5190480000000002</v>
      </c>
      <c r="AG449" s="4">
        <f>'6 a'!L80</f>
        <v>2.3546</v>
      </c>
      <c r="AH449" s="4">
        <f>'6 a'!M80</f>
        <v>22.845005699999998</v>
      </c>
      <c r="AI449" s="4">
        <f>'6 a'!N80</f>
        <v>27.42</v>
      </c>
      <c r="AJ449" s="4">
        <f>'6 a'!O80</f>
        <v>1.1721354065557863</v>
      </c>
      <c r="AK449" s="4">
        <f>'6 a'!P80</f>
        <v>21.372813054601913</v>
      </c>
      <c r="AL449" s="4">
        <f>'6 a'!Q80</f>
        <v>5.7753558640481941</v>
      </c>
      <c r="AM449" s="4">
        <f>'6 a'!R80</f>
        <v>1.9489100000000001</v>
      </c>
      <c r="AN449" s="4">
        <f>'6 a'!S80</f>
        <v>12.882150887477916</v>
      </c>
      <c r="AO449" s="4">
        <f>'6 a'!T80</f>
        <v>4.2796006998348979</v>
      </c>
      <c r="AP449" s="4">
        <f>'6 a'!U80</f>
        <v>25.085999999999999</v>
      </c>
      <c r="AR449" s="238">
        <f t="shared" ref="AR449:AR512" si="169">W449-B449</f>
        <v>0</v>
      </c>
      <c r="AS449" s="238">
        <f t="shared" ref="AS449:AS512" si="170">X449-C449</f>
        <v>0</v>
      </c>
      <c r="AT449" s="238">
        <f t="shared" ref="AT449:AT512" si="171">Y449-D449</f>
        <v>0</v>
      </c>
      <c r="AU449" s="238">
        <f t="shared" ref="AU449:AU512" si="172">Z449-E449</f>
        <v>0</v>
      </c>
      <c r="AV449" s="238">
        <f t="shared" ref="AV449:AV512" si="173">AA449-F449</f>
        <v>0</v>
      </c>
      <c r="AW449" s="238">
        <f t="shared" ref="AW449:AW512" si="174">AB449-G449</f>
        <v>0</v>
      </c>
      <c r="AX449" s="238">
        <f t="shared" ref="AX449:AX512" si="175">AC449-H449</f>
        <v>0</v>
      </c>
      <c r="AY449" s="238">
        <f t="shared" ref="AY449:AY512" si="176">AD449-I449</f>
        <v>0</v>
      </c>
      <c r="AZ449" s="238" t="e">
        <f t="shared" ref="AZ449:AZ512" si="177">AE449-J449</f>
        <v>#VALUE!</v>
      </c>
      <c r="BA449" s="238">
        <f t="shared" ref="BA449:BA512" si="178">AF449-K449</f>
        <v>0</v>
      </c>
      <c r="BB449" s="238">
        <f t="shared" ref="BB449:BB512" si="179">AG449-L449</f>
        <v>0</v>
      </c>
      <c r="BC449" s="238">
        <f t="shared" ref="BC449:BC512" si="180">AH449-M449</f>
        <v>0</v>
      </c>
      <c r="BD449" s="238">
        <f t="shared" ref="BD449:BD512" si="181">AI449-N449</f>
        <v>0</v>
      </c>
      <c r="BE449" s="238">
        <f t="shared" ref="BE449:BE512" si="182">AJ449-O449</f>
        <v>0</v>
      </c>
      <c r="BF449" s="238">
        <f t="shared" ref="BF449:BF512" si="183">AK449-P449</f>
        <v>0</v>
      </c>
      <c r="BG449" s="238">
        <f t="shared" ref="BG449:BG512" si="184">AL449-Q449</f>
        <v>0</v>
      </c>
      <c r="BH449" s="238">
        <f t="shared" ref="BH449:BH512" si="185">AM449-R449</f>
        <v>0</v>
      </c>
      <c r="BI449" s="238">
        <f t="shared" ref="BI449:BI512" si="186">AN449-S449</f>
        <v>0</v>
      </c>
      <c r="BJ449" s="238">
        <f t="shared" ref="BJ449:BJ512" si="187">AO449-T449</f>
        <v>0</v>
      </c>
      <c r="BK449" s="238">
        <f t="shared" ref="BK449:BK512" si="188">AP449-U449</f>
        <v>0</v>
      </c>
    </row>
    <row r="450" spans="1:63" x14ac:dyDescent="0.25">
      <c r="A450">
        <v>1981</v>
      </c>
      <c r="B450" s="204">
        <v>102.539</v>
      </c>
      <c r="C450" s="204">
        <v>11.377742</v>
      </c>
      <c r="D450" s="204">
        <v>6.4874571244583352</v>
      </c>
      <c r="E450" s="204">
        <v>59.233953953768463</v>
      </c>
      <c r="F450" s="204">
        <v>14.023</v>
      </c>
      <c r="G450" s="204">
        <v>1.2490479140035451</v>
      </c>
      <c r="H450" s="204">
        <v>3.4199094454136345</v>
      </c>
      <c r="I450" s="204">
        <v>3.7107486423584177</v>
      </c>
      <c r="J450" s="204" t="e">
        <f>NA()</f>
        <v>#N/A</v>
      </c>
      <c r="K450" s="204">
        <v>2.4777870000000002</v>
      </c>
      <c r="L450" s="204">
        <v>2.3841999999999999</v>
      </c>
      <c r="M450" s="204">
        <v>22.806168100000004</v>
      </c>
      <c r="N450" s="204">
        <v>27.452999999999999</v>
      </c>
      <c r="O450" s="204">
        <v>1.1686879494776807</v>
      </c>
      <c r="P450" s="204">
        <v>21.355513205921589</v>
      </c>
      <c r="Q450" s="204">
        <v>5.7495380077375673</v>
      </c>
      <c r="R450" s="204">
        <v>1.9738599999999999</v>
      </c>
      <c r="S450" s="204">
        <v>12.573249155583911</v>
      </c>
      <c r="T450" s="204">
        <v>4.2864742613538365</v>
      </c>
      <c r="U450" s="204">
        <v>24.43</v>
      </c>
      <c r="W450" s="4">
        <f>'6 a'!B81</f>
        <v>102.539</v>
      </c>
      <c r="X450" s="4">
        <f>'6 a'!C81</f>
        <v>11.377742</v>
      </c>
      <c r="Y450" s="4">
        <f>'6 a'!D81</f>
        <v>6.4874571244583352</v>
      </c>
      <c r="Z450" s="4">
        <f>'6 a'!E81</f>
        <v>59.233953953768463</v>
      </c>
      <c r="AA450" s="4">
        <f>'6 a'!F81</f>
        <v>14.023</v>
      </c>
      <c r="AB450" s="4">
        <f>'6 a'!G81</f>
        <v>1.2490479140035451</v>
      </c>
      <c r="AC450" s="4">
        <f>'6 a'!H81</f>
        <v>3.4199094454136345</v>
      </c>
      <c r="AD450" s="4">
        <f>'6 a'!I81</f>
        <v>3.7107486423584177</v>
      </c>
      <c r="AE450" s="4" t="str">
        <f>'6 a'!J81</f>
        <v>NA</v>
      </c>
      <c r="AF450" s="4">
        <f>'6 a'!K81</f>
        <v>2.4777870000000002</v>
      </c>
      <c r="AG450" s="4">
        <f>'6 a'!L81</f>
        <v>2.3841999999999999</v>
      </c>
      <c r="AH450" s="4">
        <f>'6 a'!M81</f>
        <v>22.806168100000004</v>
      </c>
      <c r="AI450" s="4">
        <f>'6 a'!N81</f>
        <v>27.452999999999999</v>
      </c>
      <c r="AJ450" s="4">
        <f>'6 a'!O81</f>
        <v>1.1686879494776807</v>
      </c>
      <c r="AK450" s="4">
        <f>'6 a'!P81</f>
        <v>21.355513205921589</v>
      </c>
      <c r="AL450" s="4">
        <f>'6 a'!Q81</f>
        <v>5.7495380077375673</v>
      </c>
      <c r="AM450" s="4">
        <f>'6 a'!R81</f>
        <v>1.9738599999999999</v>
      </c>
      <c r="AN450" s="4">
        <f>'6 a'!S81</f>
        <v>12.573249155583911</v>
      </c>
      <c r="AO450" s="4">
        <f>'6 a'!T81</f>
        <v>4.2864742613538365</v>
      </c>
      <c r="AP450" s="4">
        <f>'6 a'!U81</f>
        <v>24.43</v>
      </c>
      <c r="AR450" s="238">
        <f t="shared" si="169"/>
        <v>0</v>
      </c>
      <c r="AS450" s="238">
        <f t="shared" si="170"/>
        <v>0</v>
      </c>
      <c r="AT450" s="238">
        <f t="shared" si="171"/>
        <v>0</v>
      </c>
      <c r="AU450" s="238">
        <f t="shared" si="172"/>
        <v>0</v>
      </c>
      <c r="AV450" s="238">
        <f t="shared" si="173"/>
        <v>0</v>
      </c>
      <c r="AW450" s="238">
        <f t="shared" si="174"/>
        <v>0</v>
      </c>
      <c r="AX450" s="238">
        <f t="shared" si="175"/>
        <v>0</v>
      </c>
      <c r="AY450" s="238">
        <f t="shared" si="176"/>
        <v>0</v>
      </c>
      <c r="AZ450" s="238" t="e">
        <f t="shared" si="177"/>
        <v>#VALUE!</v>
      </c>
      <c r="BA450" s="238">
        <f t="shared" si="178"/>
        <v>0</v>
      </c>
      <c r="BB450" s="238">
        <f t="shared" si="179"/>
        <v>0</v>
      </c>
      <c r="BC450" s="238">
        <f t="shared" si="180"/>
        <v>0</v>
      </c>
      <c r="BD450" s="238">
        <f t="shared" si="181"/>
        <v>0</v>
      </c>
      <c r="BE450" s="238">
        <f t="shared" si="182"/>
        <v>0</v>
      </c>
      <c r="BF450" s="238">
        <f t="shared" si="183"/>
        <v>0</v>
      </c>
      <c r="BG450" s="238">
        <f t="shared" si="184"/>
        <v>0</v>
      </c>
      <c r="BH450" s="238">
        <f t="shared" si="185"/>
        <v>0</v>
      </c>
      <c r="BI450" s="238">
        <f t="shared" si="186"/>
        <v>0</v>
      </c>
      <c r="BJ450" s="238">
        <f t="shared" si="187"/>
        <v>0</v>
      </c>
      <c r="BK450" s="238">
        <f t="shared" si="188"/>
        <v>0</v>
      </c>
    </row>
    <row r="451" spans="1:63" x14ac:dyDescent="0.25">
      <c r="A451">
        <v>1982</v>
      </c>
      <c r="B451" s="204">
        <v>101.705</v>
      </c>
      <c r="C451" s="204">
        <v>11.017425000000001</v>
      </c>
      <c r="D451" s="204">
        <v>6.4858917728833339</v>
      </c>
      <c r="E451" s="204">
        <v>59.717983184323892</v>
      </c>
      <c r="F451" s="204">
        <v>14.379</v>
      </c>
      <c r="G451" s="204">
        <v>1.2803667212298404</v>
      </c>
      <c r="H451" s="204">
        <v>3.3732299069035978</v>
      </c>
      <c r="I451" s="204">
        <v>3.6626741660201709</v>
      </c>
      <c r="J451" s="204" t="e">
        <f>NA()</f>
        <v>#N/A</v>
      </c>
      <c r="K451" s="204">
        <v>2.4856850000000001</v>
      </c>
      <c r="L451" s="204">
        <v>2.411</v>
      </c>
      <c r="M451" s="204">
        <v>22.8490416</v>
      </c>
      <c r="N451" s="204">
        <v>27.241</v>
      </c>
      <c r="O451" s="204">
        <v>1.1640237428425972</v>
      </c>
      <c r="P451" s="204">
        <v>21.399212823686341</v>
      </c>
      <c r="Q451" s="204">
        <v>5.6634597816123575</v>
      </c>
      <c r="R451" s="204">
        <v>1.9744999999999999</v>
      </c>
      <c r="S451" s="204">
        <v>12.46541295149235</v>
      </c>
      <c r="T451" s="204">
        <v>4.2783877183903813</v>
      </c>
      <c r="U451" s="204">
        <v>23.951000000000001</v>
      </c>
      <c r="W451" s="4">
        <f>'6 a'!B82</f>
        <v>101.705</v>
      </c>
      <c r="X451" s="4">
        <f>'6 a'!C82</f>
        <v>11.017425000000001</v>
      </c>
      <c r="Y451" s="4">
        <f>'6 a'!D82</f>
        <v>6.4858917728833339</v>
      </c>
      <c r="Z451" s="4">
        <f>'6 a'!E82</f>
        <v>59.717983184323892</v>
      </c>
      <c r="AA451" s="4">
        <f>'6 a'!F82</f>
        <v>14.379</v>
      </c>
      <c r="AB451" s="4">
        <f>'6 a'!G82</f>
        <v>1.2803667212298404</v>
      </c>
      <c r="AC451" s="4">
        <f>'6 a'!H82</f>
        <v>3.3732299069035978</v>
      </c>
      <c r="AD451" s="4">
        <f>'6 a'!I82</f>
        <v>3.6626741660201709</v>
      </c>
      <c r="AE451" s="4" t="str">
        <f>'6 a'!J82</f>
        <v>NA</v>
      </c>
      <c r="AF451" s="4">
        <f>'6 a'!K82</f>
        <v>2.4856850000000001</v>
      </c>
      <c r="AG451" s="4">
        <f>'6 a'!L82</f>
        <v>2.411</v>
      </c>
      <c r="AH451" s="4">
        <f>'6 a'!M82</f>
        <v>22.8490416</v>
      </c>
      <c r="AI451" s="4">
        <f>'6 a'!N82</f>
        <v>27.241</v>
      </c>
      <c r="AJ451" s="4">
        <f>'6 a'!O82</f>
        <v>1.1640237428425972</v>
      </c>
      <c r="AK451" s="4">
        <f>'6 a'!P82</f>
        <v>21.399212823686341</v>
      </c>
      <c r="AL451" s="4">
        <f>'6 a'!Q82</f>
        <v>5.6634597816123575</v>
      </c>
      <c r="AM451" s="4">
        <f>'6 a'!R82</f>
        <v>1.9744999999999999</v>
      </c>
      <c r="AN451" s="4">
        <f>'6 a'!S82</f>
        <v>12.46541295149235</v>
      </c>
      <c r="AO451" s="4">
        <f>'6 a'!T82</f>
        <v>4.2783877183903813</v>
      </c>
      <c r="AP451" s="4">
        <f>'6 a'!U82</f>
        <v>23.951000000000001</v>
      </c>
      <c r="AR451" s="238">
        <f t="shared" si="169"/>
        <v>0</v>
      </c>
      <c r="AS451" s="238">
        <f t="shared" si="170"/>
        <v>0</v>
      </c>
      <c r="AT451" s="238">
        <f t="shared" si="171"/>
        <v>0</v>
      </c>
      <c r="AU451" s="238">
        <f t="shared" si="172"/>
        <v>0</v>
      </c>
      <c r="AV451" s="238">
        <f t="shared" si="173"/>
        <v>0</v>
      </c>
      <c r="AW451" s="238">
        <f t="shared" si="174"/>
        <v>0</v>
      </c>
      <c r="AX451" s="238">
        <f t="shared" si="175"/>
        <v>0</v>
      </c>
      <c r="AY451" s="238">
        <f t="shared" si="176"/>
        <v>0</v>
      </c>
      <c r="AZ451" s="238" t="e">
        <f t="shared" si="177"/>
        <v>#VALUE!</v>
      </c>
      <c r="BA451" s="238">
        <f t="shared" si="178"/>
        <v>0</v>
      </c>
      <c r="BB451" s="238">
        <f t="shared" si="179"/>
        <v>0</v>
      </c>
      <c r="BC451" s="238">
        <f t="shared" si="180"/>
        <v>0</v>
      </c>
      <c r="BD451" s="238">
        <f t="shared" si="181"/>
        <v>0</v>
      </c>
      <c r="BE451" s="238">
        <f t="shared" si="182"/>
        <v>0</v>
      </c>
      <c r="BF451" s="238">
        <f t="shared" si="183"/>
        <v>0</v>
      </c>
      <c r="BG451" s="238">
        <f t="shared" si="184"/>
        <v>0</v>
      </c>
      <c r="BH451" s="238">
        <f t="shared" si="185"/>
        <v>0</v>
      </c>
      <c r="BI451" s="238">
        <f t="shared" si="186"/>
        <v>0</v>
      </c>
      <c r="BJ451" s="238">
        <f t="shared" si="187"/>
        <v>0</v>
      </c>
      <c r="BK451" s="238">
        <f t="shared" si="188"/>
        <v>0</v>
      </c>
    </row>
    <row r="452" spans="1:63" x14ac:dyDescent="0.25">
      <c r="A452">
        <v>1983</v>
      </c>
      <c r="B452" s="204">
        <v>103.033</v>
      </c>
      <c r="C452" s="204">
        <v>11.096708</v>
      </c>
      <c r="D452" s="204">
        <v>6.3713703125749994</v>
      </c>
      <c r="E452" s="204">
        <v>60.621905267058871</v>
      </c>
      <c r="F452" s="204">
        <v>14.505000000000001</v>
      </c>
      <c r="G452" s="204">
        <v>1.3106752443520617</v>
      </c>
      <c r="H452" s="204">
        <v>3.3507947798677664</v>
      </c>
      <c r="I452" s="204">
        <v>3.6145996896819241</v>
      </c>
      <c r="J452" s="204" t="e">
        <f>NA()</f>
        <v>#N/A</v>
      </c>
      <c r="K452" s="204">
        <v>2.485938</v>
      </c>
      <c r="L452" s="204">
        <v>2.42</v>
      </c>
      <c r="M452" s="204">
        <v>22.824583899999997</v>
      </c>
      <c r="N452" s="204">
        <v>26.992999999999999</v>
      </c>
      <c r="O452" s="204">
        <v>1.1537827674046965</v>
      </c>
      <c r="P452" s="204">
        <v>21.468212220157007</v>
      </c>
      <c r="Q452" s="204">
        <v>5.6132757548334391</v>
      </c>
      <c r="R452" s="204">
        <v>1.97048</v>
      </c>
      <c r="S452" s="204">
        <v>12.421982173705656</v>
      </c>
      <c r="T452" s="204">
        <v>4.2881926517335698</v>
      </c>
      <c r="U452" s="204">
        <v>23.774999999999999</v>
      </c>
      <c r="W452" s="4">
        <f>'6 a'!B83</f>
        <v>103.033</v>
      </c>
      <c r="X452" s="4">
        <f>'6 a'!C83</f>
        <v>11.096708</v>
      </c>
      <c r="Y452" s="4">
        <f>'6 a'!D83</f>
        <v>6.3713703125749994</v>
      </c>
      <c r="Z452" s="4">
        <f>'6 a'!E83</f>
        <v>60.621905267058871</v>
      </c>
      <c r="AA452" s="4">
        <f>'6 a'!F83</f>
        <v>14.505000000000001</v>
      </c>
      <c r="AB452" s="4">
        <f>'6 a'!G83</f>
        <v>1.3106752443520617</v>
      </c>
      <c r="AC452" s="4">
        <f>'6 a'!H83</f>
        <v>3.3507947798677664</v>
      </c>
      <c r="AD452" s="4">
        <f>'6 a'!I83</f>
        <v>3.6145996896819241</v>
      </c>
      <c r="AE452" s="4" t="str">
        <f>'6 a'!J83</f>
        <v>NA</v>
      </c>
      <c r="AF452" s="4">
        <f>'6 a'!K83</f>
        <v>2.485938</v>
      </c>
      <c r="AG452" s="4">
        <f>'6 a'!L83</f>
        <v>2.42</v>
      </c>
      <c r="AH452" s="4">
        <f>'6 a'!M83</f>
        <v>22.824583899999997</v>
      </c>
      <c r="AI452" s="4">
        <f>'6 a'!N83</f>
        <v>26.992999999999999</v>
      </c>
      <c r="AJ452" s="4">
        <f>'6 a'!O83</f>
        <v>1.1537827674046965</v>
      </c>
      <c r="AK452" s="4">
        <f>'6 a'!P83</f>
        <v>21.468212220157007</v>
      </c>
      <c r="AL452" s="4">
        <f>'6 a'!Q83</f>
        <v>5.6132757548334391</v>
      </c>
      <c r="AM452" s="4">
        <f>'6 a'!R83</f>
        <v>1.97048</v>
      </c>
      <c r="AN452" s="4">
        <f>'6 a'!S83</f>
        <v>12.421982173705656</v>
      </c>
      <c r="AO452" s="4">
        <f>'6 a'!T83</f>
        <v>4.2881926517335698</v>
      </c>
      <c r="AP452" s="4">
        <f>'6 a'!U83</f>
        <v>23.774999999999999</v>
      </c>
      <c r="AR452" s="238">
        <f t="shared" si="169"/>
        <v>0</v>
      </c>
      <c r="AS452" s="238">
        <f t="shared" si="170"/>
        <v>0</v>
      </c>
      <c r="AT452" s="238">
        <f t="shared" si="171"/>
        <v>0</v>
      </c>
      <c r="AU452" s="238">
        <f t="shared" si="172"/>
        <v>0</v>
      </c>
      <c r="AV452" s="238">
        <f t="shared" si="173"/>
        <v>0</v>
      </c>
      <c r="AW452" s="238">
        <f t="shared" si="174"/>
        <v>0</v>
      </c>
      <c r="AX452" s="238">
        <f t="shared" si="175"/>
        <v>0</v>
      </c>
      <c r="AY452" s="238">
        <f t="shared" si="176"/>
        <v>0</v>
      </c>
      <c r="AZ452" s="238" t="e">
        <f t="shared" si="177"/>
        <v>#VALUE!</v>
      </c>
      <c r="BA452" s="238">
        <f t="shared" si="178"/>
        <v>0</v>
      </c>
      <c r="BB452" s="238">
        <f t="shared" si="179"/>
        <v>0</v>
      </c>
      <c r="BC452" s="238">
        <f t="shared" si="180"/>
        <v>0</v>
      </c>
      <c r="BD452" s="238">
        <f t="shared" si="181"/>
        <v>0</v>
      </c>
      <c r="BE452" s="238">
        <f t="shared" si="182"/>
        <v>0</v>
      </c>
      <c r="BF452" s="238">
        <f t="shared" si="183"/>
        <v>0</v>
      </c>
      <c r="BG452" s="238">
        <f t="shared" si="184"/>
        <v>0</v>
      </c>
      <c r="BH452" s="238">
        <f t="shared" si="185"/>
        <v>0</v>
      </c>
      <c r="BI452" s="238">
        <f t="shared" si="186"/>
        <v>0</v>
      </c>
      <c r="BJ452" s="238">
        <f t="shared" si="187"/>
        <v>0</v>
      </c>
      <c r="BK452" s="238">
        <f t="shared" si="188"/>
        <v>0</v>
      </c>
    </row>
    <row r="453" spans="1:63" x14ac:dyDescent="0.25">
      <c r="A453">
        <v>1984</v>
      </c>
      <c r="B453" s="204">
        <v>107.224</v>
      </c>
      <c r="C453" s="204">
        <v>11.375425</v>
      </c>
      <c r="D453" s="204">
        <v>6.5638534096750005</v>
      </c>
      <c r="E453" s="204">
        <v>60.828344234956212</v>
      </c>
      <c r="F453" s="204">
        <v>14.429</v>
      </c>
      <c r="G453" s="204">
        <v>1.3187575171846542</v>
      </c>
      <c r="H453" s="204">
        <v>3.3478094605444491</v>
      </c>
      <c r="I453" s="204">
        <v>3.6135981380915441</v>
      </c>
      <c r="J453" s="204" t="e">
        <f>NA()</f>
        <v>#N/A</v>
      </c>
      <c r="K453" s="204">
        <v>2.522831</v>
      </c>
      <c r="L453" s="204">
        <v>2.4348000000000001</v>
      </c>
      <c r="M453" s="204">
        <v>22.691423699999998</v>
      </c>
      <c r="N453" s="204">
        <v>27.225999999999999</v>
      </c>
      <c r="O453" s="204">
        <v>1.1325910459539905</v>
      </c>
      <c r="P453" s="204">
        <v>21.467012230653168</v>
      </c>
      <c r="Q453" s="204">
        <v>5.6592256836013091</v>
      </c>
      <c r="R453" s="204">
        <v>1.9852000000000001</v>
      </c>
      <c r="S453" s="204">
        <v>12.144217528459446</v>
      </c>
      <c r="T453" s="204">
        <v>4.3238745225598194</v>
      </c>
      <c r="U453" s="204">
        <v>24.285</v>
      </c>
      <c r="W453" s="4">
        <f>'6 a'!B84</f>
        <v>107.224</v>
      </c>
      <c r="X453" s="4">
        <f>'6 a'!C84</f>
        <v>11.375425</v>
      </c>
      <c r="Y453" s="4">
        <f>'6 a'!D84</f>
        <v>6.5638534096750005</v>
      </c>
      <c r="Z453" s="4">
        <f>'6 a'!E84</f>
        <v>60.828344234956212</v>
      </c>
      <c r="AA453" s="4">
        <f>'6 a'!F84</f>
        <v>14.429</v>
      </c>
      <c r="AB453" s="4">
        <f>'6 a'!G84</f>
        <v>1.3187575171846542</v>
      </c>
      <c r="AC453" s="4">
        <f>'6 a'!H84</f>
        <v>3.3478094605444491</v>
      </c>
      <c r="AD453" s="4">
        <f>'6 a'!I84</f>
        <v>3.6135981380915441</v>
      </c>
      <c r="AE453" s="4" t="str">
        <f>'6 a'!J84</f>
        <v>NA</v>
      </c>
      <c r="AF453" s="4">
        <f>'6 a'!K84</f>
        <v>2.522831</v>
      </c>
      <c r="AG453" s="4">
        <f>'6 a'!L84</f>
        <v>2.4348000000000001</v>
      </c>
      <c r="AH453" s="4">
        <f>'6 a'!M84</f>
        <v>22.691423699999998</v>
      </c>
      <c r="AI453" s="4">
        <f>'6 a'!N84</f>
        <v>27.225999999999999</v>
      </c>
      <c r="AJ453" s="4">
        <f>'6 a'!O84</f>
        <v>1.1325910459539905</v>
      </c>
      <c r="AK453" s="4">
        <f>'6 a'!P84</f>
        <v>21.467012230653168</v>
      </c>
      <c r="AL453" s="4">
        <f>'6 a'!Q84</f>
        <v>5.6592256836013091</v>
      </c>
      <c r="AM453" s="4">
        <f>'6 a'!R84</f>
        <v>1.9852000000000001</v>
      </c>
      <c r="AN453" s="4">
        <f>'6 a'!S84</f>
        <v>12.144217528459446</v>
      </c>
      <c r="AO453" s="4">
        <f>'6 a'!T84</f>
        <v>4.3238745225598194</v>
      </c>
      <c r="AP453" s="4">
        <f>'6 a'!U84</f>
        <v>24.285</v>
      </c>
      <c r="AR453" s="238">
        <f t="shared" si="169"/>
        <v>0</v>
      </c>
      <c r="AS453" s="238">
        <f t="shared" si="170"/>
        <v>0</v>
      </c>
      <c r="AT453" s="238">
        <f t="shared" si="171"/>
        <v>0</v>
      </c>
      <c r="AU453" s="238">
        <f t="shared" si="172"/>
        <v>0</v>
      </c>
      <c r="AV453" s="238">
        <f t="shared" si="173"/>
        <v>0</v>
      </c>
      <c r="AW453" s="238">
        <f t="shared" si="174"/>
        <v>0</v>
      </c>
      <c r="AX453" s="238">
        <f t="shared" si="175"/>
        <v>0</v>
      </c>
      <c r="AY453" s="238">
        <f t="shared" si="176"/>
        <v>0</v>
      </c>
      <c r="AZ453" s="238" t="e">
        <f t="shared" si="177"/>
        <v>#VALUE!</v>
      </c>
      <c r="BA453" s="238">
        <f t="shared" si="178"/>
        <v>0</v>
      </c>
      <c r="BB453" s="238">
        <f t="shared" si="179"/>
        <v>0</v>
      </c>
      <c r="BC453" s="238">
        <f t="shared" si="180"/>
        <v>0</v>
      </c>
      <c r="BD453" s="238">
        <f t="shared" si="181"/>
        <v>0</v>
      </c>
      <c r="BE453" s="238">
        <f t="shared" si="182"/>
        <v>0</v>
      </c>
      <c r="BF453" s="238">
        <f t="shared" si="183"/>
        <v>0</v>
      </c>
      <c r="BG453" s="238">
        <f t="shared" si="184"/>
        <v>0</v>
      </c>
      <c r="BH453" s="238">
        <f t="shared" si="185"/>
        <v>0</v>
      </c>
      <c r="BI453" s="238">
        <f t="shared" si="186"/>
        <v>0</v>
      </c>
      <c r="BJ453" s="238">
        <f t="shared" si="187"/>
        <v>0</v>
      </c>
      <c r="BK453" s="238">
        <f t="shared" si="188"/>
        <v>0</v>
      </c>
    </row>
    <row r="454" spans="1:63" x14ac:dyDescent="0.25">
      <c r="A454">
        <v>1985</v>
      </c>
      <c r="B454" s="204">
        <v>109.384</v>
      </c>
      <c r="C454" s="204">
        <v>11.733691</v>
      </c>
      <c r="D454" s="204">
        <v>6.7664248116583341</v>
      </c>
      <c r="E454" s="204">
        <v>61.158045305044688</v>
      </c>
      <c r="F454" s="204">
        <v>14.97</v>
      </c>
      <c r="G454" s="204">
        <v>1.2829075964984431</v>
      </c>
      <c r="H454" s="204">
        <v>3.3575795965116666</v>
      </c>
      <c r="I454" s="204">
        <v>3.6306245151280065</v>
      </c>
      <c r="J454" s="204" t="e">
        <f>NA()</f>
        <v>#N/A</v>
      </c>
      <c r="K454" s="204">
        <v>2.5824929999999999</v>
      </c>
      <c r="L454" s="204">
        <v>2.4386999999999999</v>
      </c>
      <c r="M454" s="204">
        <v>22.633116600000001</v>
      </c>
      <c r="N454" s="204">
        <v>27.608000000000001</v>
      </c>
      <c r="O454" s="204">
        <v>1.1276226519296622</v>
      </c>
      <c r="P454" s="204">
        <v>21.670210453303014</v>
      </c>
      <c r="Q454" s="204">
        <v>5.7651919887953982</v>
      </c>
      <c r="R454" s="204">
        <v>2.0403500000000001</v>
      </c>
      <c r="S454" s="204">
        <v>12.01964319097792</v>
      </c>
      <c r="T454" s="204">
        <v>4.3684515906458694</v>
      </c>
      <c r="U454" s="204">
        <v>24.591999999999999</v>
      </c>
      <c r="W454" s="4">
        <f>'6 a'!B85</f>
        <v>109.384</v>
      </c>
      <c r="X454" s="4">
        <f>'6 a'!C85</f>
        <v>11.733691</v>
      </c>
      <c r="Y454" s="4">
        <f>'6 a'!D85</f>
        <v>6.7664248116583341</v>
      </c>
      <c r="Z454" s="4">
        <f>'6 a'!E85</f>
        <v>61.158045305044688</v>
      </c>
      <c r="AA454" s="4">
        <f>'6 a'!F85</f>
        <v>14.97</v>
      </c>
      <c r="AB454" s="4">
        <f>'6 a'!G85</f>
        <v>1.2829075964984431</v>
      </c>
      <c r="AC454" s="4">
        <f>'6 a'!H85</f>
        <v>3.3575795965116666</v>
      </c>
      <c r="AD454" s="4">
        <f>'6 a'!I85</f>
        <v>3.6306245151280065</v>
      </c>
      <c r="AE454" s="4" t="str">
        <f>'6 a'!J85</f>
        <v>NA</v>
      </c>
      <c r="AF454" s="4">
        <f>'6 a'!K85</f>
        <v>2.5824929999999999</v>
      </c>
      <c r="AG454" s="4">
        <f>'6 a'!L85</f>
        <v>2.4386999999999999</v>
      </c>
      <c r="AH454" s="4">
        <f>'6 a'!M85</f>
        <v>22.633116600000001</v>
      </c>
      <c r="AI454" s="4">
        <f>'6 a'!N85</f>
        <v>27.608000000000001</v>
      </c>
      <c r="AJ454" s="4">
        <f>'6 a'!O85</f>
        <v>1.1276226519296622</v>
      </c>
      <c r="AK454" s="4">
        <f>'6 a'!P85</f>
        <v>21.670210453303014</v>
      </c>
      <c r="AL454" s="4">
        <f>'6 a'!Q85</f>
        <v>5.7651919887953982</v>
      </c>
      <c r="AM454" s="4">
        <f>'6 a'!R85</f>
        <v>2.0403500000000001</v>
      </c>
      <c r="AN454" s="4">
        <f>'6 a'!S85</f>
        <v>12.01964319097792</v>
      </c>
      <c r="AO454" s="4">
        <f>'6 a'!T85</f>
        <v>4.3684515906458694</v>
      </c>
      <c r="AP454" s="4">
        <f>'6 a'!U85</f>
        <v>24.591999999999999</v>
      </c>
      <c r="AR454" s="238">
        <f t="shared" si="169"/>
        <v>0</v>
      </c>
      <c r="AS454" s="238">
        <f t="shared" si="170"/>
        <v>0</v>
      </c>
      <c r="AT454" s="238">
        <f t="shared" si="171"/>
        <v>0</v>
      </c>
      <c r="AU454" s="238">
        <f t="shared" si="172"/>
        <v>0</v>
      </c>
      <c r="AV454" s="238">
        <f t="shared" si="173"/>
        <v>0</v>
      </c>
      <c r="AW454" s="238">
        <f t="shared" si="174"/>
        <v>0</v>
      </c>
      <c r="AX454" s="238">
        <f t="shared" si="175"/>
        <v>0</v>
      </c>
      <c r="AY454" s="238">
        <f t="shared" si="176"/>
        <v>0</v>
      </c>
      <c r="AZ454" s="238" t="e">
        <f t="shared" si="177"/>
        <v>#VALUE!</v>
      </c>
      <c r="BA454" s="238">
        <f t="shared" si="178"/>
        <v>0</v>
      </c>
      <c r="BB454" s="238">
        <f t="shared" si="179"/>
        <v>0</v>
      </c>
      <c r="BC454" s="238">
        <f t="shared" si="180"/>
        <v>0</v>
      </c>
      <c r="BD454" s="238">
        <f t="shared" si="181"/>
        <v>0</v>
      </c>
      <c r="BE454" s="238">
        <f t="shared" si="182"/>
        <v>0</v>
      </c>
      <c r="BF454" s="238">
        <f t="shared" si="183"/>
        <v>0</v>
      </c>
      <c r="BG454" s="238">
        <f t="shared" si="184"/>
        <v>0</v>
      </c>
      <c r="BH454" s="238">
        <f t="shared" si="185"/>
        <v>0</v>
      </c>
      <c r="BI454" s="238">
        <f t="shared" si="186"/>
        <v>0</v>
      </c>
      <c r="BJ454" s="238">
        <f t="shared" si="187"/>
        <v>0</v>
      </c>
      <c r="BK454" s="238">
        <f t="shared" si="188"/>
        <v>0</v>
      </c>
    </row>
    <row r="455" spans="1:63" x14ac:dyDescent="0.25">
      <c r="A455">
        <v>1986</v>
      </c>
      <c r="B455" s="204">
        <v>111.84099999999999</v>
      </c>
      <c r="C455" s="204">
        <v>12.084191000000001</v>
      </c>
      <c r="D455" s="204">
        <v>7.0434892411416667</v>
      </c>
      <c r="E455" s="204">
        <v>61.470710149627081</v>
      </c>
      <c r="F455" s="204">
        <v>15.505000000000001</v>
      </c>
      <c r="G455" s="204">
        <v>1.2619172081546326</v>
      </c>
      <c r="H455" s="204">
        <v>3.3675306609227209</v>
      </c>
      <c r="I455" s="204">
        <v>3.6536602017067499</v>
      </c>
      <c r="J455" s="204" t="e">
        <f>NA()</f>
        <v>#N/A</v>
      </c>
      <c r="K455" s="204">
        <v>2.644336</v>
      </c>
      <c r="L455" s="204">
        <v>2.4308999999999998</v>
      </c>
      <c r="M455" s="204">
        <v>22.750336400000002</v>
      </c>
      <c r="N455" s="204">
        <v>28.138000000000002</v>
      </c>
      <c r="O455" s="204">
        <v>1.1207277377734519</v>
      </c>
      <c r="P455" s="204">
        <v>21.819309149154844</v>
      </c>
      <c r="Q455" s="204">
        <v>5.9010795706437769</v>
      </c>
      <c r="R455" s="204">
        <v>2.1071399999999998</v>
      </c>
      <c r="S455" s="204">
        <v>12.298161572044481</v>
      </c>
      <c r="T455" s="204">
        <v>4.3954404277864025</v>
      </c>
      <c r="U455" s="204">
        <v>24.745999999999999</v>
      </c>
      <c r="W455" s="4">
        <f>'6 a'!B86</f>
        <v>111.84099999999999</v>
      </c>
      <c r="X455" s="4">
        <f>'6 a'!C86</f>
        <v>12.084191000000001</v>
      </c>
      <c r="Y455" s="4">
        <f>'6 a'!D86</f>
        <v>7.0434892411416667</v>
      </c>
      <c r="Z455" s="4">
        <f>'6 a'!E86</f>
        <v>61.470710149627081</v>
      </c>
      <c r="AA455" s="4">
        <f>'6 a'!F86</f>
        <v>15.505000000000001</v>
      </c>
      <c r="AB455" s="4">
        <f>'6 a'!G86</f>
        <v>1.2619172081546326</v>
      </c>
      <c r="AC455" s="4">
        <f>'6 a'!H86</f>
        <v>3.3675306609227209</v>
      </c>
      <c r="AD455" s="4">
        <f>'6 a'!I86</f>
        <v>3.6536602017067499</v>
      </c>
      <c r="AE455" s="4" t="str">
        <f>'6 a'!J86</f>
        <v>NA</v>
      </c>
      <c r="AF455" s="4">
        <f>'6 a'!K86</f>
        <v>2.644336</v>
      </c>
      <c r="AG455" s="4">
        <f>'6 a'!L86</f>
        <v>2.4308999999999998</v>
      </c>
      <c r="AH455" s="4">
        <f>'6 a'!M86</f>
        <v>22.750336400000002</v>
      </c>
      <c r="AI455" s="4">
        <f>'6 a'!N86</f>
        <v>28.138000000000002</v>
      </c>
      <c r="AJ455" s="4">
        <f>'6 a'!O86</f>
        <v>1.1207277377734519</v>
      </c>
      <c r="AK455" s="4">
        <f>'6 a'!P86</f>
        <v>21.819309149154844</v>
      </c>
      <c r="AL455" s="4">
        <f>'6 a'!Q86</f>
        <v>5.9010795706437769</v>
      </c>
      <c r="AM455" s="4">
        <f>'6 a'!R86</f>
        <v>2.1071399999999998</v>
      </c>
      <c r="AN455" s="4">
        <f>'6 a'!S86</f>
        <v>12.298161572044481</v>
      </c>
      <c r="AO455" s="4">
        <f>'6 a'!T86</f>
        <v>4.3954404277864025</v>
      </c>
      <c r="AP455" s="4">
        <f>'6 a'!U86</f>
        <v>24.745999999999999</v>
      </c>
      <c r="AR455" s="238">
        <f t="shared" si="169"/>
        <v>0</v>
      </c>
      <c r="AS455" s="238">
        <f t="shared" si="170"/>
        <v>0</v>
      </c>
      <c r="AT455" s="238">
        <f t="shared" si="171"/>
        <v>0</v>
      </c>
      <c r="AU455" s="238">
        <f t="shared" si="172"/>
        <v>0</v>
      </c>
      <c r="AV455" s="238">
        <f t="shared" si="173"/>
        <v>0</v>
      </c>
      <c r="AW455" s="238">
        <f t="shared" si="174"/>
        <v>0</v>
      </c>
      <c r="AX455" s="238">
        <f t="shared" si="175"/>
        <v>0</v>
      </c>
      <c r="AY455" s="238">
        <f t="shared" si="176"/>
        <v>0</v>
      </c>
      <c r="AZ455" s="238" t="e">
        <f t="shared" si="177"/>
        <v>#VALUE!</v>
      </c>
      <c r="BA455" s="238">
        <f t="shared" si="178"/>
        <v>0</v>
      </c>
      <c r="BB455" s="238">
        <f t="shared" si="179"/>
        <v>0</v>
      </c>
      <c r="BC455" s="238">
        <f t="shared" si="180"/>
        <v>0</v>
      </c>
      <c r="BD455" s="238">
        <f t="shared" si="181"/>
        <v>0</v>
      </c>
      <c r="BE455" s="238">
        <f t="shared" si="182"/>
        <v>0</v>
      </c>
      <c r="BF455" s="238">
        <f t="shared" si="183"/>
        <v>0</v>
      </c>
      <c r="BG455" s="238">
        <f t="shared" si="184"/>
        <v>0</v>
      </c>
      <c r="BH455" s="238">
        <f t="shared" si="185"/>
        <v>0</v>
      </c>
      <c r="BI455" s="238">
        <f t="shared" si="186"/>
        <v>0</v>
      </c>
      <c r="BJ455" s="238">
        <f t="shared" si="187"/>
        <v>0</v>
      </c>
      <c r="BK455" s="238">
        <f t="shared" si="188"/>
        <v>0</v>
      </c>
    </row>
    <row r="456" spans="1:63" x14ac:dyDescent="0.25">
      <c r="A456">
        <v>1987</v>
      </c>
      <c r="B456" s="204">
        <v>114.697</v>
      </c>
      <c r="C456" s="204">
        <v>12.410657</v>
      </c>
      <c r="D456" s="204">
        <v>7.1967347908333332</v>
      </c>
      <c r="E456" s="204">
        <v>61.714227961272975</v>
      </c>
      <c r="F456" s="204">
        <v>16.353999999999999</v>
      </c>
      <c r="G456" s="204">
        <v>1.3164714352858236</v>
      </c>
      <c r="H456" s="204">
        <v>3.3655404480405098</v>
      </c>
      <c r="I456" s="204">
        <v>3.6807020946470135</v>
      </c>
      <c r="J456" s="204" t="e">
        <f>NA()</f>
        <v>#N/A</v>
      </c>
      <c r="K456" s="204">
        <v>2.656193</v>
      </c>
      <c r="L456" s="204">
        <v>2.4445999999999999</v>
      </c>
      <c r="M456" s="204">
        <v>22.941207600000002</v>
      </c>
      <c r="N456" s="204">
        <v>28.530999999999999</v>
      </c>
      <c r="O456" s="204">
        <v>1.1274198603368328</v>
      </c>
      <c r="P456" s="204">
        <v>21.869108713564103</v>
      </c>
      <c r="Q456" s="204">
        <v>6.0274030164539418</v>
      </c>
      <c r="R456" s="204">
        <v>2.14994</v>
      </c>
      <c r="S456" s="204">
        <v>12.887427038220402</v>
      </c>
      <c r="T456" s="204">
        <v>4.4305158078903935</v>
      </c>
      <c r="U456" s="204">
        <v>25.239000000000001</v>
      </c>
      <c r="W456" s="4">
        <f>'6 a'!B87</f>
        <v>114.697</v>
      </c>
      <c r="X456" s="4">
        <f>'6 a'!C87</f>
        <v>12.410657</v>
      </c>
      <c r="Y456" s="4">
        <f>'6 a'!D87</f>
        <v>7.1967347908333332</v>
      </c>
      <c r="Z456" s="4">
        <f>'6 a'!E87</f>
        <v>61.714227961272975</v>
      </c>
      <c r="AA456" s="4">
        <f>'6 a'!F87</f>
        <v>16.353999999999999</v>
      </c>
      <c r="AB456" s="4">
        <f>'6 a'!G87</f>
        <v>1.3164714352858236</v>
      </c>
      <c r="AC456" s="4">
        <f>'6 a'!H87</f>
        <v>3.3655404480405098</v>
      </c>
      <c r="AD456" s="4">
        <f>'6 a'!I87</f>
        <v>3.6807020946470135</v>
      </c>
      <c r="AE456" s="4" t="str">
        <f>'6 a'!J87</f>
        <v>NA</v>
      </c>
      <c r="AF456" s="4">
        <f>'6 a'!K87</f>
        <v>2.656193</v>
      </c>
      <c r="AG456" s="4">
        <f>'6 a'!L87</f>
        <v>2.4445999999999999</v>
      </c>
      <c r="AH456" s="4">
        <f>'6 a'!M87</f>
        <v>22.941207600000002</v>
      </c>
      <c r="AI456" s="4">
        <f>'6 a'!N87</f>
        <v>28.530999999999999</v>
      </c>
      <c r="AJ456" s="4">
        <f>'6 a'!O87</f>
        <v>1.1274198603368328</v>
      </c>
      <c r="AK456" s="4">
        <f>'6 a'!P87</f>
        <v>21.869108713564103</v>
      </c>
      <c r="AL456" s="4">
        <f>'6 a'!Q87</f>
        <v>6.0274030164539418</v>
      </c>
      <c r="AM456" s="4">
        <f>'6 a'!R87</f>
        <v>2.14994</v>
      </c>
      <c r="AN456" s="4">
        <f>'6 a'!S87</f>
        <v>12.887427038220402</v>
      </c>
      <c r="AO456" s="4">
        <f>'6 a'!T87</f>
        <v>4.4305158078903935</v>
      </c>
      <c r="AP456" s="4">
        <f>'6 a'!U87</f>
        <v>25.239000000000001</v>
      </c>
      <c r="AR456" s="238">
        <f t="shared" si="169"/>
        <v>0</v>
      </c>
      <c r="AS456" s="238">
        <f t="shared" si="170"/>
        <v>0</v>
      </c>
      <c r="AT456" s="238">
        <f t="shared" si="171"/>
        <v>0</v>
      </c>
      <c r="AU456" s="238">
        <f t="shared" si="172"/>
        <v>0</v>
      </c>
      <c r="AV456" s="238">
        <f t="shared" si="173"/>
        <v>0</v>
      </c>
      <c r="AW456" s="238">
        <f t="shared" si="174"/>
        <v>0</v>
      </c>
      <c r="AX456" s="238">
        <f t="shared" si="175"/>
        <v>0</v>
      </c>
      <c r="AY456" s="238">
        <f t="shared" si="176"/>
        <v>0</v>
      </c>
      <c r="AZ456" s="238" t="e">
        <f t="shared" si="177"/>
        <v>#VALUE!</v>
      </c>
      <c r="BA456" s="238">
        <f t="shared" si="178"/>
        <v>0</v>
      </c>
      <c r="BB456" s="238">
        <f t="shared" si="179"/>
        <v>0</v>
      </c>
      <c r="BC456" s="238">
        <f t="shared" si="180"/>
        <v>0</v>
      </c>
      <c r="BD456" s="238">
        <f t="shared" si="181"/>
        <v>0</v>
      </c>
      <c r="BE456" s="238">
        <f t="shared" si="182"/>
        <v>0</v>
      </c>
      <c r="BF456" s="238">
        <f t="shared" si="183"/>
        <v>0</v>
      </c>
      <c r="BG456" s="238">
        <f t="shared" si="184"/>
        <v>0</v>
      </c>
      <c r="BH456" s="238">
        <f t="shared" si="185"/>
        <v>0</v>
      </c>
      <c r="BI456" s="238">
        <f t="shared" si="186"/>
        <v>0</v>
      </c>
      <c r="BJ456" s="238">
        <f t="shared" si="187"/>
        <v>0</v>
      </c>
      <c r="BK456" s="238">
        <f t="shared" si="188"/>
        <v>0</v>
      </c>
    </row>
    <row r="457" spans="1:63" x14ac:dyDescent="0.25">
      <c r="A457">
        <v>1988</v>
      </c>
      <c r="B457" s="204">
        <v>117.19199999999999</v>
      </c>
      <c r="C457" s="204">
        <v>12.786274000000001</v>
      </c>
      <c r="D457" s="204">
        <v>7.4672419275000017</v>
      </c>
      <c r="E457" s="204">
        <v>62.43075156344095</v>
      </c>
      <c r="F457" s="204">
        <v>16.869</v>
      </c>
      <c r="G457" s="204">
        <v>1.3837030256741671</v>
      </c>
      <c r="H457" s="204">
        <v>3.3947603917202427</v>
      </c>
      <c r="I457" s="204">
        <v>3.7518122575640036</v>
      </c>
      <c r="J457" s="204" t="e">
        <f>NA()</f>
        <v>#N/A</v>
      </c>
      <c r="K457" s="204">
        <v>2.6351810000000002</v>
      </c>
      <c r="L457" s="204">
        <v>2.4693000000000001</v>
      </c>
      <c r="M457" s="204">
        <v>23.159546300000002</v>
      </c>
      <c r="N457" s="204">
        <v>28.937000000000001</v>
      </c>
      <c r="O457" s="204">
        <v>1.1278254435224921</v>
      </c>
      <c r="P457" s="204">
        <v>22.103806660689685</v>
      </c>
      <c r="Q457" s="204">
        <v>6.1363768640414085</v>
      </c>
      <c r="R457" s="204">
        <v>2.1382099999999999</v>
      </c>
      <c r="S457" s="204">
        <v>13.338888803723039</v>
      </c>
      <c r="T457" s="204">
        <v>4.4913670436903983</v>
      </c>
      <c r="U457" s="204">
        <v>26.07</v>
      </c>
      <c r="W457" s="4">
        <f>'6 a'!B88</f>
        <v>117.19199999999999</v>
      </c>
      <c r="X457" s="4">
        <f>'6 a'!C88</f>
        <v>12.786274000000001</v>
      </c>
      <c r="Y457" s="4">
        <f>'6 a'!D88</f>
        <v>7.4672419275000017</v>
      </c>
      <c r="Z457" s="4">
        <f>'6 a'!E88</f>
        <v>62.43075156344095</v>
      </c>
      <c r="AA457" s="4">
        <f>'6 a'!F88</f>
        <v>16.869</v>
      </c>
      <c r="AB457" s="4">
        <f>'6 a'!G88</f>
        <v>1.3837030256741671</v>
      </c>
      <c r="AC457" s="4">
        <f>'6 a'!H88</f>
        <v>3.3947603917202427</v>
      </c>
      <c r="AD457" s="4">
        <f>'6 a'!I88</f>
        <v>3.7518122575640036</v>
      </c>
      <c r="AE457" s="4" t="str">
        <f>'6 a'!J88</f>
        <v>NA</v>
      </c>
      <c r="AF457" s="4">
        <f>'6 a'!K88</f>
        <v>2.6351810000000002</v>
      </c>
      <c r="AG457" s="4">
        <f>'6 a'!L88</f>
        <v>2.4693000000000001</v>
      </c>
      <c r="AH457" s="4">
        <f>'6 a'!M88</f>
        <v>23.159546300000002</v>
      </c>
      <c r="AI457" s="4">
        <f>'6 a'!N88</f>
        <v>28.937000000000001</v>
      </c>
      <c r="AJ457" s="4">
        <f>'6 a'!O88</f>
        <v>1.1278254435224921</v>
      </c>
      <c r="AK457" s="4">
        <f>'6 a'!P88</f>
        <v>22.103806660689685</v>
      </c>
      <c r="AL457" s="4">
        <f>'6 a'!Q88</f>
        <v>6.1363768640414085</v>
      </c>
      <c r="AM457" s="4">
        <f>'6 a'!R88</f>
        <v>2.1382099999999999</v>
      </c>
      <c r="AN457" s="4">
        <f>'6 a'!S88</f>
        <v>13.338888803723039</v>
      </c>
      <c r="AO457" s="4">
        <f>'6 a'!T88</f>
        <v>4.4913670436903983</v>
      </c>
      <c r="AP457" s="4">
        <f>'6 a'!U88</f>
        <v>26.07</v>
      </c>
      <c r="AR457" s="238">
        <f t="shared" si="169"/>
        <v>0</v>
      </c>
      <c r="AS457" s="238">
        <f t="shared" si="170"/>
        <v>0</v>
      </c>
      <c r="AT457" s="238">
        <f t="shared" si="171"/>
        <v>0</v>
      </c>
      <c r="AU457" s="238">
        <f t="shared" si="172"/>
        <v>0</v>
      </c>
      <c r="AV457" s="238">
        <f t="shared" si="173"/>
        <v>0</v>
      </c>
      <c r="AW457" s="238">
        <f t="shared" si="174"/>
        <v>0</v>
      </c>
      <c r="AX457" s="238">
        <f t="shared" si="175"/>
        <v>0</v>
      </c>
      <c r="AY457" s="238">
        <f t="shared" si="176"/>
        <v>0</v>
      </c>
      <c r="AZ457" s="238" t="e">
        <f t="shared" si="177"/>
        <v>#VALUE!</v>
      </c>
      <c r="BA457" s="238">
        <f t="shared" si="178"/>
        <v>0</v>
      </c>
      <c r="BB457" s="238">
        <f t="shared" si="179"/>
        <v>0</v>
      </c>
      <c r="BC457" s="238">
        <f t="shared" si="180"/>
        <v>0</v>
      </c>
      <c r="BD457" s="238">
        <f t="shared" si="181"/>
        <v>0</v>
      </c>
      <c r="BE457" s="238">
        <f t="shared" si="182"/>
        <v>0</v>
      </c>
      <c r="BF457" s="238">
        <f t="shared" si="183"/>
        <v>0</v>
      </c>
      <c r="BG457" s="238">
        <f t="shared" si="184"/>
        <v>0</v>
      </c>
      <c r="BH457" s="238">
        <f t="shared" si="185"/>
        <v>0</v>
      </c>
      <c r="BI457" s="238">
        <f t="shared" si="186"/>
        <v>0</v>
      </c>
      <c r="BJ457" s="238">
        <f t="shared" si="187"/>
        <v>0</v>
      </c>
      <c r="BK457" s="238">
        <f t="shared" si="188"/>
        <v>0</v>
      </c>
    </row>
    <row r="458" spans="1:63" x14ac:dyDescent="0.25">
      <c r="A458">
        <v>1989</v>
      </c>
      <c r="B458" s="204">
        <v>119.55</v>
      </c>
      <c r="C458" s="204">
        <v>13.073857</v>
      </c>
      <c r="D458" s="204">
        <v>7.7887693824166666</v>
      </c>
      <c r="E458" s="204">
        <v>63.350707740769899</v>
      </c>
      <c r="F458" s="204">
        <v>17.559999999999999</v>
      </c>
      <c r="G458" s="204">
        <v>1.448544621350097</v>
      </c>
      <c r="H458" s="204">
        <v>3.4359216126932397</v>
      </c>
      <c r="I458" s="204">
        <v>3.8099022498060515</v>
      </c>
      <c r="J458" s="204" t="e">
        <f>NA()</f>
        <v>#N/A</v>
      </c>
      <c r="K458" s="204">
        <v>2.6235270000000002</v>
      </c>
      <c r="L458" s="204">
        <v>2.4927000000000001</v>
      </c>
      <c r="M458" s="204">
        <v>23.557391199999998</v>
      </c>
      <c r="N458" s="204">
        <v>29.48</v>
      </c>
      <c r="O458" s="204">
        <v>1.1265072981690991</v>
      </c>
      <c r="P458" s="204">
        <v>22.254705340797276</v>
      </c>
      <c r="Q458" s="204">
        <v>6.3011274322428452</v>
      </c>
      <c r="R458" s="204">
        <v>2.07735</v>
      </c>
      <c r="S458" s="204">
        <v>13.822033464570964</v>
      </c>
      <c r="T458" s="204">
        <v>4.5568680416943899</v>
      </c>
      <c r="U458" s="204">
        <v>26.748999999999999</v>
      </c>
      <c r="W458" s="4">
        <f>'6 a'!B89</f>
        <v>119.55</v>
      </c>
      <c r="X458" s="4">
        <f>'6 a'!C89</f>
        <v>13.073857</v>
      </c>
      <c r="Y458" s="4">
        <f>'6 a'!D89</f>
        <v>7.7887693824166666</v>
      </c>
      <c r="Z458" s="4">
        <f>'6 a'!E89</f>
        <v>63.350707740769899</v>
      </c>
      <c r="AA458" s="4">
        <f>'6 a'!F89</f>
        <v>17.559999999999999</v>
      </c>
      <c r="AB458" s="4">
        <f>'6 a'!G89</f>
        <v>1.448544621350097</v>
      </c>
      <c r="AC458" s="4">
        <f>'6 a'!H89</f>
        <v>3.4359216126932397</v>
      </c>
      <c r="AD458" s="4">
        <f>'6 a'!I89</f>
        <v>3.8099022498060515</v>
      </c>
      <c r="AE458" s="4" t="str">
        <f>'6 a'!J89</f>
        <v>NA</v>
      </c>
      <c r="AF458" s="4">
        <f>'6 a'!K89</f>
        <v>2.6235270000000002</v>
      </c>
      <c r="AG458" s="4">
        <f>'6 a'!L89</f>
        <v>2.4927000000000001</v>
      </c>
      <c r="AH458" s="4">
        <f>'6 a'!M89</f>
        <v>23.557391199999998</v>
      </c>
      <c r="AI458" s="4">
        <f>'6 a'!N89</f>
        <v>29.48</v>
      </c>
      <c r="AJ458" s="4">
        <f>'6 a'!O89</f>
        <v>1.1265072981690991</v>
      </c>
      <c r="AK458" s="4">
        <f>'6 a'!P89</f>
        <v>22.254705340797276</v>
      </c>
      <c r="AL458" s="4">
        <f>'6 a'!Q89</f>
        <v>6.3011274322428452</v>
      </c>
      <c r="AM458" s="4">
        <f>'6 a'!R89</f>
        <v>2.07735</v>
      </c>
      <c r="AN458" s="4">
        <f>'6 a'!S89</f>
        <v>13.822033464570964</v>
      </c>
      <c r="AO458" s="4">
        <f>'6 a'!T89</f>
        <v>4.5568680416943899</v>
      </c>
      <c r="AP458" s="4">
        <f>'6 a'!U89</f>
        <v>26.748999999999999</v>
      </c>
      <c r="AR458" s="238">
        <f t="shared" si="169"/>
        <v>0</v>
      </c>
      <c r="AS458" s="238">
        <f t="shared" si="170"/>
        <v>0</v>
      </c>
      <c r="AT458" s="238">
        <f t="shared" si="171"/>
        <v>0</v>
      </c>
      <c r="AU458" s="238">
        <f t="shared" si="172"/>
        <v>0</v>
      </c>
      <c r="AV458" s="238">
        <f t="shared" si="173"/>
        <v>0</v>
      </c>
      <c r="AW458" s="238">
        <f t="shared" si="174"/>
        <v>0</v>
      </c>
      <c r="AX458" s="238">
        <f t="shared" si="175"/>
        <v>0</v>
      </c>
      <c r="AY458" s="238">
        <f t="shared" si="176"/>
        <v>0</v>
      </c>
      <c r="AZ458" s="238" t="e">
        <f t="shared" si="177"/>
        <v>#VALUE!</v>
      </c>
      <c r="BA458" s="238">
        <f t="shared" si="178"/>
        <v>0</v>
      </c>
      <c r="BB458" s="238">
        <f t="shared" si="179"/>
        <v>0</v>
      </c>
      <c r="BC458" s="238">
        <f t="shared" si="180"/>
        <v>0</v>
      </c>
      <c r="BD458" s="238">
        <f t="shared" si="181"/>
        <v>0</v>
      </c>
      <c r="BE458" s="238">
        <f t="shared" si="182"/>
        <v>0</v>
      </c>
      <c r="BF458" s="238">
        <f t="shared" si="183"/>
        <v>0</v>
      </c>
      <c r="BG458" s="238">
        <f t="shared" si="184"/>
        <v>0</v>
      </c>
      <c r="BH458" s="238">
        <f t="shared" si="185"/>
        <v>0</v>
      </c>
      <c r="BI458" s="238">
        <f t="shared" si="186"/>
        <v>0</v>
      </c>
      <c r="BJ458" s="238">
        <f t="shared" si="187"/>
        <v>0</v>
      </c>
      <c r="BK458" s="238">
        <f t="shared" si="188"/>
        <v>0</v>
      </c>
    </row>
    <row r="459" spans="1:63" x14ac:dyDescent="0.25">
      <c r="A459">
        <v>1990</v>
      </c>
      <c r="B459" s="204">
        <v>120.96</v>
      </c>
      <c r="C459" s="204">
        <v>13.164057</v>
      </c>
      <c r="D459" s="204">
        <v>7.926817331083333</v>
      </c>
      <c r="E459" s="204">
        <v>64.407955853059704</v>
      </c>
      <c r="F459" s="204">
        <v>18.085000000000001</v>
      </c>
      <c r="G459" s="204">
        <v>1.5971399447741026</v>
      </c>
      <c r="H459" s="204">
        <v>3.5018700304719554</v>
      </c>
      <c r="I459" s="204">
        <v>3.850965865011637</v>
      </c>
      <c r="J459" s="204" t="e">
        <f>NA()</f>
        <v>#N/A</v>
      </c>
      <c r="K459" s="204">
        <v>2.6088900000000002</v>
      </c>
      <c r="L459" s="204">
        <v>2.4805000000000001</v>
      </c>
      <c r="M459" s="204">
        <v>23.765734899999998</v>
      </c>
      <c r="N459" s="204">
        <v>30.408999999999999</v>
      </c>
      <c r="O459" s="204">
        <v>1.1757856552267212</v>
      </c>
      <c r="P459" s="204">
        <v>22.6093022391813</v>
      </c>
      <c r="Q459" s="204">
        <v>6.4933571524850722</v>
      </c>
      <c r="R459" s="204">
        <v>2.0588200000000003</v>
      </c>
      <c r="S459" s="204">
        <v>14.347439313139517</v>
      </c>
      <c r="T459" s="204">
        <v>4.5989180651043586</v>
      </c>
      <c r="U459" s="204">
        <v>26.870999999999999</v>
      </c>
      <c r="W459" s="4">
        <f>'6 a'!B90</f>
        <v>120.96</v>
      </c>
      <c r="X459" s="4">
        <f>'6 a'!C90</f>
        <v>13.164057</v>
      </c>
      <c r="Y459" s="4">
        <f>'6 a'!D90</f>
        <v>7.926817331083333</v>
      </c>
      <c r="Z459" s="4">
        <f>'6 a'!E90</f>
        <v>64.407955853059704</v>
      </c>
      <c r="AA459" s="4">
        <f>'6 a'!F90</f>
        <v>18.085000000000001</v>
      </c>
      <c r="AB459" s="4">
        <f>'6 a'!G90</f>
        <v>1.5971399447741026</v>
      </c>
      <c r="AC459" s="4">
        <f>'6 a'!H90</f>
        <v>3.5018700304719554</v>
      </c>
      <c r="AD459" s="4">
        <f>'6 a'!I90</f>
        <v>3.850965865011637</v>
      </c>
      <c r="AE459" s="4" t="str">
        <f>'6 a'!J90</f>
        <v>NA</v>
      </c>
      <c r="AF459" s="4">
        <f>'6 a'!K90</f>
        <v>2.6088900000000002</v>
      </c>
      <c r="AG459" s="4">
        <f>'6 a'!L90</f>
        <v>2.4805000000000001</v>
      </c>
      <c r="AH459" s="4">
        <f>'6 a'!M90</f>
        <v>23.765734899999998</v>
      </c>
      <c r="AI459" s="4">
        <f>'6 a'!N90</f>
        <v>30.408999999999999</v>
      </c>
      <c r="AJ459" s="4">
        <f>'6 a'!O90</f>
        <v>1.1757856552267212</v>
      </c>
      <c r="AK459" s="4">
        <f>'6 a'!P90</f>
        <v>22.6093022391813</v>
      </c>
      <c r="AL459" s="4">
        <f>'6 a'!Q90</f>
        <v>6.4933571524850722</v>
      </c>
      <c r="AM459" s="4">
        <f>'6 a'!R90</f>
        <v>2.0588200000000003</v>
      </c>
      <c r="AN459" s="4">
        <f>'6 a'!S90</f>
        <v>14.347439313139517</v>
      </c>
      <c r="AO459" s="4">
        <f>'6 a'!T90</f>
        <v>4.5989180651043586</v>
      </c>
      <c r="AP459" s="4">
        <f>'6 a'!U90</f>
        <v>26.870999999999999</v>
      </c>
      <c r="AR459" s="238">
        <f t="shared" si="169"/>
        <v>0</v>
      </c>
      <c r="AS459" s="238">
        <f t="shared" si="170"/>
        <v>0</v>
      </c>
      <c r="AT459" s="238">
        <f t="shared" si="171"/>
        <v>0</v>
      </c>
      <c r="AU459" s="238">
        <f t="shared" si="172"/>
        <v>0</v>
      </c>
      <c r="AV459" s="238">
        <f t="shared" si="173"/>
        <v>0</v>
      </c>
      <c r="AW459" s="238">
        <f t="shared" si="174"/>
        <v>0</v>
      </c>
      <c r="AX459" s="238">
        <f t="shared" si="175"/>
        <v>0</v>
      </c>
      <c r="AY459" s="238">
        <f t="shared" si="176"/>
        <v>0</v>
      </c>
      <c r="AZ459" s="238" t="e">
        <f t="shared" si="177"/>
        <v>#VALUE!</v>
      </c>
      <c r="BA459" s="238">
        <f t="shared" si="178"/>
        <v>0</v>
      </c>
      <c r="BB459" s="238">
        <f t="shared" si="179"/>
        <v>0</v>
      </c>
      <c r="BC459" s="238">
        <f t="shared" si="180"/>
        <v>0</v>
      </c>
      <c r="BD459" s="238">
        <f t="shared" si="181"/>
        <v>0</v>
      </c>
      <c r="BE459" s="238">
        <f t="shared" si="182"/>
        <v>0</v>
      </c>
      <c r="BF459" s="238">
        <f t="shared" si="183"/>
        <v>0</v>
      </c>
      <c r="BG459" s="238">
        <f t="shared" si="184"/>
        <v>0</v>
      </c>
      <c r="BH459" s="238">
        <f t="shared" si="185"/>
        <v>0</v>
      </c>
      <c r="BI459" s="238">
        <f t="shared" si="186"/>
        <v>0</v>
      </c>
      <c r="BJ459" s="238">
        <f t="shared" si="187"/>
        <v>0</v>
      </c>
      <c r="BK459" s="238">
        <f t="shared" si="188"/>
        <v>0</v>
      </c>
    </row>
    <row r="460" spans="1:63" x14ac:dyDescent="0.25">
      <c r="A460">
        <v>1991</v>
      </c>
      <c r="B460" s="204">
        <v>119.836</v>
      </c>
      <c r="C460" s="204">
        <v>12.934074000000001</v>
      </c>
      <c r="D460" s="204">
        <v>7.7435662949166666</v>
      </c>
      <c r="E460" s="204">
        <v>65.717740955204519</v>
      </c>
      <c r="F460" s="204">
        <v>18.649000000000001</v>
      </c>
      <c r="G460" s="204">
        <v>1.5839430174490337</v>
      </c>
      <c r="H460" s="204">
        <v>3.5457451781025133</v>
      </c>
      <c r="I460" s="204">
        <v>3.8639860356865792</v>
      </c>
      <c r="J460" s="204" t="e">
        <f>NA()</f>
        <v>#N/A</v>
      </c>
      <c r="K460" s="204">
        <v>2.5935630000000001</v>
      </c>
      <c r="L460" s="204">
        <v>2.3407</v>
      </c>
      <c r="M460" s="204">
        <v>23.798033500000003</v>
      </c>
      <c r="N460" s="204">
        <v>38.712000000000003</v>
      </c>
      <c r="O460" s="204">
        <v>1.1719844084257498</v>
      </c>
      <c r="P460" s="204">
        <v>23.032398538409392</v>
      </c>
      <c r="Q460" s="204">
        <v>6.6179845146668592</v>
      </c>
      <c r="R460" s="204">
        <v>2.03844</v>
      </c>
      <c r="S460" s="204">
        <v>14.519473016413087</v>
      </c>
      <c r="T460" s="204">
        <v>4.5299802863408996</v>
      </c>
      <c r="U460" s="204">
        <v>26.161999999999999</v>
      </c>
      <c r="W460" s="4">
        <f>'6 a'!B91</f>
        <v>119.836</v>
      </c>
      <c r="X460" s="4">
        <f>'6 a'!C91</f>
        <v>12.934074000000001</v>
      </c>
      <c r="Y460" s="4">
        <f>'6 a'!D91</f>
        <v>7.7435662949166666</v>
      </c>
      <c r="Z460" s="4">
        <f>'6 a'!E91</f>
        <v>65.717740955204519</v>
      </c>
      <c r="AA460" s="4">
        <f>'6 a'!F91</f>
        <v>18.649000000000001</v>
      </c>
      <c r="AB460" s="4">
        <f>'6 a'!G91</f>
        <v>1.5839430174490337</v>
      </c>
      <c r="AC460" s="4">
        <f>'6 a'!H91</f>
        <v>3.5457451781025133</v>
      </c>
      <c r="AD460" s="4">
        <f>'6 a'!I91</f>
        <v>3.8639860356865792</v>
      </c>
      <c r="AE460" s="4" t="str">
        <f>'6 a'!J91</f>
        <v>NA</v>
      </c>
      <c r="AF460" s="4">
        <f>'6 a'!K91</f>
        <v>2.5935630000000001</v>
      </c>
      <c r="AG460" s="4">
        <f>'6 a'!L91</f>
        <v>2.3407</v>
      </c>
      <c r="AH460" s="4">
        <f>'6 a'!M91</f>
        <v>23.798033500000003</v>
      </c>
      <c r="AI460" s="4">
        <f>'6 a'!N91</f>
        <v>38.712000000000003</v>
      </c>
      <c r="AJ460" s="4">
        <f>'6 a'!O91</f>
        <v>1.1719844084257498</v>
      </c>
      <c r="AK460" s="4">
        <f>'6 a'!P91</f>
        <v>23.032398538409392</v>
      </c>
      <c r="AL460" s="4">
        <f>'6 a'!Q91</f>
        <v>6.6179845146668592</v>
      </c>
      <c r="AM460" s="4">
        <f>'6 a'!R91</f>
        <v>2.03844</v>
      </c>
      <c r="AN460" s="4">
        <f>'6 a'!S91</f>
        <v>14.519473016413087</v>
      </c>
      <c r="AO460" s="4">
        <f>'6 a'!T91</f>
        <v>4.5299802863408996</v>
      </c>
      <c r="AP460" s="4">
        <f>'6 a'!U91</f>
        <v>26.161999999999999</v>
      </c>
      <c r="AR460" s="238">
        <f t="shared" si="169"/>
        <v>0</v>
      </c>
      <c r="AS460" s="238">
        <f t="shared" si="170"/>
        <v>0</v>
      </c>
      <c r="AT460" s="238">
        <f t="shared" si="171"/>
        <v>0</v>
      </c>
      <c r="AU460" s="238">
        <f t="shared" si="172"/>
        <v>0</v>
      </c>
      <c r="AV460" s="238">
        <f t="shared" si="173"/>
        <v>0</v>
      </c>
      <c r="AW460" s="238">
        <f t="shared" si="174"/>
        <v>0</v>
      </c>
      <c r="AX460" s="238">
        <f t="shared" si="175"/>
        <v>0</v>
      </c>
      <c r="AY460" s="238">
        <f t="shared" si="176"/>
        <v>0</v>
      </c>
      <c r="AZ460" s="238" t="e">
        <f t="shared" si="177"/>
        <v>#VALUE!</v>
      </c>
      <c r="BA460" s="238">
        <f t="shared" si="178"/>
        <v>0</v>
      </c>
      <c r="BB460" s="238">
        <f t="shared" si="179"/>
        <v>0</v>
      </c>
      <c r="BC460" s="238">
        <f t="shared" si="180"/>
        <v>0</v>
      </c>
      <c r="BD460" s="238">
        <f t="shared" si="181"/>
        <v>0</v>
      </c>
      <c r="BE460" s="238">
        <f t="shared" si="182"/>
        <v>0</v>
      </c>
      <c r="BF460" s="238">
        <f t="shared" si="183"/>
        <v>0</v>
      </c>
      <c r="BG460" s="238">
        <f t="shared" si="184"/>
        <v>0</v>
      </c>
      <c r="BH460" s="238">
        <f t="shared" si="185"/>
        <v>0</v>
      </c>
      <c r="BI460" s="238">
        <f t="shared" si="186"/>
        <v>0</v>
      </c>
      <c r="BJ460" s="238">
        <f t="shared" si="187"/>
        <v>0</v>
      </c>
      <c r="BK460" s="238">
        <f t="shared" si="188"/>
        <v>0</v>
      </c>
    </row>
    <row r="461" spans="1:63" x14ac:dyDescent="0.25">
      <c r="A461">
        <v>1992</v>
      </c>
      <c r="B461" s="204">
        <v>120.458</v>
      </c>
      <c r="C461" s="204">
        <v>12.805607999999999</v>
      </c>
      <c r="D461" s="204">
        <v>7.7039081932499984</v>
      </c>
      <c r="E461" s="204">
        <v>66.45931783017555</v>
      </c>
      <c r="F461" s="204">
        <v>19.009</v>
      </c>
      <c r="G461" s="204">
        <v>1.6378737676987252</v>
      </c>
      <c r="H461" s="204">
        <v>3.5660091638122968</v>
      </c>
      <c r="I461" s="204">
        <v>3.8589782777346788</v>
      </c>
      <c r="J461" s="204" t="e">
        <f>NA()</f>
        <v>#N/A</v>
      </c>
      <c r="K461" s="204">
        <v>2.5628700000000002</v>
      </c>
      <c r="L461" s="204">
        <v>2.1757</v>
      </c>
      <c r="M461" s="204">
        <v>23.633707999999999</v>
      </c>
      <c r="N461" s="204">
        <v>38.183</v>
      </c>
      <c r="O461" s="204">
        <v>1.1760857536583766</v>
      </c>
      <c r="P461" s="204">
        <v>22.865299999999998</v>
      </c>
      <c r="Q461" s="204">
        <v>6.7110735273384874</v>
      </c>
      <c r="R461" s="204">
        <v>2.0341900000000002</v>
      </c>
      <c r="S461" s="204">
        <v>14.317497807448149</v>
      </c>
      <c r="T461" s="204">
        <v>4.3284232029767633</v>
      </c>
      <c r="U461" s="204">
        <v>25.54</v>
      </c>
      <c r="W461" s="4">
        <f>'6 a'!B92</f>
        <v>120.458</v>
      </c>
      <c r="X461" s="4">
        <f>'6 a'!C92</f>
        <v>12.805607999999999</v>
      </c>
      <c r="Y461" s="4">
        <f>'6 a'!D92</f>
        <v>7.7039081932499984</v>
      </c>
      <c r="Z461" s="4">
        <f>'6 a'!E92</f>
        <v>66.45931783017555</v>
      </c>
      <c r="AA461" s="4">
        <f>'6 a'!F92</f>
        <v>19.009</v>
      </c>
      <c r="AB461" s="4">
        <f>'6 a'!G92</f>
        <v>1.6378737676987252</v>
      </c>
      <c r="AC461" s="4">
        <f>'6 a'!H92</f>
        <v>3.5660091638122968</v>
      </c>
      <c r="AD461" s="4">
        <f>'6 a'!I92</f>
        <v>3.8589782777346788</v>
      </c>
      <c r="AE461" s="4" t="str">
        <f>'6 a'!J92</f>
        <v>NA</v>
      </c>
      <c r="AF461" s="4">
        <f>'6 a'!K92</f>
        <v>2.5628700000000002</v>
      </c>
      <c r="AG461" s="4">
        <f>'6 a'!L92</f>
        <v>2.1757</v>
      </c>
      <c r="AH461" s="4">
        <f>'6 a'!M92</f>
        <v>23.633707999999999</v>
      </c>
      <c r="AI461" s="4">
        <f>'6 a'!N92</f>
        <v>38.183</v>
      </c>
      <c r="AJ461" s="4">
        <f>'6 a'!O92</f>
        <v>1.1760857536583766</v>
      </c>
      <c r="AK461" s="4">
        <f>'6 a'!P92</f>
        <v>22.865299999999998</v>
      </c>
      <c r="AL461" s="4">
        <f>'6 a'!Q92</f>
        <v>6.7110735273384874</v>
      </c>
      <c r="AM461" s="4">
        <f>'6 a'!R92</f>
        <v>2.0341900000000002</v>
      </c>
      <c r="AN461" s="4">
        <f>'6 a'!S92</f>
        <v>14.317497807448149</v>
      </c>
      <c r="AO461" s="4">
        <f>'6 a'!T92</f>
        <v>4.3284232029767633</v>
      </c>
      <c r="AP461" s="4">
        <f>'6 a'!U92</f>
        <v>25.54</v>
      </c>
      <c r="AR461" s="238">
        <f t="shared" si="169"/>
        <v>0</v>
      </c>
      <c r="AS461" s="238">
        <f t="shared" si="170"/>
        <v>0</v>
      </c>
      <c r="AT461" s="238">
        <f t="shared" si="171"/>
        <v>0</v>
      </c>
      <c r="AU461" s="238">
        <f t="shared" si="172"/>
        <v>0</v>
      </c>
      <c r="AV461" s="238">
        <f t="shared" si="173"/>
        <v>0</v>
      </c>
      <c r="AW461" s="238">
        <f t="shared" si="174"/>
        <v>0</v>
      </c>
      <c r="AX461" s="238">
        <f t="shared" si="175"/>
        <v>0</v>
      </c>
      <c r="AY461" s="238">
        <f t="shared" si="176"/>
        <v>0</v>
      </c>
      <c r="AZ461" s="238" t="e">
        <f t="shared" si="177"/>
        <v>#VALUE!</v>
      </c>
      <c r="BA461" s="238">
        <f t="shared" si="178"/>
        <v>0</v>
      </c>
      <c r="BB461" s="238">
        <f t="shared" si="179"/>
        <v>0</v>
      </c>
      <c r="BC461" s="238">
        <f t="shared" si="180"/>
        <v>0</v>
      </c>
      <c r="BD461" s="238">
        <f t="shared" si="181"/>
        <v>0</v>
      </c>
      <c r="BE461" s="238">
        <f t="shared" si="182"/>
        <v>0</v>
      </c>
      <c r="BF461" s="238">
        <f t="shared" si="183"/>
        <v>0</v>
      </c>
      <c r="BG461" s="238">
        <f t="shared" si="184"/>
        <v>0</v>
      </c>
      <c r="BH461" s="238">
        <f t="shared" si="185"/>
        <v>0</v>
      </c>
      <c r="BI461" s="238">
        <f t="shared" si="186"/>
        <v>0</v>
      </c>
      <c r="BJ461" s="238">
        <f t="shared" si="187"/>
        <v>0</v>
      </c>
      <c r="BK461" s="238">
        <f t="shared" si="188"/>
        <v>0</v>
      </c>
    </row>
    <row r="462" spans="1:63" x14ac:dyDescent="0.25">
      <c r="A462">
        <v>1993</v>
      </c>
      <c r="B462" s="204">
        <v>122.07599999999999</v>
      </c>
      <c r="C462" s="204">
        <v>12.866425</v>
      </c>
      <c r="D462" s="204">
        <v>7.7425795245</v>
      </c>
      <c r="E462" s="204">
        <v>66.71085268911844</v>
      </c>
      <c r="F462" s="204">
        <v>19.234000000000002</v>
      </c>
      <c r="G462" s="204">
        <v>1.654291992244874</v>
      </c>
      <c r="H462" s="204">
        <v>3.5494542112011791</v>
      </c>
      <c r="I462" s="204">
        <v>3.8339394879751749</v>
      </c>
      <c r="J462" s="204" t="e">
        <f>NA()</f>
        <v>#N/A</v>
      </c>
      <c r="K462" s="204">
        <v>2.5228730000000001</v>
      </c>
      <c r="L462" s="204">
        <v>2.0457000000000001</v>
      </c>
      <c r="M462" s="204">
        <v>23.359893800000002</v>
      </c>
      <c r="N462" s="204">
        <v>37.695</v>
      </c>
      <c r="O462" s="204">
        <v>1.1937915611260583</v>
      </c>
      <c r="P462" s="204">
        <v>22.251099999999997</v>
      </c>
      <c r="Q462" s="204">
        <v>6.7392870219250538</v>
      </c>
      <c r="R462" s="204">
        <v>2.0485500000000001</v>
      </c>
      <c r="S462" s="204">
        <v>13.91133816383792</v>
      </c>
      <c r="T462" s="204">
        <v>4.1020000000000003</v>
      </c>
      <c r="U462" s="204">
        <v>25.303000000000001</v>
      </c>
      <c r="W462" s="4">
        <f>'6 a'!B93</f>
        <v>122.07599999999999</v>
      </c>
      <c r="X462" s="4">
        <f>'6 a'!C93</f>
        <v>12.866425</v>
      </c>
      <c r="Y462" s="4">
        <f>'6 a'!D93</f>
        <v>7.7425795245</v>
      </c>
      <c r="Z462" s="4">
        <f>'6 a'!E93</f>
        <v>66.71085268911844</v>
      </c>
      <c r="AA462" s="4">
        <f>'6 a'!F93</f>
        <v>19.234000000000002</v>
      </c>
      <c r="AB462" s="4">
        <f>'6 a'!G93</f>
        <v>1.654291992244874</v>
      </c>
      <c r="AC462" s="4">
        <f>'6 a'!H93</f>
        <v>3.5494542112011791</v>
      </c>
      <c r="AD462" s="4">
        <f>'6 a'!I93</f>
        <v>3.8339394879751749</v>
      </c>
      <c r="AE462" s="4" t="str">
        <f>'6 a'!J93</f>
        <v>NA</v>
      </c>
      <c r="AF462" s="4">
        <f>'6 a'!K93</f>
        <v>2.5228730000000001</v>
      </c>
      <c r="AG462" s="4">
        <f>'6 a'!L93</f>
        <v>2.0457000000000001</v>
      </c>
      <c r="AH462" s="4">
        <f>'6 a'!M93</f>
        <v>23.359893800000002</v>
      </c>
      <c r="AI462" s="4">
        <f>'6 a'!N93</f>
        <v>37.695</v>
      </c>
      <c r="AJ462" s="4">
        <f>'6 a'!O93</f>
        <v>1.1937915611260583</v>
      </c>
      <c r="AK462" s="4">
        <f>'6 a'!P93</f>
        <v>22.251099999999997</v>
      </c>
      <c r="AL462" s="4">
        <f>'6 a'!Q93</f>
        <v>6.7392870219250538</v>
      </c>
      <c r="AM462" s="4">
        <f>'6 a'!R93</f>
        <v>2.0485500000000001</v>
      </c>
      <c r="AN462" s="4">
        <f>'6 a'!S93</f>
        <v>13.91133816383792</v>
      </c>
      <c r="AO462" s="4">
        <f>'6 a'!T93</f>
        <v>4.1020000000000003</v>
      </c>
      <c r="AP462" s="4">
        <f>'6 a'!U93</f>
        <v>25.303000000000001</v>
      </c>
      <c r="AR462" s="238">
        <f t="shared" si="169"/>
        <v>0</v>
      </c>
      <c r="AS462" s="238">
        <f t="shared" si="170"/>
        <v>0</v>
      </c>
      <c r="AT462" s="238">
        <f t="shared" si="171"/>
        <v>0</v>
      </c>
      <c r="AU462" s="238">
        <f t="shared" si="172"/>
        <v>0</v>
      </c>
      <c r="AV462" s="238">
        <f t="shared" si="173"/>
        <v>0</v>
      </c>
      <c r="AW462" s="238">
        <f t="shared" si="174"/>
        <v>0</v>
      </c>
      <c r="AX462" s="238">
        <f t="shared" si="175"/>
        <v>0</v>
      </c>
      <c r="AY462" s="238">
        <f t="shared" si="176"/>
        <v>0</v>
      </c>
      <c r="AZ462" s="238" t="e">
        <f t="shared" si="177"/>
        <v>#VALUE!</v>
      </c>
      <c r="BA462" s="238">
        <f t="shared" si="178"/>
        <v>0</v>
      </c>
      <c r="BB462" s="238">
        <f t="shared" si="179"/>
        <v>0</v>
      </c>
      <c r="BC462" s="238">
        <f t="shared" si="180"/>
        <v>0</v>
      </c>
      <c r="BD462" s="238">
        <f t="shared" si="181"/>
        <v>0</v>
      </c>
      <c r="BE462" s="238">
        <f t="shared" si="182"/>
        <v>0</v>
      </c>
      <c r="BF462" s="238">
        <f t="shared" si="183"/>
        <v>0</v>
      </c>
      <c r="BG462" s="238">
        <f t="shared" si="184"/>
        <v>0</v>
      </c>
      <c r="BH462" s="238">
        <f t="shared" si="185"/>
        <v>0</v>
      </c>
      <c r="BI462" s="238">
        <f t="shared" si="186"/>
        <v>0</v>
      </c>
      <c r="BJ462" s="238">
        <f t="shared" si="187"/>
        <v>0</v>
      </c>
      <c r="BK462" s="238">
        <f t="shared" si="188"/>
        <v>0</v>
      </c>
    </row>
    <row r="463" spans="1:63" x14ac:dyDescent="0.25">
      <c r="A463">
        <v>1994</v>
      </c>
      <c r="B463" s="204">
        <v>124.776</v>
      </c>
      <c r="C463" s="204">
        <v>13.130459</v>
      </c>
      <c r="D463" s="204">
        <v>7.9806364450833325</v>
      </c>
      <c r="E463" s="204">
        <v>66.786012507527658</v>
      </c>
      <c r="F463" s="204">
        <v>19.847999999999999</v>
      </c>
      <c r="G463" s="204">
        <v>1.7138340344280594</v>
      </c>
      <c r="H463" s="204">
        <v>3.5505397818642028</v>
      </c>
      <c r="I463" s="204">
        <v>3.817914662529093</v>
      </c>
      <c r="J463" s="204" t="e">
        <f>NA()</f>
        <v>#N/A</v>
      </c>
      <c r="K463" s="204">
        <v>2.5137</v>
      </c>
      <c r="L463" s="204">
        <v>2.0171999999999999</v>
      </c>
      <c r="M463" s="204">
        <v>23.459445500000001</v>
      </c>
      <c r="N463" s="204">
        <v>37.667000000000002</v>
      </c>
      <c r="O463" s="204">
        <v>1.2309037338408033</v>
      </c>
      <c r="P463" s="204">
        <v>21.885000000000002</v>
      </c>
      <c r="Q463" s="204">
        <v>6.7860290745877023</v>
      </c>
      <c r="R463" s="204">
        <v>2.0765199999999999</v>
      </c>
      <c r="S463" s="204">
        <v>13.8456331930152</v>
      </c>
      <c r="T463" s="204">
        <v>4.0629999999999997</v>
      </c>
      <c r="U463" s="204">
        <v>25.504000000000001</v>
      </c>
      <c r="W463" s="4">
        <f>'6 a'!B94</f>
        <v>124.776</v>
      </c>
      <c r="X463" s="4">
        <f>'6 a'!C94</f>
        <v>13.130459</v>
      </c>
      <c r="Y463" s="4">
        <f>'6 a'!D94</f>
        <v>7.9806364450833325</v>
      </c>
      <c r="Z463" s="4">
        <f>'6 a'!E94</f>
        <v>66.786012507527658</v>
      </c>
      <c r="AA463" s="4">
        <f>'6 a'!F94</f>
        <v>19.847999999999999</v>
      </c>
      <c r="AB463" s="4">
        <f>'6 a'!G94</f>
        <v>1.7138340344280594</v>
      </c>
      <c r="AC463" s="4">
        <f>'6 a'!H94</f>
        <v>3.5505397818642028</v>
      </c>
      <c r="AD463" s="4">
        <f>'6 a'!I94</f>
        <v>3.817914662529093</v>
      </c>
      <c r="AE463" s="4" t="str">
        <f>'6 a'!J94</f>
        <v>NA</v>
      </c>
      <c r="AF463" s="4">
        <f>'6 a'!K94</f>
        <v>2.5137</v>
      </c>
      <c r="AG463" s="4">
        <f>'6 a'!L94</f>
        <v>2.0171999999999999</v>
      </c>
      <c r="AH463" s="4">
        <f>'6 a'!M94</f>
        <v>23.459445500000001</v>
      </c>
      <c r="AI463" s="4">
        <f>'6 a'!N94</f>
        <v>37.667000000000002</v>
      </c>
      <c r="AJ463" s="4">
        <f>'6 a'!O94</f>
        <v>1.2309037338408033</v>
      </c>
      <c r="AK463" s="4">
        <f>'6 a'!P94</f>
        <v>21.885000000000002</v>
      </c>
      <c r="AL463" s="4">
        <f>'6 a'!Q94</f>
        <v>6.7860290745877023</v>
      </c>
      <c r="AM463" s="4">
        <f>'6 a'!R94</f>
        <v>2.0765199999999999</v>
      </c>
      <c r="AN463" s="4">
        <f>'6 a'!S94</f>
        <v>13.8456331930152</v>
      </c>
      <c r="AO463" s="4">
        <f>'6 a'!T94</f>
        <v>4.0629999999999997</v>
      </c>
      <c r="AP463" s="4">
        <f>'6 a'!U94</f>
        <v>25.504000000000001</v>
      </c>
      <c r="AR463" s="238">
        <f t="shared" si="169"/>
        <v>0</v>
      </c>
      <c r="AS463" s="238">
        <f t="shared" si="170"/>
        <v>0</v>
      </c>
      <c r="AT463" s="238">
        <f t="shared" si="171"/>
        <v>0</v>
      </c>
      <c r="AU463" s="238">
        <f t="shared" si="172"/>
        <v>0</v>
      </c>
      <c r="AV463" s="238">
        <f t="shared" si="173"/>
        <v>0</v>
      </c>
      <c r="AW463" s="238">
        <f t="shared" si="174"/>
        <v>0</v>
      </c>
      <c r="AX463" s="238">
        <f t="shared" si="175"/>
        <v>0</v>
      </c>
      <c r="AY463" s="238">
        <f t="shared" si="176"/>
        <v>0</v>
      </c>
      <c r="AZ463" s="238" t="e">
        <f t="shared" si="177"/>
        <v>#VALUE!</v>
      </c>
      <c r="BA463" s="238">
        <f t="shared" si="178"/>
        <v>0</v>
      </c>
      <c r="BB463" s="238">
        <f t="shared" si="179"/>
        <v>0</v>
      </c>
      <c r="BC463" s="238">
        <f t="shared" si="180"/>
        <v>0</v>
      </c>
      <c r="BD463" s="238">
        <f t="shared" si="181"/>
        <v>0</v>
      </c>
      <c r="BE463" s="238">
        <f t="shared" si="182"/>
        <v>0</v>
      </c>
      <c r="BF463" s="238">
        <f t="shared" si="183"/>
        <v>0</v>
      </c>
      <c r="BG463" s="238">
        <f t="shared" si="184"/>
        <v>0</v>
      </c>
      <c r="BH463" s="238">
        <f t="shared" si="185"/>
        <v>0</v>
      </c>
      <c r="BI463" s="238">
        <f t="shared" si="186"/>
        <v>0</v>
      </c>
      <c r="BJ463" s="238">
        <f t="shared" si="187"/>
        <v>0</v>
      </c>
      <c r="BK463" s="238">
        <f t="shared" si="188"/>
        <v>0</v>
      </c>
    </row>
    <row r="464" spans="1:63" x14ac:dyDescent="0.25">
      <c r="A464">
        <v>1995</v>
      </c>
      <c r="B464" s="204">
        <v>126.52</v>
      </c>
      <c r="C464" s="204">
        <v>13.364209999999998</v>
      </c>
      <c r="D464" s="204">
        <v>8.2926459499166665</v>
      </c>
      <c r="E464" s="204">
        <v>66.999466391809875</v>
      </c>
      <c r="F464" s="204">
        <v>20.414000000000001</v>
      </c>
      <c r="G464" s="204">
        <v>1.7686999999999999</v>
      </c>
      <c r="H464" s="204">
        <v>3.5440263578860582</v>
      </c>
      <c r="I464" s="204">
        <v>3.8730000000000002</v>
      </c>
      <c r="J464" s="204">
        <v>5.1018359999999996</v>
      </c>
      <c r="K464" s="204">
        <v>2.552724</v>
      </c>
      <c r="L464" s="204">
        <v>2.0527000000000002</v>
      </c>
      <c r="M464" s="204">
        <v>23.679365699999998</v>
      </c>
      <c r="N464" s="204">
        <v>37.802</v>
      </c>
      <c r="O464" s="204">
        <v>1.2851215171599188</v>
      </c>
      <c r="P464" s="204">
        <v>21.841000000000001</v>
      </c>
      <c r="Q464" s="204">
        <v>6.9387384565306514</v>
      </c>
      <c r="R464" s="204">
        <v>2.1196899999999999</v>
      </c>
      <c r="S464" s="204">
        <v>14.109180821236082</v>
      </c>
      <c r="T464" s="204">
        <v>4.1289999999999996</v>
      </c>
      <c r="U464" s="204">
        <v>25.818000000000001</v>
      </c>
      <c r="W464" s="4">
        <f>'6 a'!B95</f>
        <v>126.52</v>
      </c>
      <c r="X464" s="4">
        <f>'6 a'!C95</f>
        <v>13.364209999999998</v>
      </c>
      <c r="Y464" s="4">
        <f>'6 a'!D95</f>
        <v>8.2926459499166665</v>
      </c>
      <c r="Z464" s="4">
        <f>'6 a'!E95</f>
        <v>66.999466391809875</v>
      </c>
      <c r="AA464" s="4">
        <f>'6 a'!F95</f>
        <v>20.414000000000001</v>
      </c>
      <c r="AB464" s="4">
        <f>'6 a'!G95</f>
        <v>1.7686999999999999</v>
      </c>
      <c r="AC464" s="4">
        <f>'6 a'!H95</f>
        <v>3.5440263578860582</v>
      </c>
      <c r="AD464" s="4">
        <f>'6 a'!I95</f>
        <v>3.8730000000000002</v>
      </c>
      <c r="AE464" s="4">
        <f>'6 a'!J95</f>
        <v>5.1018359999999996</v>
      </c>
      <c r="AF464" s="4">
        <f>'6 a'!K95</f>
        <v>2.552724</v>
      </c>
      <c r="AG464" s="4">
        <f>'6 a'!L95</f>
        <v>2.0527000000000002</v>
      </c>
      <c r="AH464" s="4">
        <f>'6 a'!M95</f>
        <v>23.679365699999998</v>
      </c>
      <c r="AI464" s="4">
        <f>'6 a'!N95</f>
        <v>37.802</v>
      </c>
      <c r="AJ464" s="4">
        <f>'6 a'!O95</f>
        <v>1.2851215171599188</v>
      </c>
      <c r="AK464" s="4">
        <f>'6 a'!P95</f>
        <v>21.841000000000001</v>
      </c>
      <c r="AL464" s="4">
        <f>'6 a'!Q95</f>
        <v>6.9387384565306514</v>
      </c>
      <c r="AM464" s="4">
        <f>'6 a'!R95</f>
        <v>2.1196899999999999</v>
      </c>
      <c r="AN464" s="4">
        <f>'6 a'!S95</f>
        <v>14.109180821236082</v>
      </c>
      <c r="AO464" s="4">
        <f>'6 a'!T95</f>
        <v>4.1289999999999996</v>
      </c>
      <c r="AP464" s="4">
        <f>'6 a'!U95</f>
        <v>25.818000000000001</v>
      </c>
      <c r="AR464" s="238">
        <f t="shared" si="169"/>
        <v>0</v>
      </c>
      <c r="AS464" s="238">
        <f t="shared" si="170"/>
        <v>0</v>
      </c>
      <c r="AT464" s="238">
        <f t="shared" si="171"/>
        <v>0</v>
      </c>
      <c r="AU464" s="238">
        <f t="shared" si="172"/>
        <v>0</v>
      </c>
      <c r="AV464" s="238">
        <f t="shared" si="173"/>
        <v>0</v>
      </c>
      <c r="AW464" s="238">
        <f t="shared" si="174"/>
        <v>0</v>
      </c>
      <c r="AX464" s="238">
        <f t="shared" si="175"/>
        <v>0</v>
      </c>
      <c r="AY464" s="238">
        <f t="shared" si="176"/>
        <v>0</v>
      </c>
      <c r="AZ464" s="238">
        <f t="shared" si="177"/>
        <v>0</v>
      </c>
      <c r="BA464" s="238">
        <f t="shared" si="178"/>
        <v>0</v>
      </c>
      <c r="BB464" s="238">
        <f t="shared" si="179"/>
        <v>0</v>
      </c>
      <c r="BC464" s="238">
        <f t="shared" si="180"/>
        <v>0</v>
      </c>
      <c r="BD464" s="238">
        <f t="shared" si="181"/>
        <v>0</v>
      </c>
      <c r="BE464" s="238">
        <f t="shared" si="182"/>
        <v>0</v>
      </c>
      <c r="BF464" s="238">
        <f t="shared" si="183"/>
        <v>0</v>
      </c>
      <c r="BG464" s="238">
        <f t="shared" si="184"/>
        <v>0</v>
      </c>
      <c r="BH464" s="238">
        <f t="shared" si="185"/>
        <v>0</v>
      </c>
      <c r="BI464" s="238">
        <f t="shared" si="186"/>
        <v>0</v>
      </c>
      <c r="BJ464" s="238">
        <f t="shared" si="187"/>
        <v>0</v>
      </c>
      <c r="BK464" s="238">
        <f t="shared" si="188"/>
        <v>0</v>
      </c>
    </row>
    <row r="465" spans="1:63" x14ac:dyDescent="0.25">
      <c r="A465">
        <v>1996</v>
      </c>
      <c r="B465" s="204">
        <v>128.26300000000001</v>
      </c>
      <c r="C465" s="204">
        <v>13.483012</v>
      </c>
      <c r="D465" s="204">
        <v>8.397065476833335</v>
      </c>
      <c r="E465" s="204">
        <v>67.049572937416016</v>
      </c>
      <c r="F465" s="204">
        <v>20.853000000000002</v>
      </c>
      <c r="G465" s="204">
        <v>1.8745000000000001</v>
      </c>
      <c r="H465" s="204">
        <v>3.5626815711927362</v>
      </c>
      <c r="I465" s="204">
        <v>3.883</v>
      </c>
      <c r="J465" s="204">
        <v>5.1285829999999999</v>
      </c>
      <c r="K465" s="204">
        <v>2.5841159999999999</v>
      </c>
      <c r="L465" s="204">
        <v>2.0817999999999999</v>
      </c>
      <c r="M465" s="204">
        <v>23.811701199999998</v>
      </c>
      <c r="N465" s="204">
        <v>37.771999999999998</v>
      </c>
      <c r="O465" s="204">
        <v>1.3311366100137807</v>
      </c>
      <c r="P465" s="204">
        <v>21.965299999999999</v>
      </c>
      <c r="Q465" s="204">
        <v>7.093754975723578</v>
      </c>
      <c r="R465" s="204">
        <v>2.1625199999999998</v>
      </c>
      <c r="S465" s="204">
        <v>14.311772290246454</v>
      </c>
      <c r="T465" s="204">
        <v>4.0960000000000001</v>
      </c>
      <c r="U465" s="204">
        <v>26.06</v>
      </c>
      <c r="W465" s="4">
        <f>'6 a'!B96</f>
        <v>128.26300000000001</v>
      </c>
      <c r="X465" s="4">
        <f>'6 a'!C96</f>
        <v>13.483012</v>
      </c>
      <c r="Y465" s="4">
        <f>'6 a'!D96</f>
        <v>8.397065476833335</v>
      </c>
      <c r="Z465" s="4">
        <f>'6 a'!E96</f>
        <v>67.049572937416016</v>
      </c>
      <c r="AA465" s="4">
        <f>'6 a'!F96</f>
        <v>20.853000000000002</v>
      </c>
      <c r="AB465" s="4">
        <f>'6 a'!G96</f>
        <v>1.8745000000000001</v>
      </c>
      <c r="AC465" s="4">
        <f>'6 a'!H96</f>
        <v>3.5626815711927362</v>
      </c>
      <c r="AD465" s="4">
        <f>'6 a'!I96</f>
        <v>3.883</v>
      </c>
      <c r="AE465" s="4">
        <f>'6 a'!J96</f>
        <v>5.1285829999999999</v>
      </c>
      <c r="AF465" s="4">
        <f>'6 a'!K96</f>
        <v>2.5841159999999999</v>
      </c>
      <c r="AG465" s="4">
        <f>'6 a'!L96</f>
        <v>2.0817999999999999</v>
      </c>
      <c r="AH465" s="4">
        <f>'6 a'!M96</f>
        <v>23.811701199999998</v>
      </c>
      <c r="AI465" s="4">
        <f>'6 a'!N96</f>
        <v>37.771999999999998</v>
      </c>
      <c r="AJ465" s="4">
        <f>'6 a'!O96</f>
        <v>1.3311366100137807</v>
      </c>
      <c r="AK465" s="4">
        <f>'6 a'!P96</f>
        <v>21.965299999999999</v>
      </c>
      <c r="AL465" s="4">
        <f>'6 a'!Q96</f>
        <v>7.093754975723578</v>
      </c>
      <c r="AM465" s="4">
        <f>'6 a'!R96</f>
        <v>2.1625199999999998</v>
      </c>
      <c r="AN465" s="4">
        <f>'6 a'!S96</f>
        <v>14.311772290246454</v>
      </c>
      <c r="AO465" s="4">
        <f>'6 a'!T96</f>
        <v>4.0960000000000001</v>
      </c>
      <c r="AP465" s="4">
        <f>'6 a'!U96</f>
        <v>26.06</v>
      </c>
      <c r="AR465" s="238">
        <f t="shared" si="169"/>
        <v>0</v>
      </c>
      <c r="AS465" s="238">
        <f t="shared" si="170"/>
        <v>0</v>
      </c>
      <c r="AT465" s="238">
        <f t="shared" si="171"/>
        <v>0</v>
      </c>
      <c r="AU465" s="238">
        <f t="shared" si="172"/>
        <v>0</v>
      </c>
      <c r="AV465" s="238">
        <f t="shared" si="173"/>
        <v>0</v>
      </c>
      <c r="AW465" s="238">
        <f t="shared" si="174"/>
        <v>0</v>
      </c>
      <c r="AX465" s="238">
        <f t="shared" si="175"/>
        <v>0</v>
      </c>
      <c r="AY465" s="238">
        <f t="shared" si="176"/>
        <v>0</v>
      </c>
      <c r="AZ465" s="238">
        <f t="shared" si="177"/>
        <v>0</v>
      </c>
      <c r="BA465" s="238">
        <f t="shared" si="178"/>
        <v>0</v>
      </c>
      <c r="BB465" s="238">
        <f t="shared" si="179"/>
        <v>0</v>
      </c>
      <c r="BC465" s="238">
        <f t="shared" si="180"/>
        <v>0</v>
      </c>
      <c r="BD465" s="238">
        <f t="shared" si="181"/>
        <v>0</v>
      </c>
      <c r="BE465" s="238">
        <f t="shared" si="182"/>
        <v>0</v>
      </c>
      <c r="BF465" s="238">
        <f t="shared" si="183"/>
        <v>0</v>
      </c>
      <c r="BG465" s="238">
        <f t="shared" si="184"/>
        <v>0</v>
      </c>
      <c r="BH465" s="238">
        <f t="shared" si="185"/>
        <v>0</v>
      </c>
      <c r="BI465" s="238">
        <f t="shared" si="186"/>
        <v>0</v>
      </c>
      <c r="BJ465" s="238">
        <f t="shared" si="187"/>
        <v>0</v>
      </c>
      <c r="BK465" s="238">
        <f t="shared" si="188"/>
        <v>0</v>
      </c>
    </row>
    <row r="466" spans="1:63" x14ac:dyDescent="0.25">
      <c r="A466">
        <v>1997</v>
      </c>
      <c r="B466" s="204">
        <v>131.07</v>
      </c>
      <c r="C466" s="204">
        <v>13.768163000000001</v>
      </c>
      <c r="D466" s="204">
        <v>8.4863087085999958</v>
      </c>
      <c r="E466" s="204">
        <v>67.516565942465363</v>
      </c>
      <c r="F466" s="204">
        <v>21.213999999999999</v>
      </c>
      <c r="G466" s="204">
        <v>1.9859499999999999</v>
      </c>
      <c r="H466" s="204">
        <v>3.5900388706421458</v>
      </c>
      <c r="I466" s="204">
        <v>3.91</v>
      </c>
      <c r="J466" s="204">
        <v>5.0919889999999999</v>
      </c>
      <c r="K466" s="204">
        <v>2.627783</v>
      </c>
      <c r="L466" s="204">
        <v>2.1528999999999998</v>
      </c>
      <c r="M466" s="204">
        <v>23.972602600000002</v>
      </c>
      <c r="N466" s="204">
        <v>37.716000000000001</v>
      </c>
      <c r="O466" s="204">
        <v>1.4054609882538227</v>
      </c>
      <c r="P466" s="204">
        <v>22.0351</v>
      </c>
      <c r="Q466" s="204">
        <v>7.3134682246174503</v>
      </c>
      <c r="R466" s="204">
        <v>2.22593</v>
      </c>
      <c r="S466" s="204">
        <v>14.729283309545719</v>
      </c>
      <c r="T466" s="204">
        <v>4.0430000000000001</v>
      </c>
      <c r="U466" s="204">
        <v>26.526</v>
      </c>
      <c r="W466" s="4">
        <f>'6 a'!B97</f>
        <v>131.07</v>
      </c>
      <c r="X466" s="4">
        <f>'6 a'!C97</f>
        <v>13.768163000000001</v>
      </c>
      <c r="Y466" s="4">
        <f>'6 a'!D97</f>
        <v>8.4863087085999958</v>
      </c>
      <c r="Z466" s="4">
        <f>'6 a'!E97</f>
        <v>67.516565942465363</v>
      </c>
      <c r="AA466" s="4">
        <f>'6 a'!F97</f>
        <v>21.213999999999999</v>
      </c>
      <c r="AB466" s="4">
        <f>'6 a'!G97</f>
        <v>1.9859499999999999</v>
      </c>
      <c r="AC466" s="4">
        <f>'6 a'!H97</f>
        <v>3.5900388706421458</v>
      </c>
      <c r="AD466" s="4">
        <f>'6 a'!I97</f>
        <v>3.91</v>
      </c>
      <c r="AE466" s="4">
        <f>'6 a'!J97</f>
        <v>5.0919889999999999</v>
      </c>
      <c r="AF466" s="4">
        <f>'6 a'!K97</f>
        <v>2.627783</v>
      </c>
      <c r="AG466" s="4">
        <f>'6 a'!L97</f>
        <v>2.1528999999999998</v>
      </c>
      <c r="AH466" s="4">
        <f>'6 a'!M97</f>
        <v>23.972602600000002</v>
      </c>
      <c r="AI466" s="4">
        <f>'6 a'!N97</f>
        <v>37.716000000000001</v>
      </c>
      <c r="AJ466" s="4">
        <f>'6 a'!O97</f>
        <v>1.4054609882538227</v>
      </c>
      <c r="AK466" s="4">
        <f>'6 a'!P97</f>
        <v>22.0351</v>
      </c>
      <c r="AL466" s="4">
        <f>'6 a'!Q97</f>
        <v>7.3134682246174503</v>
      </c>
      <c r="AM466" s="4">
        <f>'6 a'!R97</f>
        <v>2.22593</v>
      </c>
      <c r="AN466" s="4">
        <f>'6 a'!S97</f>
        <v>14.729283309545719</v>
      </c>
      <c r="AO466" s="4">
        <f>'6 a'!T97</f>
        <v>4.0430000000000001</v>
      </c>
      <c r="AP466" s="4">
        <f>'6 a'!U97</f>
        <v>26.526</v>
      </c>
      <c r="AR466" s="238">
        <f t="shared" si="169"/>
        <v>0</v>
      </c>
      <c r="AS466" s="238">
        <f t="shared" si="170"/>
        <v>0</v>
      </c>
      <c r="AT466" s="238">
        <f t="shared" si="171"/>
        <v>0</v>
      </c>
      <c r="AU466" s="238">
        <f t="shared" si="172"/>
        <v>0</v>
      </c>
      <c r="AV466" s="238">
        <f t="shared" si="173"/>
        <v>0</v>
      </c>
      <c r="AW466" s="238">
        <f t="shared" si="174"/>
        <v>0</v>
      </c>
      <c r="AX466" s="238">
        <f t="shared" si="175"/>
        <v>0</v>
      </c>
      <c r="AY466" s="238">
        <f t="shared" si="176"/>
        <v>0</v>
      </c>
      <c r="AZ466" s="238">
        <f t="shared" si="177"/>
        <v>0</v>
      </c>
      <c r="BA466" s="238">
        <f t="shared" si="178"/>
        <v>0</v>
      </c>
      <c r="BB466" s="238">
        <f t="shared" si="179"/>
        <v>0</v>
      </c>
      <c r="BC466" s="238">
        <f t="shared" si="180"/>
        <v>0</v>
      </c>
      <c r="BD466" s="238">
        <f t="shared" si="181"/>
        <v>0</v>
      </c>
      <c r="BE466" s="238">
        <f t="shared" si="182"/>
        <v>0</v>
      </c>
      <c r="BF466" s="238">
        <f t="shared" si="183"/>
        <v>0</v>
      </c>
      <c r="BG466" s="238">
        <f t="shared" si="184"/>
        <v>0</v>
      </c>
      <c r="BH466" s="238">
        <f t="shared" si="185"/>
        <v>0</v>
      </c>
      <c r="BI466" s="238">
        <f t="shared" si="186"/>
        <v>0</v>
      </c>
      <c r="BJ466" s="238">
        <f t="shared" si="187"/>
        <v>0</v>
      </c>
      <c r="BK466" s="238">
        <f t="shared" si="188"/>
        <v>0</v>
      </c>
    </row>
    <row r="467" spans="1:63" x14ac:dyDescent="0.25">
      <c r="A467">
        <v>1998</v>
      </c>
      <c r="B467" s="204">
        <v>132.952</v>
      </c>
      <c r="C467" s="204">
        <v>14.105980000000001</v>
      </c>
      <c r="D467" s="204">
        <v>8.6740310714666666</v>
      </c>
      <c r="E467" s="204">
        <v>66.720873998239668</v>
      </c>
      <c r="F467" s="204">
        <v>19.937999999999999</v>
      </c>
      <c r="G467" s="204">
        <v>2.0343999999999998</v>
      </c>
      <c r="H467" s="204">
        <v>3.6272491476542608</v>
      </c>
      <c r="I467" s="204">
        <v>3.9780000000000002</v>
      </c>
      <c r="J467" s="204">
        <v>5.0020870000000004</v>
      </c>
      <c r="K467" s="204">
        <v>2.6681059999999999</v>
      </c>
      <c r="L467" s="204">
        <v>2.1926999999999999</v>
      </c>
      <c r="M467" s="204">
        <v>24.383087</v>
      </c>
      <c r="N467" s="204">
        <v>38.148000000000003</v>
      </c>
      <c r="O467" s="204">
        <v>1.5244000000000002</v>
      </c>
      <c r="P467" s="204">
        <v>22.251999999999999</v>
      </c>
      <c r="Q467" s="204">
        <v>7.5043459716537857</v>
      </c>
      <c r="R467" s="204">
        <v>2.2853699999999999</v>
      </c>
      <c r="S467" s="204">
        <v>15.303771897124831</v>
      </c>
      <c r="T467" s="204">
        <v>4.1109999999999998</v>
      </c>
      <c r="U467" s="204">
        <v>26.795000000000002</v>
      </c>
      <c r="W467" s="4">
        <f>'6 a'!B98</f>
        <v>132.952</v>
      </c>
      <c r="X467" s="4">
        <f>'6 a'!C98</f>
        <v>14.105980000000001</v>
      </c>
      <c r="Y467" s="4">
        <f>'6 a'!D98</f>
        <v>8.6740310714666666</v>
      </c>
      <c r="Z467" s="4">
        <f>'6 a'!E98</f>
        <v>66.720873998239668</v>
      </c>
      <c r="AA467" s="4">
        <f>'6 a'!F98</f>
        <v>19.937999999999999</v>
      </c>
      <c r="AB467" s="4">
        <f>'6 a'!G98</f>
        <v>2.0343999999999998</v>
      </c>
      <c r="AC467" s="4">
        <f>'6 a'!H98</f>
        <v>3.6272491476542608</v>
      </c>
      <c r="AD467" s="4">
        <f>'6 a'!I98</f>
        <v>3.9780000000000002</v>
      </c>
      <c r="AE467" s="4">
        <f>'6 a'!J98</f>
        <v>5.0020870000000004</v>
      </c>
      <c r="AF467" s="4">
        <f>'6 a'!K98</f>
        <v>2.6681059999999999</v>
      </c>
      <c r="AG467" s="4">
        <f>'6 a'!L98</f>
        <v>2.1926999999999999</v>
      </c>
      <c r="AH467" s="4">
        <f>'6 a'!M98</f>
        <v>24.383087</v>
      </c>
      <c r="AI467" s="4">
        <f>'6 a'!N98</f>
        <v>38.148000000000003</v>
      </c>
      <c r="AJ467" s="4">
        <f>'6 a'!O98</f>
        <v>1.5244000000000002</v>
      </c>
      <c r="AK467" s="4">
        <f>'6 a'!P98</f>
        <v>22.251999999999999</v>
      </c>
      <c r="AL467" s="4">
        <f>'6 a'!Q98</f>
        <v>7.5043459716537857</v>
      </c>
      <c r="AM467" s="4">
        <f>'6 a'!R98</f>
        <v>2.2853699999999999</v>
      </c>
      <c r="AN467" s="4">
        <f>'6 a'!S98</f>
        <v>15.303771897124831</v>
      </c>
      <c r="AO467" s="4">
        <f>'6 a'!T98</f>
        <v>4.1109999999999998</v>
      </c>
      <c r="AP467" s="4">
        <f>'6 a'!U98</f>
        <v>26.795000000000002</v>
      </c>
      <c r="AR467" s="238">
        <f t="shared" si="169"/>
        <v>0</v>
      </c>
      <c r="AS467" s="238">
        <f t="shared" si="170"/>
        <v>0</v>
      </c>
      <c r="AT467" s="238">
        <f t="shared" si="171"/>
        <v>0</v>
      </c>
      <c r="AU467" s="238">
        <f t="shared" si="172"/>
        <v>0</v>
      </c>
      <c r="AV467" s="238">
        <f t="shared" si="173"/>
        <v>0</v>
      </c>
      <c r="AW467" s="238">
        <f t="shared" si="174"/>
        <v>0</v>
      </c>
      <c r="AX467" s="238">
        <f t="shared" si="175"/>
        <v>0</v>
      </c>
      <c r="AY467" s="238">
        <f t="shared" si="176"/>
        <v>0</v>
      </c>
      <c r="AZ467" s="238">
        <f t="shared" si="177"/>
        <v>0</v>
      </c>
      <c r="BA467" s="238">
        <f t="shared" si="178"/>
        <v>0</v>
      </c>
      <c r="BB467" s="238">
        <f t="shared" si="179"/>
        <v>0</v>
      </c>
      <c r="BC467" s="238">
        <f t="shared" si="180"/>
        <v>0</v>
      </c>
      <c r="BD467" s="238">
        <f t="shared" si="181"/>
        <v>0</v>
      </c>
      <c r="BE467" s="238">
        <f t="shared" si="182"/>
        <v>0</v>
      </c>
      <c r="BF467" s="238">
        <f t="shared" si="183"/>
        <v>0</v>
      </c>
      <c r="BG467" s="238">
        <f t="shared" si="184"/>
        <v>0</v>
      </c>
      <c r="BH467" s="238">
        <f t="shared" si="185"/>
        <v>0</v>
      </c>
      <c r="BI467" s="238">
        <f t="shared" si="186"/>
        <v>0</v>
      </c>
      <c r="BJ467" s="238">
        <f t="shared" si="187"/>
        <v>0</v>
      </c>
      <c r="BK467" s="238">
        <f t="shared" si="188"/>
        <v>0</v>
      </c>
    </row>
    <row r="468" spans="1:63" x14ac:dyDescent="0.25">
      <c r="A468">
        <v>1999</v>
      </c>
      <c r="B468" s="204">
        <v>134.946</v>
      </c>
      <c r="C468" s="204">
        <v>14.460979999999999</v>
      </c>
      <c r="D468" s="204">
        <v>8.8155729497000017</v>
      </c>
      <c r="E468" s="204">
        <v>65.802922082734966</v>
      </c>
      <c r="F468" s="204">
        <v>20.291</v>
      </c>
      <c r="G468" s="204">
        <v>2.0426500000000001</v>
      </c>
      <c r="H468" s="204">
        <v>3.6913202393324891</v>
      </c>
      <c r="I468" s="204">
        <v>4.0330000000000004</v>
      </c>
      <c r="J468" s="204">
        <v>4.8928529999999997</v>
      </c>
      <c r="K468" s="204">
        <v>2.6937169999999999</v>
      </c>
      <c r="L468" s="204">
        <v>2.2471999999999999</v>
      </c>
      <c r="M468" s="204">
        <v>24.9427047</v>
      </c>
      <c r="N468" s="204">
        <v>38.720999999999997</v>
      </c>
      <c r="O468" s="204">
        <v>1.6230499999999999</v>
      </c>
      <c r="P468" s="204">
        <v>22.4941</v>
      </c>
      <c r="Q468" s="204">
        <v>7.6970804965733519</v>
      </c>
      <c r="R468" s="204">
        <v>2.30646</v>
      </c>
      <c r="S468" s="204">
        <v>15.85843282064765</v>
      </c>
      <c r="T468" s="204">
        <v>4.1980000000000004</v>
      </c>
      <c r="U468" s="204">
        <v>27.167999999999999</v>
      </c>
      <c r="W468" s="4">
        <f>'6 a'!B99</f>
        <v>134.946</v>
      </c>
      <c r="X468" s="4">
        <f>'6 a'!C99</f>
        <v>14.460979999999999</v>
      </c>
      <c r="Y468" s="4">
        <f>'6 a'!D99</f>
        <v>8.8155729497000017</v>
      </c>
      <c r="Z468" s="4">
        <f>'6 a'!E99</f>
        <v>65.802922082734966</v>
      </c>
      <c r="AA468" s="4">
        <f>'6 a'!F99</f>
        <v>20.291</v>
      </c>
      <c r="AB468" s="4">
        <f>'6 a'!G99</f>
        <v>2.0426500000000001</v>
      </c>
      <c r="AC468" s="4">
        <f>'6 a'!H99</f>
        <v>3.6913202393324891</v>
      </c>
      <c r="AD468" s="4">
        <f>'6 a'!I99</f>
        <v>4.0330000000000004</v>
      </c>
      <c r="AE468" s="4">
        <f>'6 a'!J99</f>
        <v>4.8928529999999997</v>
      </c>
      <c r="AF468" s="4">
        <f>'6 a'!K99</f>
        <v>2.6937169999999999</v>
      </c>
      <c r="AG468" s="4">
        <f>'6 a'!L99</f>
        <v>2.2471999999999999</v>
      </c>
      <c r="AH468" s="4">
        <f>'6 a'!M99</f>
        <v>24.9427047</v>
      </c>
      <c r="AI468" s="4">
        <f>'6 a'!N99</f>
        <v>38.720999999999997</v>
      </c>
      <c r="AJ468" s="4">
        <f>'6 a'!O99</f>
        <v>1.6230499999999999</v>
      </c>
      <c r="AK468" s="4">
        <f>'6 a'!P99</f>
        <v>22.4941</v>
      </c>
      <c r="AL468" s="4">
        <f>'6 a'!Q99</f>
        <v>7.6970804965733519</v>
      </c>
      <c r="AM468" s="4">
        <f>'6 a'!R99</f>
        <v>2.30646</v>
      </c>
      <c r="AN468" s="4">
        <f>'6 a'!S99</f>
        <v>15.85843282064765</v>
      </c>
      <c r="AO468" s="4">
        <f>'6 a'!T99</f>
        <v>4.1980000000000004</v>
      </c>
      <c r="AP468" s="4">
        <f>'6 a'!U99</f>
        <v>27.167999999999999</v>
      </c>
      <c r="AR468" s="238">
        <f t="shared" si="169"/>
        <v>0</v>
      </c>
      <c r="AS468" s="238">
        <f t="shared" si="170"/>
        <v>0</v>
      </c>
      <c r="AT468" s="238">
        <f t="shared" si="171"/>
        <v>0</v>
      </c>
      <c r="AU468" s="238">
        <f t="shared" si="172"/>
        <v>0</v>
      </c>
      <c r="AV468" s="238">
        <f t="shared" si="173"/>
        <v>0</v>
      </c>
      <c r="AW468" s="238">
        <f t="shared" si="174"/>
        <v>0</v>
      </c>
      <c r="AX468" s="238">
        <f t="shared" si="175"/>
        <v>0</v>
      </c>
      <c r="AY468" s="238">
        <f t="shared" si="176"/>
        <v>0</v>
      </c>
      <c r="AZ468" s="238">
        <f t="shared" si="177"/>
        <v>0</v>
      </c>
      <c r="BA468" s="238">
        <f t="shared" si="178"/>
        <v>0</v>
      </c>
      <c r="BB468" s="238">
        <f t="shared" si="179"/>
        <v>0</v>
      </c>
      <c r="BC468" s="238">
        <f t="shared" si="180"/>
        <v>0</v>
      </c>
      <c r="BD468" s="238">
        <f t="shared" si="181"/>
        <v>0</v>
      </c>
      <c r="BE468" s="238">
        <f t="shared" si="182"/>
        <v>0</v>
      </c>
      <c r="BF468" s="238">
        <f t="shared" si="183"/>
        <v>0</v>
      </c>
      <c r="BG468" s="238">
        <f t="shared" si="184"/>
        <v>0</v>
      </c>
      <c r="BH468" s="238">
        <f t="shared" si="185"/>
        <v>0</v>
      </c>
      <c r="BI468" s="238">
        <f t="shared" si="186"/>
        <v>0</v>
      </c>
      <c r="BJ468" s="238">
        <f t="shared" si="187"/>
        <v>0</v>
      </c>
      <c r="BK468" s="238">
        <f t="shared" si="188"/>
        <v>0</v>
      </c>
    </row>
    <row r="469" spans="1:63" x14ac:dyDescent="0.25">
      <c r="A469">
        <v>2000</v>
      </c>
      <c r="B469" s="204">
        <v>138.32300000000001</v>
      </c>
      <c r="C469" s="204">
        <v>14.818524</v>
      </c>
      <c r="D469" s="204">
        <v>9.0395142713250003</v>
      </c>
      <c r="E469" s="204">
        <v>65.394052670588763</v>
      </c>
      <c r="F469" s="204">
        <v>21.155999999999999</v>
      </c>
      <c r="G469" s="204">
        <v>2.1168499999999999</v>
      </c>
      <c r="H469" s="204">
        <v>3.738242920642052</v>
      </c>
      <c r="I469" s="204">
        <v>4.1139999999999999</v>
      </c>
      <c r="J469" s="204">
        <v>4.8531740000000001</v>
      </c>
      <c r="K469" s="204">
        <v>2.7124959999999998</v>
      </c>
      <c r="L469" s="204">
        <v>2.2934000000000001</v>
      </c>
      <c r="M469" s="204">
        <v>25.587483399999996</v>
      </c>
      <c r="N469" s="204">
        <v>39.381999999999998</v>
      </c>
      <c r="O469" s="204">
        <v>1.6958000000000002</v>
      </c>
      <c r="P469" s="204">
        <v>22.9297</v>
      </c>
      <c r="Q469" s="204">
        <v>7.8702250000000005</v>
      </c>
      <c r="R469" s="204">
        <v>2.3196500000000002</v>
      </c>
      <c r="S469" s="204">
        <v>16.411450000000002</v>
      </c>
      <c r="T469" s="204">
        <v>4.3010000000000002</v>
      </c>
      <c r="U469" s="204">
        <v>27.484000000000002</v>
      </c>
      <c r="W469" s="4">
        <f>'6 a'!B100</f>
        <v>138.32300000000001</v>
      </c>
      <c r="X469" s="4">
        <f>'6 a'!C100</f>
        <v>14.818524</v>
      </c>
      <c r="Y469" s="4">
        <f>'6 a'!D100</f>
        <v>9.0395142713250003</v>
      </c>
      <c r="Z469" s="4">
        <f>'6 a'!E100</f>
        <v>65.394052670588763</v>
      </c>
      <c r="AA469" s="4">
        <f>'6 a'!F100</f>
        <v>21.155999999999999</v>
      </c>
      <c r="AB469" s="4">
        <f>'6 a'!G100</f>
        <v>2.1168499999999999</v>
      </c>
      <c r="AC469" s="4">
        <f>'6 a'!H100</f>
        <v>3.738242920642052</v>
      </c>
      <c r="AD469" s="4">
        <f>'6 a'!I100</f>
        <v>4.1139999999999999</v>
      </c>
      <c r="AE469" s="4">
        <f>'6 a'!J100</f>
        <v>4.8531740000000001</v>
      </c>
      <c r="AF469" s="4">
        <f>'6 a'!K100</f>
        <v>2.7124959999999998</v>
      </c>
      <c r="AG469" s="4">
        <f>'6 a'!L100</f>
        <v>2.2934000000000001</v>
      </c>
      <c r="AH469" s="4">
        <f>'6 a'!M100</f>
        <v>25.587483399999996</v>
      </c>
      <c r="AI469" s="4">
        <f>'6 a'!N100</f>
        <v>39.381999999999998</v>
      </c>
      <c r="AJ469" s="4">
        <f>'6 a'!O100</f>
        <v>1.6958000000000002</v>
      </c>
      <c r="AK469" s="4">
        <f>'6 a'!P100</f>
        <v>22.9297</v>
      </c>
      <c r="AL469" s="4">
        <f>'6 a'!Q100</f>
        <v>7.8702250000000005</v>
      </c>
      <c r="AM469" s="4">
        <f>'6 a'!R100</f>
        <v>2.3196500000000002</v>
      </c>
      <c r="AN469" s="4">
        <f>'6 a'!S100</f>
        <v>16.411450000000002</v>
      </c>
      <c r="AO469" s="4">
        <f>'6 a'!T100</f>
        <v>4.3010000000000002</v>
      </c>
      <c r="AP469" s="4">
        <f>'6 a'!U100</f>
        <v>27.484000000000002</v>
      </c>
      <c r="AR469" s="238">
        <f t="shared" si="169"/>
        <v>0</v>
      </c>
      <c r="AS469" s="238">
        <f t="shared" si="170"/>
        <v>0</v>
      </c>
      <c r="AT469" s="238">
        <f t="shared" si="171"/>
        <v>0</v>
      </c>
      <c r="AU469" s="238">
        <f t="shared" si="172"/>
        <v>0</v>
      </c>
      <c r="AV469" s="238">
        <f t="shared" si="173"/>
        <v>0</v>
      </c>
      <c r="AW469" s="238">
        <f t="shared" si="174"/>
        <v>0</v>
      </c>
      <c r="AX469" s="238">
        <f t="shared" si="175"/>
        <v>0</v>
      </c>
      <c r="AY469" s="238">
        <f t="shared" si="176"/>
        <v>0</v>
      </c>
      <c r="AZ469" s="238">
        <f t="shared" si="177"/>
        <v>0</v>
      </c>
      <c r="BA469" s="238">
        <f t="shared" si="178"/>
        <v>0</v>
      </c>
      <c r="BB469" s="238">
        <f t="shared" si="179"/>
        <v>0</v>
      </c>
      <c r="BC469" s="238">
        <f t="shared" si="180"/>
        <v>0</v>
      </c>
      <c r="BD469" s="238">
        <f t="shared" si="181"/>
        <v>0</v>
      </c>
      <c r="BE469" s="238">
        <f t="shared" si="182"/>
        <v>0</v>
      </c>
      <c r="BF469" s="238">
        <f t="shared" si="183"/>
        <v>0</v>
      </c>
      <c r="BG469" s="238">
        <f t="shared" si="184"/>
        <v>0</v>
      </c>
      <c r="BH469" s="238">
        <f t="shared" si="185"/>
        <v>0</v>
      </c>
      <c r="BI469" s="238">
        <f t="shared" si="186"/>
        <v>0</v>
      </c>
      <c r="BJ469" s="238">
        <f t="shared" si="187"/>
        <v>0</v>
      </c>
      <c r="BK469" s="238">
        <f t="shared" si="188"/>
        <v>0</v>
      </c>
    </row>
    <row r="470" spans="1:63" x14ac:dyDescent="0.25">
      <c r="A470">
        <v>2001</v>
      </c>
      <c r="B470" s="204">
        <v>138.40552157500008</v>
      </c>
      <c r="C470" s="204">
        <v>15.000421999999999</v>
      </c>
      <c r="D470" s="204">
        <v>9.1376460440750016</v>
      </c>
      <c r="E470" s="204">
        <v>64.899000000000001</v>
      </c>
      <c r="F470" s="204">
        <v>21.571999999999999</v>
      </c>
      <c r="G470" s="204">
        <v>2.1710500000000001</v>
      </c>
      <c r="H470" s="204">
        <v>3.7630723416558371</v>
      </c>
      <c r="I470" s="204">
        <v>4.17</v>
      </c>
      <c r="J470" s="204">
        <v>4.8386490000000002</v>
      </c>
      <c r="K470" s="204">
        <v>2.7424750000000002</v>
      </c>
      <c r="L470" s="204">
        <v>2.3241999999999998</v>
      </c>
      <c r="M470" s="204">
        <v>25.9701162</v>
      </c>
      <c r="N470" s="204">
        <v>39.484999999999999</v>
      </c>
      <c r="O470" s="204">
        <v>1.748575</v>
      </c>
      <c r="P470" s="204">
        <v>23.393900000000002</v>
      </c>
      <c r="Q470" s="204">
        <v>8.0686999999999998</v>
      </c>
      <c r="R470" s="204">
        <v>2.3278400000000001</v>
      </c>
      <c r="S470" s="204">
        <v>16.942300000000003</v>
      </c>
      <c r="T470" s="204">
        <v>4.391</v>
      </c>
      <c r="U470" s="204">
        <v>27.71</v>
      </c>
      <c r="W470" s="4">
        <f>'6 a'!B101</f>
        <v>138.40552157500008</v>
      </c>
      <c r="X470" s="4">
        <f>'6 a'!C101</f>
        <v>15.000421999999999</v>
      </c>
      <c r="Y470" s="4">
        <f>'6 a'!D101</f>
        <v>9.1376460440750016</v>
      </c>
      <c r="Z470" s="4">
        <f>'6 a'!E101</f>
        <v>64.899000000000001</v>
      </c>
      <c r="AA470" s="4">
        <f>'6 a'!F101</f>
        <v>21.571999999999999</v>
      </c>
      <c r="AB470" s="4">
        <f>'6 a'!G101</f>
        <v>2.1710500000000001</v>
      </c>
      <c r="AC470" s="4">
        <f>'6 a'!H101</f>
        <v>3.7630723416558371</v>
      </c>
      <c r="AD470" s="4">
        <f>'6 a'!I101</f>
        <v>4.17</v>
      </c>
      <c r="AE470" s="4">
        <f>'6 a'!J101</f>
        <v>4.8386490000000002</v>
      </c>
      <c r="AF470" s="4">
        <f>'6 a'!K101</f>
        <v>2.7424750000000002</v>
      </c>
      <c r="AG470" s="4">
        <f>'6 a'!L101</f>
        <v>2.3241999999999998</v>
      </c>
      <c r="AH470" s="4">
        <f>'6 a'!M101</f>
        <v>25.9701162</v>
      </c>
      <c r="AI470" s="4">
        <f>'6 a'!N101</f>
        <v>39.484999999999999</v>
      </c>
      <c r="AJ470" s="4">
        <f>'6 a'!O101</f>
        <v>1.748575</v>
      </c>
      <c r="AK470" s="4">
        <f>'6 a'!P101</f>
        <v>23.393900000000002</v>
      </c>
      <c r="AL470" s="4">
        <f>'6 a'!Q101</f>
        <v>8.0686999999999998</v>
      </c>
      <c r="AM470" s="4">
        <f>'6 a'!R101</f>
        <v>2.3278400000000001</v>
      </c>
      <c r="AN470" s="4">
        <f>'6 a'!S101</f>
        <v>16.942300000000003</v>
      </c>
      <c r="AO470" s="4">
        <f>'6 a'!T101</f>
        <v>4.391</v>
      </c>
      <c r="AP470" s="4">
        <f>'6 a'!U101</f>
        <v>27.71</v>
      </c>
      <c r="AR470" s="238">
        <f t="shared" si="169"/>
        <v>0</v>
      </c>
      <c r="AS470" s="238">
        <f t="shared" si="170"/>
        <v>0</v>
      </c>
      <c r="AT470" s="238">
        <f t="shared" si="171"/>
        <v>0</v>
      </c>
      <c r="AU470" s="238">
        <f t="shared" si="172"/>
        <v>0</v>
      </c>
      <c r="AV470" s="238">
        <f t="shared" si="173"/>
        <v>0</v>
      </c>
      <c r="AW470" s="238">
        <f t="shared" si="174"/>
        <v>0</v>
      </c>
      <c r="AX470" s="238">
        <f t="shared" si="175"/>
        <v>0</v>
      </c>
      <c r="AY470" s="238">
        <f t="shared" si="176"/>
        <v>0</v>
      </c>
      <c r="AZ470" s="238">
        <f t="shared" si="177"/>
        <v>0</v>
      </c>
      <c r="BA470" s="238">
        <f t="shared" si="178"/>
        <v>0</v>
      </c>
      <c r="BB470" s="238">
        <f t="shared" si="179"/>
        <v>0</v>
      </c>
      <c r="BC470" s="238">
        <f t="shared" si="180"/>
        <v>0</v>
      </c>
      <c r="BD470" s="238">
        <f t="shared" si="181"/>
        <v>0</v>
      </c>
      <c r="BE470" s="238">
        <f t="shared" si="182"/>
        <v>0</v>
      </c>
      <c r="BF470" s="238">
        <f t="shared" si="183"/>
        <v>0</v>
      </c>
      <c r="BG470" s="238">
        <f t="shared" si="184"/>
        <v>0</v>
      </c>
      <c r="BH470" s="238">
        <f t="shared" si="185"/>
        <v>0</v>
      </c>
      <c r="BI470" s="238">
        <f t="shared" si="186"/>
        <v>0</v>
      </c>
      <c r="BJ470" s="238">
        <f t="shared" si="187"/>
        <v>0</v>
      </c>
      <c r="BK470" s="238">
        <f t="shared" si="188"/>
        <v>0</v>
      </c>
    </row>
    <row r="471" spans="1:63" x14ac:dyDescent="0.25">
      <c r="A471">
        <v>2002</v>
      </c>
      <c r="B471" s="204">
        <v>138.04119427500001</v>
      </c>
      <c r="C471" s="204">
        <v>15.359882000000001</v>
      </c>
      <c r="D471" s="204">
        <v>9.3214855238916687</v>
      </c>
      <c r="E471" s="204">
        <v>64.125</v>
      </c>
      <c r="F471" s="204">
        <v>22.169</v>
      </c>
      <c r="G471" s="204">
        <v>2.1595499999999999</v>
      </c>
      <c r="H471" s="204">
        <v>3.7593157136246411</v>
      </c>
      <c r="I471" s="204">
        <v>4.1639999999999997</v>
      </c>
      <c r="J471" s="204">
        <v>4.8690860000000002</v>
      </c>
      <c r="K471" s="204">
        <v>2.7459600000000002</v>
      </c>
      <c r="L471" s="204">
        <v>2.3462000000000001</v>
      </c>
      <c r="M471" s="204">
        <v>26.104471699999998</v>
      </c>
      <c r="N471" s="204">
        <v>39.256999999999998</v>
      </c>
      <c r="O471" s="204">
        <v>1.7760749999999998</v>
      </c>
      <c r="P471" s="204">
        <v>23.793700000000001</v>
      </c>
      <c r="Q471" s="204">
        <v>8.1679750000000002</v>
      </c>
      <c r="R471" s="204">
        <v>2.3367499999999999</v>
      </c>
      <c r="S471" s="204">
        <v>17.359299999999998</v>
      </c>
      <c r="T471" s="204">
        <v>4.3929999999999998</v>
      </c>
      <c r="U471" s="204">
        <v>27.92</v>
      </c>
      <c r="W471" s="4">
        <f>'6 a'!B102</f>
        <v>138.04119427500001</v>
      </c>
      <c r="X471" s="4">
        <f>'6 a'!C102</f>
        <v>15.359882000000001</v>
      </c>
      <c r="Y471" s="4">
        <f>'6 a'!D102</f>
        <v>9.3214855238916687</v>
      </c>
      <c r="Z471" s="4">
        <f>'6 a'!E102</f>
        <v>64.125</v>
      </c>
      <c r="AA471" s="4">
        <f>'6 a'!F102</f>
        <v>22.169</v>
      </c>
      <c r="AB471" s="4">
        <f>'6 a'!G102</f>
        <v>2.1595499999999999</v>
      </c>
      <c r="AC471" s="4">
        <f>'6 a'!H102</f>
        <v>3.7593157136246411</v>
      </c>
      <c r="AD471" s="4">
        <f>'6 a'!I102</f>
        <v>4.1639999999999997</v>
      </c>
      <c r="AE471" s="4">
        <f>'6 a'!J102</f>
        <v>4.8690860000000002</v>
      </c>
      <c r="AF471" s="4">
        <f>'6 a'!K102</f>
        <v>2.7459600000000002</v>
      </c>
      <c r="AG471" s="4">
        <f>'6 a'!L102</f>
        <v>2.3462000000000001</v>
      </c>
      <c r="AH471" s="4">
        <f>'6 a'!M102</f>
        <v>26.104471699999998</v>
      </c>
      <c r="AI471" s="4">
        <f>'6 a'!N102</f>
        <v>39.256999999999998</v>
      </c>
      <c r="AJ471" s="4">
        <f>'6 a'!O102</f>
        <v>1.7760749999999998</v>
      </c>
      <c r="AK471" s="4">
        <f>'6 a'!P102</f>
        <v>23.793700000000001</v>
      </c>
      <c r="AL471" s="4">
        <f>'6 a'!Q102</f>
        <v>8.1679750000000002</v>
      </c>
      <c r="AM471" s="4">
        <f>'6 a'!R102</f>
        <v>2.3367499999999999</v>
      </c>
      <c r="AN471" s="4">
        <f>'6 a'!S102</f>
        <v>17.359299999999998</v>
      </c>
      <c r="AO471" s="4">
        <f>'6 a'!T102</f>
        <v>4.3929999999999998</v>
      </c>
      <c r="AP471" s="4">
        <f>'6 a'!U102</f>
        <v>27.92</v>
      </c>
      <c r="AR471" s="238">
        <f t="shared" si="169"/>
        <v>0</v>
      </c>
      <c r="AS471" s="238">
        <f t="shared" si="170"/>
        <v>0</v>
      </c>
      <c r="AT471" s="238">
        <f t="shared" si="171"/>
        <v>0</v>
      </c>
      <c r="AU471" s="238">
        <f t="shared" si="172"/>
        <v>0</v>
      </c>
      <c r="AV471" s="238">
        <f t="shared" si="173"/>
        <v>0</v>
      </c>
      <c r="AW471" s="238">
        <f t="shared" si="174"/>
        <v>0</v>
      </c>
      <c r="AX471" s="238">
        <f t="shared" si="175"/>
        <v>0</v>
      </c>
      <c r="AY471" s="238">
        <f t="shared" si="176"/>
        <v>0</v>
      </c>
      <c r="AZ471" s="238">
        <f t="shared" si="177"/>
        <v>0</v>
      </c>
      <c r="BA471" s="238">
        <f t="shared" si="178"/>
        <v>0</v>
      </c>
      <c r="BB471" s="238">
        <f t="shared" si="179"/>
        <v>0</v>
      </c>
      <c r="BC471" s="238">
        <f t="shared" si="180"/>
        <v>0</v>
      </c>
      <c r="BD471" s="238">
        <f t="shared" si="181"/>
        <v>0</v>
      </c>
      <c r="BE471" s="238">
        <f t="shared" si="182"/>
        <v>0</v>
      </c>
      <c r="BF471" s="238">
        <f t="shared" si="183"/>
        <v>0</v>
      </c>
      <c r="BG471" s="238">
        <f t="shared" si="184"/>
        <v>0</v>
      </c>
      <c r="BH471" s="238">
        <f t="shared" si="185"/>
        <v>0</v>
      </c>
      <c r="BI471" s="238">
        <f t="shared" si="186"/>
        <v>0</v>
      </c>
      <c r="BJ471" s="238">
        <f t="shared" si="187"/>
        <v>0</v>
      </c>
      <c r="BK471" s="238">
        <f t="shared" si="188"/>
        <v>0</v>
      </c>
    </row>
    <row r="472" spans="1:63" x14ac:dyDescent="0.25">
      <c r="A472">
        <v>2003</v>
      </c>
      <c r="B472" s="204">
        <v>139.41409755833331</v>
      </c>
      <c r="C472" s="204">
        <v>15.725160000000001</v>
      </c>
      <c r="D472" s="204">
        <v>9.5351904564583325</v>
      </c>
      <c r="E472" s="204">
        <v>64.143999999999991</v>
      </c>
      <c r="F472" s="204">
        <v>22.138999999999999</v>
      </c>
      <c r="G472" s="204">
        <v>2.1416499999999998</v>
      </c>
      <c r="H472" s="204">
        <v>3.7834396651629967</v>
      </c>
      <c r="I472" s="204">
        <v>4.16</v>
      </c>
      <c r="J472" s="204">
        <v>4.8301800000000004</v>
      </c>
      <c r="K472" s="204">
        <v>2.7135379999999998</v>
      </c>
      <c r="L472" s="204">
        <v>2.3475999999999999</v>
      </c>
      <c r="M472" s="204">
        <v>26.136962100000002</v>
      </c>
      <c r="N472" s="204">
        <v>38.917999999999999</v>
      </c>
      <c r="O472" s="204">
        <v>1.80905</v>
      </c>
      <c r="P472" s="204">
        <v>24.149900000000002</v>
      </c>
      <c r="Q472" s="204">
        <v>8.1214250000000003</v>
      </c>
      <c r="R472" s="204">
        <v>2.3093600000000003</v>
      </c>
      <c r="S472" s="204">
        <v>17.915724999999998</v>
      </c>
      <c r="T472" s="204">
        <v>4.3680000000000003</v>
      </c>
      <c r="U472" s="204">
        <v>28.181999999999999</v>
      </c>
      <c r="W472" s="4">
        <f>'6 a'!B103</f>
        <v>139.41409755833331</v>
      </c>
      <c r="X472" s="4">
        <f>'6 a'!C103</f>
        <v>15.725160000000001</v>
      </c>
      <c r="Y472" s="4">
        <f>'6 a'!D103</f>
        <v>9.5351904564583325</v>
      </c>
      <c r="Z472" s="4">
        <f>'6 a'!E103</f>
        <v>64.143999999999991</v>
      </c>
      <c r="AA472" s="4">
        <f>'6 a'!F103</f>
        <v>22.138999999999999</v>
      </c>
      <c r="AB472" s="4">
        <f>'6 a'!G103</f>
        <v>2.1416499999999998</v>
      </c>
      <c r="AC472" s="4">
        <f>'6 a'!H103</f>
        <v>3.7834396651629967</v>
      </c>
      <c r="AD472" s="4">
        <f>'6 a'!I103</f>
        <v>4.16</v>
      </c>
      <c r="AE472" s="4">
        <f>'6 a'!J103</f>
        <v>4.8301800000000004</v>
      </c>
      <c r="AF472" s="4">
        <f>'6 a'!K103</f>
        <v>2.7135379999999998</v>
      </c>
      <c r="AG472" s="4">
        <f>'6 a'!L103</f>
        <v>2.3475999999999999</v>
      </c>
      <c r="AH472" s="4">
        <f>'6 a'!M103</f>
        <v>26.136962100000002</v>
      </c>
      <c r="AI472" s="4">
        <f>'6 a'!N103</f>
        <v>38.917999999999999</v>
      </c>
      <c r="AJ472" s="4">
        <f>'6 a'!O103</f>
        <v>1.80905</v>
      </c>
      <c r="AK472" s="4">
        <f>'6 a'!P103</f>
        <v>24.149900000000002</v>
      </c>
      <c r="AL472" s="4">
        <f>'6 a'!Q103</f>
        <v>8.1214250000000003</v>
      </c>
      <c r="AM472" s="4">
        <f>'6 a'!R103</f>
        <v>2.3093600000000003</v>
      </c>
      <c r="AN472" s="4">
        <f>'6 a'!S103</f>
        <v>17.915724999999998</v>
      </c>
      <c r="AO472" s="4">
        <f>'6 a'!T103</f>
        <v>4.3680000000000003</v>
      </c>
      <c r="AP472" s="4">
        <f>'6 a'!U103</f>
        <v>28.181999999999999</v>
      </c>
      <c r="AR472" s="238">
        <f t="shared" si="169"/>
        <v>0</v>
      </c>
      <c r="AS472" s="238">
        <f t="shared" si="170"/>
        <v>0</v>
      </c>
      <c r="AT472" s="238">
        <f t="shared" si="171"/>
        <v>0</v>
      </c>
      <c r="AU472" s="238">
        <f t="shared" si="172"/>
        <v>0</v>
      </c>
      <c r="AV472" s="238">
        <f t="shared" si="173"/>
        <v>0</v>
      </c>
      <c r="AW472" s="238">
        <f t="shared" si="174"/>
        <v>0</v>
      </c>
      <c r="AX472" s="238">
        <f t="shared" si="175"/>
        <v>0</v>
      </c>
      <c r="AY472" s="238">
        <f t="shared" si="176"/>
        <v>0</v>
      </c>
      <c r="AZ472" s="238">
        <f t="shared" si="177"/>
        <v>0</v>
      </c>
      <c r="BA472" s="238">
        <f t="shared" si="178"/>
        <v>0</v>
      </c>
      <c r="BB472" s="238">
        <f t="shared" si="179"/>
        <v>0</v>
      </c>
      <c r="BC472" s="238">
        <f t="shared" si="180"/>
        <v>0</v>
      </c>
      <c r="BD472" s="238">
        <f t="shared" si="181"/>
        <v>0</v>
      </c>
      <c r="BE472" s="238">
        <f t="shared" si="182"/>
        <v>0</v>
      </c>
      <c r="BF472" s="238">
        <f t="shared" si="183"/>
        <v>0</v>
      </c>
      <c r="BG472" s="238">
        <f t="shared" si="184"/>
        <v>0</v>
      </c>
      <c r="BH472" s="238">
        <f t="shared" si="185"/>
        <v>0</v>
      </c>
      <c r="BI472" s="238">
        <f t="shared" si="186"/>
        <v>0</v>
      </c>
      <c r="BJ472" s="238">
        <f t="shared" si="187"/>
        <v>0</v>
      </c>
      <c r="BK472" s="238">
        <f t="shared" si="188"/>
        <v>0</v>
      </c>
    </row>
    <row r="473" spans="1:63" x14ac:dyDescent="0.25">
      <c r="A473">
        <v>2004</v>
      </c>
      <c r="B473" s="204">
        <v>140.93647667499994</v>
      </c>
      <c r="C473" s="204">
        <v>15.983595999999999</v>
      </c>
      <c r="D473" s="204">
        <v>9.713741972108334</v>
      </c>
      <c r="E473" s="204">
        <v>64.507000000000005</v>
      </c>
      <c r="F473" s="204">
        <v>22.556999999999999</v>
      </c>
      <c r="G473" s="204">
        <v>2.1708999999999996</v>
      </c>
      <c r="H473" s="204">
        <v>3.8067462054907244</v>
      </c>
      <c r="I473" s="204">
        <v>4.2039999999999997</v>
      </c>
      <c r="J473" s="204">
        <v>4.8148010000000001</v>
      </c>
      <c r="K473" s="204">
        <v>2.6976420000000001</v>
      </c>
      <c r="L473" s="204">
        <v>2.3569</v>
      </c>
      <c r="M473" s="204">
        <v>26.175516199999997</v>
      </c>
      <c r="N473" s="204">
        <v>39.033999999999999</v>
      </c>
      <c r="O473" s="204">
        <v>1.8704250000000002</v>
      </c>
      <c r="P473" s="204">
        <v>24.255500000000001</v>
      </c>
      <c r="Q473" s="204">
        <v>8.1058250000000012</v>
      </c>
      <c r="R473" s="204">
        <v>2.3201199999999997</v>
      </c>
      <c r="S473" s="204">
        <v>18.564824999999999</v>
      </c>
      <c r="T473" s="204">
        <v>4.3369999999999997</v>
      </c>
      <c r="U473" s="204">
        <v>28.48</v>
      </c>
      <c r="W473" s="4">
        <f>'6 a'!B104</f>
        <v>140.93647667499994</v>
      </c>
      <c r="X473" s="4">
        <f>'6 a'!C104</f>
        <v>15.983595999999999</v>
      </c>
      <c r="Y473" s="4">
        <f>'6 a'!D104</f>
        <v>9.713741972108334</v>
      </c>
      <c r="Z473" s="4">
        <f>'6 a'!E104</f>
        <v>64.507000000000005</v>
      </c>
      <c r="AA473" s="4">
        <f>'6 a'!F104</f>
        <v>22.556999999999999</v>
      </c>
      <c r="AB473" s="4">
        <f>'6 a'!G104</f>
        <v>2.1708999999999996</v>
      </c>
      <c r="AC473" s="4">
        <f>'6 a'!H104</f>
        <v>3.8067462054907244</v>
      </c>
      <c r="AD473" s="4">
        <f>'6 a'!I104</f>
        <v>4.2039999999999997</v>
      </c>
      <c r="AE473" s="4">
        <f>'6 a'!J104</f>
        <v>4.8148010000000001</v>
      </c>
      <c r="AF473" s="4">
        <f>'6 a'!K104</f>
        <v>2.6976420000000001</v>
      </c>
      <c r="AG473" s="4">
        <f>'6 a'!L104</f>
        <v>2.3569</v>
      </c>
      <c r="AH473" s="4">
        <f>'6 a'!M104</f>
        <v>26.175516199999997</v>
      </c>
      <c r="AI473" s="4">
        <f>'6 a'!N104</f>
        <v>39.033999999999999</v>
      </c>
      <c r="AJ473" s="4">
        <f>'6 a'!O104</f>
        <v>1.8704250000000002</v>
      </c>
      <c r="AK473" s="4">
        <f>'6 a'!P104</f>
        <v>24.255500000000001</v>
      </c>
      <c r="AL473" s="4">
        <f>'6 a'!Q104</f>
        <v>8.1058250000000012</v>
      </c>
      <c r="AM473" s="4">
        <f>'6 a'!R104</f>
        <v>2.3201199999999997</v>
      </c>
      <c r="AN473" s="4">
        <f>'6 a'!S104</f>
        <v>18.564824999999999</v>
      </c>
      <c r="AO473" s="4">
        <f>'6 a'!T104</f>
        <v>4.3369999999999997</v>
      </c>
      <c r="AP473" s="4">
        <f>'6 a'!U104</f>
        <v>28.48</v>
      </c>
      <c r="AR473" s="238">
        <f t="shared" si="169"/>
        <v>0</v>
      </c>
      <c r="AS473" s="238">
        <f t="shared" si="170"/>
        <v>0</v>
      </c>
      <c r="AT473" s="238">
        <f t="shared" si="171"/>
        <v>0</v>
      </c>
      <c r="AU473" s="238">
        <f t="shared" si="172"/>
        <v>0</v>
      </c>
      <c r="AV473" s="238">
        <f t="shared" si="173"/>
        <v>0</v>
      </c>
      <c r="AW473" s="238">
        <f t="shared" si="174"/>
        <v>0</v>
      </c>
      <c r="AX473" s="238">
        <f t="shared" si="175"/>
        <v>0</v>
      </c>
      <c r="AY473" s="238">
        <f t="shared" si="176"/>
        <v>0</v>
      </c>
      <c r="AZ473" s="238">
        <f t="shared" si="177"/>
        <v>0</v>
      </c>
      <c r="BA473" s="238">
        <f t="shared" si="178"/>
        <v>0</v>
      </c>
      <c r="BB473" s="238">
        <f t="shared" si="179"/>
        <v>0</v>
      </c>
      <c r="BC473" s="238">
        <f t="shared" si="180"/>
        <v>0</v>
      </c>
      <c r="BD473" s="238">
        <f t="shared" si="181"/>
        <v>0</v>
      </c>
      <c r="BE473" s="238">
        <f t="shared" si="182"/>
        <v>0</v>
      </c>
      <c r="BF473" s="238">
        <f t="shared" si="183"/>
        <v>0</v>
      </c>
      <c r="BG473" s="238">
        <f t="shared" si="184"/>
        <v>0</v>
      </c>
      <c r="BH473" s="238">
        <f t="shared" si="185"/>
        <v>0</v>
      </c>
      <c r="BI473" s="238">
        <f t="shared" si="186"/>
        <v>0</v>
      </c>
      <c r="BJ473" s="238">
        <f t="shared" si="187"/>
        <v>0</v>
      </c>
      <c r="BK473" s="238">
        <f t="shared" si="188"/>
        <v>0</v>
      </c>
    </row>
    <row r="474" spans="1:63" x14ac:dyDescent="0.25">
      <c r="A474">
        <v>2005</v>
      </c>
      <c r="B474" s="204">
        <v>143.375398375</v>
      </c>
      <c r="C474" s="204">
        <v>16.187291000000002</v>
      </c>
      <c r="D474" s="204">
        <v>10.048650062733333</v>
      </c>
      <c r="E474" s="204">
        <v>64.963000000000008</v>
      </c>
      <c r="F474" s="204">
        <v>22.856000000000002</v>
      </c>
      <c r="G474" s="204">
        <v>2.2632500000000002</v>
      </c>
      <c r="H474" s="204">
        <v>3.851687202654213</v>
      </c>
      <c r="I474" s="204">
        <v>4.2640000000000002</v>
      </c>
      <c r="J474" s="204">
        <v>4.9153460000000004</v>
      </c>
      <c r="K474" s="204">
        <v>2.726912</v>
      </c>
      <c r="L474" s="204">
        <v>2.3892000000000002</v>
      </c>
      <c r="M474" s="204">
        <v>26.348690699999999</v>
      </c>
      <c r="N474" s="204">
        <v>38.975999999999999</v>
      </c>
      <c r="O474" s="204">
        <v>1.9622999999999999</v>
      </c>
      <c r="P474" s="204">
        <v>24.395700000000001</v>
      </c>
      <c r="Q474" s="204">
        <v>8.1109500000000008</v>
      </c>
      <c r="R474" s="204">
        <v>2.3502100000000001</v>
      </c>
      <c r="S474" s="204">
        <v>19.334600000000002</v>
      </c>
      <c r="T474" s="204">
        <v>4.3490000000000002</v>
      </c>
      <c r="U474" s="204">
        <v>28.77</v>
      </c>
      <c r="W474" s="4">
        <f>'6 a'!B105</f>
        <v>143.375398375</v>
      </c>
      <c r="X474" s="4">
        <f>'6 a'!C105</f>
        <v>16.187291000000002</v>
      </c>
      <c r="Y474" s="4">
        <f>'6 a'!D105</f>
        <v>10.048650062733333</v>
      </c>
      <c r="Z474" s="4">
        <f>'6 a'!E105</f>
        <v>64.963000000000008</v>
      </c>
      <c r="AA474" s="4">
        <f>'6 a'!F105</f>
        <v>22.856000000000002</v>
      </c>
      <c r="AB474" s="4">
        <f>'6 a'!G105</f>
        <v>2.2632500000000002</v>
      </c>
      <c r="AC474" s="4">
        <f>'6 a'!H105</f>
        <v>3.851687202654213</v>
      </c>
      <c r="AD474" s="4">
        <f>'6 a'!I105</f>
        <v>4.2640000000000002</v>
      </c>
      <c r="AE474" s="4">
        <f>'6 a'!J105</f>
        <v>4.9153460000000004</v>
      </c>
      <c r="AF474" s="4">
        <f>'6 a'!K105</f>
        <v>2.726912</v>
      </c>
      <c r="AG474" s="4">
        <f>'6 a'!L105</f>
        <v>2.3892000000000002</v>
      </c>
      <c r="AH474" s="4">
        <f>'6 a'!M105</f>
        <v>26.348690699999999</v>
      </c>
      <c r="AI474" s="4">
        <f>'6 a'!N105</f>
        <v>38.975999999999999</v>
      </c>
      <c r="AJ474" s="4">
        <f>'6 a'!O105</f>
        <v>1.9622999999999999</v>
      </c>
      <c r="AK474" s="4">
        <f>'6 a'!P105</f>
        <v>24.395700000000001</v>
      </c>
      <c r="AL474" s="4">
        <f>'6 a'!Q105</f>
        <v>8.1109500000000008</v>
      </c>
      <c r="AM474" s="4">
        <f>'6 a'!R105</f>
        <v>2.3502100000000001</v>
      </c>
      <c r="AN474" s="4">
        <f>'6 a'!S105</f>
        <v>19.334600000000002</v>
      </c>
      <c r="AO474" s="4">
        <f>'6 a'!T105</f>
        <v>4.3490000000000002</v>
      </c>
      <c r="AP474" s="4">
        <f>'6 a'!U105</f>
        <v>28.77</v>
      </c>
      <c r="AR474" s="238">
        <f t="shared" si="169"/>
        <v>0</v>
      </c>
      <c r="AS474" s="238">
        <f t="shared" si="170"/>
        <v>0</v>
      </c>
      <c r="AT474" s="238">
        <f t="shared" si="171"/>
        <v>0</v>
      </c>
      <c r="AU474" s="238">
        <f t="shared" si="172"/>
        <v>0</v>
      </c>
      <c r="AV474" s="238">
        <f t="shared" si="173"/>
        <v>0</v>
      </c>
      <c r="AW474" s="238">
        <f t="shared" si="174"/>
        <v>0</v>
      </c>
      <c r="AX474" s="238">
        <f t="shared" si="175"/>
        <v>0</v>
      </c>
      <c r="AY474" s="238">
        <f t="shared" si="176"/>
        <v>0</v>
      </c>
      <c r="AZ474" s="238">
        <f t="shared" si="177"/>
        <v>0</v>
      </c>
      <c r="BA474" s="238">
        <f t="shared" si="178"/>
        <v>0</v>
      </c>
      <c r="BB474" s="238">
        <f t="shared" si="179"/>
        <v>0</v>
      </c>
      <c r="BC474" s="238">
        <f t="shared" si="180"/>
        <v>0</v>
      </c>
      <c r="BD474" s="238">
        <f t="shared" si="181"/>
        <v>0</v>
      </c>
      <c r="BE474" s="238">
        <f t="shared" si="182"/>
        <v>0</v>
      </c>
      <c r="BF474" s="238">
        <f t="shared" si="183"/>
        <v>0</v>
      </c>
      <c r="BG474" s="238">
        <f t="shared" si="184"/>
        <v>0</v>
      </c>
      <c r="BH474" s="238">
        <f t="shared" si="185"/>
        <v>0</v>
      </c>
      <c r="BI474" s="238">
        <f t="shared" si="186"/>
        <v>0</v>
      </c>
      <c r="BJ474" s="238">
        <f t="shared" si="187"/>
        <v>0</v>
      </c>
      <c r="BK474" s="238">
        <f t="shared" si="188"/>
        <v>0</v>
      </c>
    </row>
    <row r="475" spans="1:63" x14ac:dyDescent="0.25">
      <c r="A475">
        <v>2006</v>
      </c>
      <c r="B475" s="204">
        <v>146.01731965833338</v>
      </c>
      <c r="C475" s="204">
        <v>16.474285999999999</v>
      </c>
      <c r="D475" s="204">
        <v>10.307866438166666</v>
      </c>
      <c r="E475" s="204">
        <v>65.241</v>
      </c>
      <c r="F475" s="204">
        <v>23.151</v>
      </c>
      <c r="G475" s="204">
        <v>2.4079000000000002</v>
      </c>
      <c r="H475" s="204">
        <v>3.9167738513450279</v>
      </c>
      <c r="I475" s="204">
        <v>4.3120000000000003</v>
      </c>
      <c r="J475" s="204">
        <v>4.9808180000000002</v>
      </c>
      <c r="K475" s="204">
        <v>2.7834539999999999</v>
      </c>
      <c r="L475" s="204">
        <v>2.4331999999999998</v>
      </c>
      <c r="M475" s="204">
        <v>26.633504000000002</v>
      </c>
      <c r="N475" s="204">
        <v>39.192</v>
      </c>
      <c r="O475" s="204">
        <v>2.0479500000000002</v>
      </c>
      <c r="P475" s="204">
        <v>24.874500000000001</v>
      </c>
      <c r="Q475" s="204">
        <v>8.2609500000000011</v>
      </c>
      <c r="R475" s="204">
        <v>2.4315700000000002</v>
      </c>
      <c r="S475" s="204">
        <v>20.104725000000002</v>
      </c>
      <c r="T475" s="204">
        <v>4.4219999999999997</v>
      </c>
      <c r="U475" s="204">
        <v>29.024999999999999</v>
      </c>
      <c r="W475" s="4">
        <f>'6 a'!B106</f>
        <v>146.01731965833338</v>
      </c>
      <c r="X475" s="4">
        <f>'6 a'!C106</f>
        <v>16.474285999999999</v>
      </c>
      <c r="Y475" s="4">
        <f>'6 a'!D106</f>
        <v>10.307866438166666</v>
      </c>
      <c r="Z475" s="4">
        <f>'6 a'!E106</f>
        <v>65.241</v>
      </c>
      <c r="AA475" s="4">
        <f>'6 a'!F106</f>
        <v>23.151</v>
      </c>
      <c r="AB475" s="4">
        <f>'6 a'!G106</f>
        <v>2.4079000000000002</v>
      </c>
      <c r="AC475" s="4">
        <f>'6 a'!H106</f>
        <v>3.9167738513450279</v>
      </c>
      <c r="AD475" s="4">
        <f>'6 a'!I106</f>
        <v>4.3120000000000003</v>
      </c>
      <c r="AE475" s="4">
        <f>'6 a'!J106</f>
        <v>4.9808180000000002</v>
      </c>
      <c r="AF475" s="4">
        <f>'6 a'!K106</f>
        <v>2.7834539999999999</v>
      </c>
      <c r="AG475" s="4">
        <f>'6 a'!L106</f>
        <v>2.4331999999999998</v>
      </c>
      <c r="AH475" s="4">
        <f>'6 a'!M106</f>
        <v>26.633504000000002</v>
      </c>
      <c r="AI475" s="4">
        <f>'6 a'!N106</f>
        <v>39.192</v>
      </c>
      <c r="AJ475" s="4">
        <f>'6 a'!O106</f>
        <v>2.0479500000000002</v>
      </c>
      <c r="AK475" s="4">
        <f>'6 a'!P106</f>
        <v>24.874500000000001</v>
      </c>
      <c r="AL475" s="4">
        <f>'6 a'!Q106</f>
        <v>8.2609500000000011</v>
      </c>
      <c r="AM475" s="4">
        <f>'6 a'!R106</f>
        <v>2.4315700000000002</v>
      </c>
      <c r="AN475" s="4">
        <f>'6 a'!S106</f>
        <v>20.104725000000002</v>
      </c>
      <c r="AO475" s="4">
        <f>'6 a'!T106</f>
        <v>4.4219999999999997</v>
      </c>
      <c r="AP475" s="4">
        <f>'6 a'!U106</f>
        <v>29.024999999999999</v>
      </c>
      <c r="AR475" s="238">
        <f t="shared" si="169"/>
        <v>0</v>
      </c>
      <c r="AS475" s="238">
        <f t="shared" si="170"/>
        <v>0</v>
      </c>
      <c r="AT475" s="238">
        <f t="shared" si="171"/>
        <v>0</v>
      </c>
      <c r="AU475" s="238">
        <f t="shared" si="172"/>
        <v>0</v>
      </c>
      <c r="AV475" s="238">
        <f t="shared" si="173"/>
        <v>0</v>
      </c>
      <c r="AW475" s="238">
        <f t="shared" si="174"/>
        <v>0</v>
      </c>
      <c r="AX475" s="238">
        <f t="shared" si="175"/>
        <v>0</v>
      </c>
      <c r="AY475" s="238">
        <f t="shared" si="176"/>
        <v>0</v>
      </c>
      <c r="AZ475" s="238">
        <f t="shared" si="177"/>
        <v>0</v>
      </c>
      <c r="BA475" s="238">
        <f t="shared" si="178"/>
        <v>0</v>
      </c>
      <c r="BB475" s="238">
        <f t="shared" si="179"/>
        <v>0</v>
      </c>
      <c r="BC475" s="238">
        <f t="shared" si="180"/>
        <v>0</v>
      </c>
      <c r="BD475" s="238">
        <f t="shared" si="181"/>
        <v>0</v>
      </c>
      <c r="BE475" s="238">
        <f t="shared" si="182"/>
        <v>0</v>
      </c>
      <c r="BF475" s="238">
        <f t="shared" si="183"/>
        <v>0</v>
      </c>
      <c r="BG475" s="238">
        <f t="shared" si="184"/>
        <v>0</v>
      </c>
      <c r="BH475" s="238">
        <f t="shared" si="185"/>
        <v>0</v>
      </c>
      <c r="BI475" s="238">
        <f t="shared" si="186"/>
        <v>0</v>
      </c>
      <c r="BJ475" s="238">
        <f t="shared" si="187"/>
        <v>0</v>
      </c>
      <c r="BK475" s="238">
        <f t="shared" si="188"/>
        <v>0</v>
      </c>
    </row>
    <row r="476" spans="1:63" x14ac:dyDescent="0.25">
      <c r="A476">
        <v>2007</v>
      </c>
      <c r="B476" s="204">
        <v>147.62672419166663</v>
      </c>
      <c r="C476" s="204">
        <v>16.870483999999998</v>
      </c>
      <c r="D476" s="204">
        <v>10.627917017250001</v>
      </c>
      <c r="E476" s="204">
        <v>65.531000000000006</v>
      </c>
      <c r="F476" s="204">
        <v>23.433</v>
      </c>
      <c r="G476" s="204">
        <v>2.6133500000000005</v>
      </c>
      <c r="H476" s="204">
        <v>3.9873982917374806</v>
      </c>
      <c r="I476" s="204">
        <v>4.383</v>
      </c>
      <c r="J476" s="204">
        <v>5.0863690000000004</v>
      </c>
      <c r="K476" s="204">
        <v>2.8607610000000001</v>
      </c>
      <c r="L476" s="204">
        <v>2.4861</v>
      </c>
      <c r="M476" s="204">
        <v>27.0055592</v>
      </c>
      <c r="N476" s="204">
        <v>39.856999999999999</v>
      </c>
      <c r="O476" s="204">
        <v>2.1226250000000002</v>
      </c>
      <c r="P476" s="204">
        <v>25.1876</v>
      </c>
      <c r="Q476" s="204">
        <v>8.4634999999999998</v>
      </c>
      <c r="R476" s="204">
        <v>2.5314999999999999</v>
      </c>
      <c r="S476" s="204">
        <v>20.713374999999999</v>
      </c>
      <c r="T476" s="204">
        <v>4.524</v>
      </c>
      <c r="U476" s="204">
        <v>29.228000000000002</v>
      </c>
      <c r="W476" s="4">
        <f>'6 a'!B107</f>
        <v>147.62672419166663</v>
      </c>
      <c r="X476" s="4">
        <f>'6 a'!C107</f>
        <v>16.870483999999998</v>
      </c>
      <c r="Y476" s="4">
        <f>'6 a'!D107</f>
        <v>10.627917017250001</v>
      </c>
      <c r="Z476" s="4">
        <f>'6 a'!E107</f>
        <v>65.531000000000006</v>
      </c>
      <c r="AA476" s="4">
        <f>'6 a'!F107</f>
        <v>23.433</v>
      </c>
      <c r="AB476" s="4">
        <f>'6 a'!G107</f>
        <v>2.6133500000000005</v>
      </c>
      <c r="AC476" s="4">
        <f>'6 a'!H107</f>
        <v>3.9873982917374806</v>
      </c>
      <c r="AD476" s="4">
        <f>'6 a'!I107</f>
        <v>4.383</v>
      </c>
      <c r="AE476" s="4">
        <f>'6 a'!J107</f>
        <v>5.0863690000000004</v>
      </c>
      <c r="AF476" s="4">
        <f>'6 a'!K107</f>
        <v>2.8607610000000001</v>
      </c>
      <c r="AG476" s="4">
        <f>'6 a'!L107</f>
        <v>2.4861</v>
      </c>
      <c r="AH476" s="4">
        <f>'6 a'!M107</f>
        <v>27.0055592</v>
      </c>
      <c r="AI476" s="4">
        <f>'6 a'!N107</f>
        <v>39.856999999999999</v>
      </c>
      <c r="AJ476" s="4">
        <f>'6 a'!O107</f>
        <v>2.1226250000000002</v>
      </c>
      <c r="AK476" s="4">
        <f>'6 a'!P107</f>
        <v>25.1876</v>
      </c>
      <c r="AL476" s="4">
        <f>'6 a'!Q107</f>
        <v>8.4634999999999998</v>
      </c>
      <c r="AM476" s="4">
        <f>'6 a'!R107</f>
        <v>2.5314999999999999</v>
      </c>
      <c r="AN476" s="4">
        <f>'6 a'!S107</f>
        <v>20.713374999999999</v>
      </c>
      <c r="AO476" s="4">
        <f>'6 a'!T107</f>
        <v>4.524</v>
      </c>
      <c r="AP476" s="4">
        <f>'6 a'!U107</f>
        <v>29.228000000000002</v>
      </c>
      <c r="AR476" s="238">
        <f t="shared" si="169"/>
        <v>0</v>
      </c>
      <c r="AS476" s="238">
        <f t="shared" si="170"/>
        <v>0</v>
      </c>
      <c r="AT476" s="238">
        <f t="shared" si="171"/>
        <v>0</v>
      </c>
      <c r="AU476" s="238">
        <f t="shared" si="172"/>
        <v>0</v>
      </c>
      <c r="AV476" s="238">
        <f t="shared" si="173"/>
        <v>0</v>
      </c>
      <c r="AW476" s="238">
        <f t="shared" si="174"/>
        <v>0</v>
      </c>
      <c r="AX476" s="238">
        <f t="shared" si="175"/>
        <v>0</v>
      </c>
      <c r="AY476" s="238">
        <f t="shared" si="176"/>
        <v>0</v>
      </c>
      <c r="AZ476" s="238">
        <f t="shared" si="177"/>
        <v>0</v>
      </c>
      <c r="BA476" s="238">
        <f t="shared" si="178"/>
        <v>0</v>
      </c>
      <c r="BB476" s="238">
        <f t="shared" si="179"/>
        <v>0</v>
      </c>
      <c r="BC476" s="238">
        <f t="shared" si="180"/>
        <v>0</v>
      </c>
      <c r="BD476" s="238">
        <f t="shared" si="181"/>
        <v>0</v>
      </c>
      <c r="BE476" s="238">
        <f t="shared" si="182"/>
        <v>0</v>
      </c>
      <c r="BF476" s="238">
        <f t="shared" si="183"/>
        <v>0</v>
      </c>
      <c r="BG476" s="238">
        <f t="shared" si="184"/>
        <v>0</v>
      </c>
      <c r="BH476" s="238">
        <f t="shared" si="185"/>
        <v>0</v>
      </c>
      <c r="BI476" s="238">
        <f t="shared" si="186"/>
        <v>0</v>
      </c>
      <c r="BJ476" s="238">
        <f t="shared" si="187"/>
        <v>0</v>
      </c>
      <c r="BK476" s="238">
        <f t="shared" si="188"/>
        <v>0</v>
      </c>
    </row>
    <row r="477" spans="1:63" x14ac:dyDescent="0.25">
      <c r="A477">
        <v>2008</v>
      </c>
      <c r="B477" s="204">
        <v>146.96503647499995</v>
      </c>
      <c r="C477" s="204">
        <v>17.153622000000002</v>
      </c>
      <c r="D477" s="204">
        <v>10.926190708333333</v>
      </c>
      <c r="E477" s="204">
        <v>65.228999999999999</v>
      </c>
      <c r="F477" s="204">
        <v>23.577000000000002</v>
      </c>
      <c r="G477" s="204">
        <v>2.8416000000000001</v>
      </c>
      <c r="H477" s="204">
        <v>4.0660651641828327</v>
      </c>
      <c r="I477" s="204">
        <v>4.4619999999999997</v>
      </c>
      <c r="J477" s="204">
        <v>5.2037370000000003</v>
      </c>
      <c r="K477" s="204">
        <v>2.9044919999999999</v>
      </c>
      <c r="L477" s="204">
        <v>2.5501999999999998</v>
      </c>
      <c r="M477" s="204">
        <v>27.137272100000001</v>
      </c>
      <c r="N477" s="204">
        <v>40.344999999999999</v>
      </c>
      <c r="O477" s="204">
        <v>2.1001750000000001</v>
      </c>
      <c r="P477" s="204">
        <v>25.255800000000001</v>
      </c>
      <c r="Q477" s="204">
        <v>8.592625</v>
      </c>
      <c r="R477" s="204">
        <v>2.6134899999999996</v>
      </c>
      <c r="S477" s="204">
        <v>20.676375</v>
      </c>
      <c r="T477" s="204">
        <v>4.5650000000000004</v>
      </c>
      <c r="U477" s="204">
        <v>29.44</v>
      </c>
      <c r="W477" s="4">
        <f>'6 a'!B108</f>
        <v>146.96503647499995</v>
      </c>
      <c r="X477" s="4">
        <f>'6 a'!C108</f>
        <v>17.153622000000002</v>
      </c>
      <c r="Y477" s="4">
        <f>'6 a'!D108</f>
        <v>10.926190708333333</v>
      </c>
      <c r="Z477" s="4">
        <f>'6 a'!E108</f>
        <v>65.228999999999999</v>
      </c>
      <c r="AA477" s="4">
        <f>'6 a'!F108</f>
        <v>23.577000000000002</v>
      </c>
      <c r="AB477" s="4">
        <f>'6 a'!G108</f>
        <v>2.8416000000000001</v>
      </c>
      <c r="AC477" s="4">
        <f>'6 a'!H108</f>
        <v>4.0660651641828327</v>
      </c>
      <c r="AD477" s="4">
        <f>'6 a'!I108</f>
        <v>4.4619999999999997</v>
      </c>
      <c r="AE477" s="4">
        <f>'6 a'!J108</f>
        <v>5.2037370000000003</v>
      </c>
      <c r="AF477" s="4">
        <f>'6 a'!K108</f>
        <v>2.9044919999999999</v>
      </c>
      <c r="AG477" s="4">
        <f>'6 a'!L108</f>
        <v>2.5501999999999998</v>
      </c>
      <c r="AH477" s="4">
        <f>'6 a'!M108</f>
        <v>27.137272100000001</v>
      </c>
      <c r="AI477" s="4">
        <f>'6 a'!N108</f>
        <v>40.344999999999999</v>
      </c>
      <c r="AJ477" s="4">
        <f>'6 a'!O108</f>
        <v>2.1001750000000001</v>
      </c>
      <c r="AK477" s="4">
        <f>'6 a'!P108</f>
        <v>25.255800000000001</v>
      </c>
      <c r="AL477" s="4">
        <f>'6 a'!Q108</f>
        <v>8.592625</v>
      </c>
      <c r="AM477" s="4">
        <f>'6 a'!R108</f>
        <v>2.6134899999999996</v>
      </c>
      <c r="AN477" s="4">
        <f>'6 a'!S108</f>
        <v>20.676375</v>
      </c>
      <c r="AO477" s="4">
        <f>'6 a'!T108</f>
        <v>4.5650000000000004</v>
      </c>
      <c r="AP477" s="4">
        <f>'6 a'!U108</f>
        <v>29.44</v>
      </c>
      <c r="AR477" s="238">
        <f t="shared" si="169"/>
        <v>0</v>
      </c>
      <c r="AS477" s="238">
        <f t="shared" si="170"/>
        <v>0</v>
      </c>
      <c r="AT477" s="238">
        <f t="shared" si="171"/>
        <v>0</v>
      </c>
      <c r="AU477" s="238">
        <f t="shared" si="172"/>
        <v>0</v>
      </c>
      <c r="AV477" s="238">
        <f t="shared" si="173"/>
        <v>0</v>
      </c>
      <c r="AW477" s="238">
        <f t="shared" si="174"/>
        <v>0</v>
      </c>
      <c r="AX477" s="238">
        <f t="shared" si="175"/>
        <v>0</v>
      </c>
      <c r="AY477" s="238">
        <f t="shared" si="176"/>
        <v>0</v>
      </c>
      <c r="AZ477" s="238">
        <f t="shared" si="177"/>
        <v>0</v>
      </c>
      <c r="BA477" s="238">
        <f t="shared" si="178"/>
        <v>0</v>
      </c>
      <c r="BB477" s="238">
        <f t="shared" si="179"/>
        <v>0</v>
      </c>
      <c r="BC477" s="238">
        <f t="shared" si="180"/>
        <v>0</v>
      </c>
      <c r="BD477" s="238">
        <f t="shared" si="181"/>
        <v>0</v>
      </c>
      <c r="BE477" s="238">
        <f t="shared" si="182"/>
        <v>0</v>
      </c>
      <c r="BF477" s="238">
        <f t="shared" si="183"/>
        <v>0</v>
      </c>
      <c r="BG477" s="238">
        <f t="shared" si="184"/>
        <v>0</v>
      </c>
      <c r="BH477" s="238">
        <f t="shared" si="185"/>
        <v>0</v>
      </c>
      <c r="BI477" s="238">
        <f t="shared" si="186"/>
        <v>0</v>
      </c>
      <c r="BJ477" s="238">
        <f t="shared" si="187"/>
        <v>0</v>
      </c>
      <c r="BK477" s="238">
        <f t="shared" si="188"/>
        <v>0</v>
      </c>
    </row>
    <row r="478" spans="1:63" x14ac:dyDescent="0.25">
      <c r="A478">
        <v>2009</v>
      </c>
      <c r="B478" s="204">
        <v>141.52989417500004</v>
      </c>
      <c r="C478" s="204">
        <v>16.882144999999998</v>
      </c>
      <c r="D478" s="204">
        <v>11.005864300641667</v>
      </c>
      <c r="E478" s="204">
        <v>64.207999999999998</v>
      </c>
      <c r="F478" s="204">
        <v>23.506</v>
      </c>
      <c r="G478" s="204">
        <v>2.9712000000000001</v>
      </c>
      <c r="H478" s="204">
        <v>4.0335360140935386</v>
      </c>
      <c r="I478" s="204">
        <v>4.4539999999999997</v>
      </c>
      <c r="J478" s="204">
        <v>5.1412069999999996</v>
      </c>
      <c r="K478" s="204">
        <v>2.8410989999999998</v>
      </c>
      <c r="L478" s="204">
        <v>2.4839000000000002</v>
      </c>
      <c r="M478" s="204">
        <v>26.782692390000001</v>
      </c>
      <c r="N478" s="204">
        <v>40.362000000000002</v>
      </c>
      <c r="O478" s="204">
        <v>1.9293499999999999</v>
      </c>
      <c r="P478" s="204">
        <v>24.839500000000001</v>
      </c>
      <c r="Q478" s="204">
        <v>8.5960999999999981</v>
      </c>
      <c r="R478" s="204">
        <v>2.60189</v>
      </c>
      <c r="S478" s="204">
        <v>19.293049999999997</v>
      </c>
      <c r="T478" s="204">
        <v>4.4550000000000001</v>
      </c>
      <c r="U478" s="204">
        <v>28.96</v>
      </c>
      <c r="W478" s="4">
        <f>'6 a'!B109</f>
        <v>141.52989417500004</v>
      </c>
      <c r="X478" s="4">
        <f>'6 a'!C109</f>
        <v>16.882144999999998</v>
      </c>
      <c r="Y478" s="4">
        <f>'6 a'!D109</f>
        <v>11.005864300641667</v>
      </c>
      <c r="Z478" s="4">
        <f>'6 a'!E109</f>
        <v>64.207999999999998</v>
      </c>
      <c r="AA478" s="4">
        <f>'6 a'!F109</f>
        <v>23.506</v>
      </c>
      <c r="AB478" s="4">
        <f>'6 a'!G109</f>
        <v>2.9712000000000001</v>
      </c>
      <c r="AC478" s="4">
        <f>'6 a'!H109</f>
        <v>4.0335360140935386</v>
      </c>
      <c r="AD478" s="4">
        <f>'6 a'!I109</f>
        <v>4.4539999999999997</v>
      </c>
      <c r="AE478" s="4">
        <f>'6 a'!J109</f>
        <v>5.1412069999999996</v>
      </c>
      <c r="AF478" s="4">
        <f>'6 a'!K109</f>
        <v>2.8410989999999998</v>
      </c>
      <c r="AG478" s="4">
        <f>'6 a'!L109</f>
        <v>2.4839000000000002</v>
      </c>
      <c r="AH478" s="4">
        <f>'6 a'!M109</f>
        <v>26.782692390000001</v>
      </c>
      <c r="AI478" s="4">
        <f>'6 a'!N109</f>
        <v>40.362000000000002</v>
      </c>
      <c r="AJ478" s="4">
        <f>'6 a'!O109</f>
        <v>1.9293499999999999</v>
      </c>
      <c r="AK478" s="4">
        <f>'6 a'!P109</f>
        <v>24.839500000000001</v>
      </c>
      <c r="AL478" s="4">
        <f>'6 a'!Q109</f>
        <v>8.5960999999999981</v>
      </c>
      <c r="AM478" s="4">
        <f>'6 a'!R109</f>
        <v>2.60189</v>
      </c>
      <c r="AN478" s="4">
        <f>'6 a'!S109</f>
        <v>19.293049999999997</v>
      </c>
      <c r="AO478" s="4">
        <f>'6 a'!T109</f>
        <v>4.4550000000000001</v>
      </c>
      <c r="AP478" s="4">
        <f>'6 a'!U109</f>
        <v>28.96</v>
      </c>
      <c r="AR478" s="238">
        <f t="shared" si="169"/>
        <v>0</v>
      </c>
      <c r="AS478" s="238">
        <f t="shared" si="170"/>
        <v>0</v>
      </c>
      <c r="AT478" s="238">
        <f t="shared" si="171"/>
        <v>0</v>
      </c>
      <c r="AU478" s="238">
        <f t="shared" si="172"/>
        <v>0</v>
      </c>
      <c r="AV478" s="238">
        <f t="shared" si="173"/>
        <v>0</v>
      </c>
      <c r="AW478" s="238">
        <f t="shared" si="174"/>
        <v>0</v>
      </c>
      <c r="AX478" s="238">
        <f t="shared" si="175"/>
        <v>0</v>
      </c>
      <c r="AY478" s="238">
        <f t="shared" si="176"/>
        <v>0</v>
      </c>
      <c r="AZ478" s="238">
        <f t="shared" si="177"/>
        <v>0</v>
      </c>
      <c r="BA478" s="238">
        <f t="shared" si="178"/>
        <v>0</v>
      </c>
      <c r="BB478" s="238">
        <f t="shared" si="179"/>
        <v>0</v>
      </c>
      <c r="BC478" s="238">
        <f t="shared" si="180"/>
        <v>0</v>
      </c>
      <c r="BD478" s="238">
        <f t="shared" si="181"/>
        <v>0</v>
      </c>
      <c r="BE478" s="238">
        <f t="shared" si="182"/>
        <v>0</v>
      </c>
      <c r="BF478" s="238">
        <f t="shared" si="183"/>
        <v>0</v>
      </c>
      <c r="BG478" s="238">
        <f t="shared" si="184"/>
        <v>0</v>
      </c>
      <c r="BH478" s="238">
        <f t="shared" si="185"/>
        <v>0</v>
      </c>
      <c r="BI478" s="238">
        <f t="shared" si="186"/>
        <v>0</v>
      </c>
      <c r="BJ478" s="238">
        <f t="shared" si="187"/>
        <v>0</v>
      </c>
      <c r="BK478" s="238">
        <f t="shared" si="188"/>
        <v>0</v>
      </c>
    </row>
    <row r="479" spans="1:63" x14ac:dyDescent="0.25">
      <c r="A479">
        <v>2010</v>
      </c>
      <c r="B479" s="204">
        <v>140.71442915833339</v>
      </c>
      <c r="C479" s="204">
        <v>17.111288999999999</v>
      </c>
      <c r="D479" s="204">
        <v>11.299953735400001</v>
      </c>
      <c r="E479" s="204">
        <v>63.914999999999999</v>
      </c>
      <c r="F479" s="204">
        <v>23.829000000000001</v>
      </c>
      <c r="G479" s="204">
        <v>3.0479500000000002</v>
      </c>
      <c r="H479" s="204">
        <v>4.0688755155600322</v>
      </c>
      <c r="I479" s="204">
        <v>4.4909999999999997</v>
      </c>
      <c r="J479" s="204">
        <v>5.054538</v>
      </c>
      <c r="K479" s="204">
        <v>2.775048</v>
      </c>
      <c r="L479" s="204">
        <v>2.4820000000000002</v>
      </c>
      <c r="M479" s="204">
        <v>26.766239329999998</v>
      </c>
      <c r="N479" s="204">
        <v>40.552999999999997</v>
      </c>
      <c r="O479" s="204">
        <v>1.8480000000000001</v>
      </c>
      <c r="P479" s="204">
        <v>24.660700000000002</v>
      </c>
      <c r="Q479" s="204">
        <v>8.3701749999999997</v>
      </c>
      <c r="R479" s="204">
        <v>2.5998000000000001</v>
      </c>
      <c r="S479" s="204">
        <v>18.790325000000003</v>
      </c>
      <c r="T479" s="204">
        <v>4.5030000000000001</v>
      </c>
      <c r="U479" s="204">
        <v>29.035</v>
      </c>
      <c r="W479" s="4">
        <f>'6 a'!B110</f>
        <v>140.71442915833339</v>
      </c>
      <c r="X479" s="4">
        <f>'6 a'!C110</f>
        <v>17.111288999999999</v>
      </c>
      <c r="Y479" s="4">
        <f>'6 a'!D110</f>
        <v>11.299953735400001</v>
      </c>
      <c r="Z479" s="4">
        <f>'6 a'!E110</f>
        <v>63.914999999999999</v>
      </c>
      <c r="AA479" s="4">
        <f>'6 a'!F110</f>
        <v>23.829000000000001</v>
      </c>
      <c r="AB479" s="4">
        <f>'6 a'!G110</f>
        <v>3.0479500000000002</v>
      </c>
      <c r="AC479" s="4">
        <f>'6 a'!H110</f>
        <v>4.0688755155600322</v>
      </c>
      <c r="AD479" s="4">
        <f>'6 a'!I110</f>
        <v>4.4909999999999997</v>
      </c>
      <c r="AE479" s="4">
        <f>'6 a'!J110</f>
        <v>5.054538</v>
      </c>
      <c r="AF479" s="4">
        <f>'6 a'!K110</f>
        <v>2.775048</v>
      </c>
      <c r="AG479" s="4">
        <f>'6 a'!L110</f>
        <v>2.4820000000000002</v>
      </c>
      <c r="AH479" s="4">
        <f>'6 a'!M110</f>
        <v>26.766239329999998</v>
      </c>
      <c r="AI479" s="4">
        <f>'6 a'!N110</f>
        <v>40.552999999999997</v>
      </c>
      <c r="AJ479" s="4">
        <f>'6 a'!O110</f>
        <v>1.8480000000000001</v>
      </c>
      <c r="AK479" s="4">
        <f>'6 a'!P110</f>
        <v>24.660700000000002</v>
      </c>
      <c r="AL479" s="4">
        <f>'6 a'!Q110</f>
        <v>8.3701749999999997</v>
      </c>
      <c r="AM479" s="4">
        <f>'6 a'!R110</f>
        <v>2.5998000000000001</v>
      </c>
      <c r="AN479" s="4">
        <f>'6 a'!S110</f>
        <v>18.790325000000003</v>
      </c>
      <c r="AO479" s="4">
        <f>'6 a'!T110</f>
        <v>4.5030000000000001</v>
      </c>
      <c r="AP479" s="4">
        <f>'6 a'!U110</f>
        <v>29.035</v>
      </c>
      <c r="AR479" s="238">
        <f t="shared" si="169"/>
        <v>0</v>
      </c>
      <c r="AS479" s="238">
        <f t="shared" si="170"/>
        <v>0</v>
      </c>
      <c r="AT479" s="238">
        <f t="shared" si="171"/>
        <v>0</v>
      </c>
      <c r="AU479" s="238">
        <f t="shared" si="172"/>
        <v>0</v>
      </c>
      <c r="AV479" s="238">
        <f t="shared" si="173"/>
        <v>0</v>
      </c>
      <c r="AW479" s="238">
        <f t="shared" si="174"/>
        <v>0</v>
      </c>
      <c r="AX479" s="238">
        <f t="shared" si="175"/>
        <v>0</v>
      </c>
      <c r="AY479" s="238">
        <f t="shared" si="176"/>
        <v>0</v>
      </c>
      <c r="AZ479" s="238">
        <f t="shared" si="177"/>
        <v>0</v>
      </c>
      <c r="BA479" s="238">
        <f t="shared" si="178"/>
        <v>0</v>
      </c>
      <c r="BB479" s="238">
        <f t="shared" si="179"/>
        <v>0</v>
      </c>
      <c r="BC479" s="238">
        <f t="shared" si="180"/>
        <v>0</v>
      </c>
      <c r="BD479" s="238">
        <f t="shared" si="181"/>
        <v>0</v>
      </c>
      <c r="BE479" s="238">
        <f t="shared" si="182"/>
        <v>0</v>
      </c>
      <c r="BF479" s="238">
        <f t="shared" si="183"/>
        <v>0</v>
      </c>
      <c r="BG479" s="238">
        <f t="shared" si="184"/>
        <v>0</v>
      </c>
      <c r="BH479" s="238">
        <f t="shared" si="185"/>
        <v>0</v>
      </c>
      <c r="BI479" s="238">
        <f t="shared" si="186"/>
        <v>0</v>
      </c>
      <c r="BJ479" s="238">
        <f t="shared" si="187"/>
        <v>0</v>
      </c>
      <c r="BK479" s="238">
        <f t="shared" si="188"/>
        <v>0</v>
      </c>
    </row>
    <row r="480" spans="1:63" x14ac:dyDescent="0.25">
      <c r="A480">
        <v>2011</v>
      </c>
      <c r="B480" s="205">
        <v>141.50125616666676</v>
      </c>
      <c r="C480" s="205">
        <v>17.374383000000002</v>
      </c>
      <c r="D480" s="205">
        <v>11.488467319808333</v>
      </c>
      <c r="E480" s="205">
        <v>63.955859836982576</v>
      </c>
      <c r="F480" s="205">
        <v>24.244</v>
      </c>
      <c r="G480" s="205">
        <v>3.1672000000000002</v>
      </c>
      <c r="H480" s="205">
        <v>4.1278192305796502</v>
      </c>
      <c r="I480" s="205">
        <v>4.5540000000000003</v>
      </c>
      <c r="J480" s="205">
        <v>5.0655190000000001</v>
      </c>
      <c r="K480" s="205">
        <v>2.7669290000000002</v>
      </c>
      <c r="L480" s="205">
        <v>2.5105</v>
      </c>
      <c r="M480" s="205">
        <v>26.891175579999999</v>
      </c>
      <c r="N480" s="205">
        <v>41.095999999999997</v>
      </c>
      <c r="O480" s="205">
        <v>1.8100500000000002</v>
      </c>
      <c r="P480" s="205">
        <v>24.742699999999999</v>
      </c>
      <c r="Q480" s="205">
        <v>8.3686749999999996</v>
      </c>
      <c r="R480" s="205">
        <v>2.6360399999999999</v>
      </c>
      <c r="S480" s="205">
        <v>18.412825000000002</v>
      </c>
      <c r="T480" s="205">
        <v>4.6029999999999998</v>
      </c>
      <c r="U480" s="205">
        <v>29.175999999999998</v>
      </c>
      <c r="W480" s="4">
        <f>'6 a'!B111</f>
        <v>141.50125616666676</v>
      </c>
      <c r="X480" s="4">
        <f>'6 a'!C111</f>
        <v>17.374383000000002</v>
      </c>
      <c r="Y480" s="4">
        <f>'6 a'!D111</f>
        <v>11.488467319808333</v>
      </c>
      <c r="Z480" s="4">
        <f>'6 a'!E111</f>
        <v>63.955859836982576</v>
      </c>
      <c r="AA480" s="4">
        <f>'6 a'!F111</f>
        <v>24.244</v>
      </c>
      <c r="AB480" s="4">
        <f>'6 a'!G111</f>
        <v>3.1672000000000002</v>
      </c>
      <c r="AC480" s="4">
        <f>'6 a'!H111</f>
        <v>4.1278192305796502</v>
      </c>
      <c r="AD480" s="4">
        <f>'6 a'!I111</f>
        <v>4.5540000000000003</v>
      </c>
      <c r="AE480" s="4">
        <f>'6 a'!J111</f>
        <v>5.0655190000000001</v>
      </c>
      <c r="AF480" s="4">
        <f>'6 a'!K111</f>
        <v>2.7669290000000002</v>
      </c>
      <c r="AG480" s="4">
        <f>'6 a'!L111</f>
        <v>2.5105</v>
      </c>
      <c r="AH480" s="4">
        <f>'6 a'!M111</f>
        <v>26.891175579999999</v>
      </c>
      <c r="AI480" s="4">
        <f>'6 a'!N111</f>
        <v>41.095999999999997</v>
      </c>
      <c r="AJ480" s="4">
        <f>'6 a'!O111</f>
        <v>1.8100500000000002</v>
      </c>
      <c r="AK480" s="4">
        <f>'6 a'!P111</f>
        <v>24.742699999999999</v>
      </c>
      <c r="AL480" s="4">
        <f>'6 a'!Q111</f>
        <v>8.3686749999999996</v>
      </c>
      <c r="AM480" s="4">
        <f>'6 a'!R111</f>
        <v>2.6360399999999999</v>
      </c>
      <c r="AN480" s="4">
        <f>'6 a'!S111</f>
        <v>18.412825000000002</v>
      </c>
      <c r="AO480" s="4">
        <f>'6 a'!T111</f>
        <v>4.6029999999999998</v>
      </c>
      <c r="AP480" s="4">
        <f>'6 a'!U111</f>
        <v>29.175999999999998</v>
      </c>
      <c r="AR480" s="238">
        <f t="shared" si="169"/>
        <v>0</v>
      </c>
      <c r="AS480" s="238">
        <f t="shared" si="170"/>
        <v>0</v>
      </c>
      <c r="AT480" s="238">
        <f t="shared" si="171"/>
        <v>0</v>
      </c>
      <c r="AU480" s="238">
        <f t="shared" si="172"/>
        <v>0</v>
      </c>
      <c r="AV480" s="238">
        <f t="shared" si="173"/>
        <v>0</v>
      </c>
      <c r="AW480" s="238">
        <f t="shared" si="174"/>
        <v>0</v>
      </c>
      <c r="AX480" s="238">
        <f t="shared" si="175"/>
        <v>0</v>
      </c>
      <c r="AY480" s="238">
        <f t="shared" si="176"/>
        <v>0</v>
      </c>
      <c r="AZ480" s="238">
        <f t="shared" si="177"/>
        <v>0</v>
      </c>
      <c r="BA480" s="238">
        <f t="shared" si="178"/>
        <v>0</v>
      </c>
      <c r="BB480" s="238">
        <f t="shared" si="179"/>
        <v>0</v>
      </c>
      <c r="BC480" s="238">
        <f t="shared" si="180"/>
        <v>0</v>
      </c>
      <c r="BD480" s="238">
        <f t="shared" si="181"/>
        <v>0</v>
      </c>
      <c r="BE480" s="238">
        <f t="shared" si="182"/>
        <v>0</v>
      </c>
      <c r="BF480" s="238">
        <f t="shared" si="183"/>
        <v>0</v>
      </c>
      <c r="BG480" s="238">
        <f t="shared" si="184"/>
        <v>0</v>
      </c>
      <c r="BH480" s="238">
        <f t="shared" si="185"/>
        <v>0</v>
      </c>
      <c r="BI480" s="238">
        <f t="shared" si="186"/>
        <v>0</v>
      </c>
      <c r="BJ480" s="238">
        <f t="shared" si="187"/>
        <v>0</v>
      </c>
      <c r="BK480" s="238">
        <f t="shared" si="188"/>
        <v>0</v>
      </c>
    </row>
    <row r="481" spans="1:63" x14ac:dyDescent="0.25">
      <c r="W481" s="4"/>
      <c r="X481" s="4"/>
      <c r="Y481" s="4"/>
      <c r="Z481" s="4"/>
      <c r="AA481" s="4"/>
      <c r="AB481" s="4"/>
      <c r="AC481" s="4"/>
      <c r="AD481" s="4"/>
      <c r="AE481" s="4"/>
      <c r="AF481" s="4"/>
      <c r="AG481" s="4"/>
      <c r="AH481" s="4"/>
      <c r="AI481" s="4"/>
      <c r="AJ481" s="4"/>
      <c r="AK481" s="4"/>
      <c r="AL481" s="4"/>
      <c r="AM481" s="4"/>
      <c r="AN481" s="4"/>
      <c r="AO481" s="4"/>
      <c r="AP481" s="4"/>
      <c r="AR481" s="238">
        <f t="shared" si="169"/>
        <v>0</v>
      </c>
      <c r="AS481" s="238">
        <f t="shared" si="170"/>
        <v>0</v>
      </c>
      <c r="AT481" s="238">
        <f t="shared" si="171"/>
        <v>0</v>
      </c>
      <c r="AU481" s="238">
        <f t="shared" si="172"/>
        <v>0</v>
      </c>
      <c r="AV481" s="238">
        <f t="shared" si="173"/>
        <v>0</v>
      </c>
      <c r="AW481" s="238">
        <f t="shared" si="174"/>
        <v>0</v>
      </c>
      <c r="AX481" s="238">
        <f t="shared" si="175"/>
        <v>0</v>
      </c>
      <c r="AY481" s="238">
        <f t="shared" si="176"/>
        <v>0</v>
      </c>
      <c r="AZ481" s="238">
        <f t="shared" si="177"/>
        <v>0</v>
      </c>
      <c r="BA481" s="238">
        <f t="shared" si="178"/>
        <v>0</v>
      </c>
      <c r="BB481" s="238">
        <f t="shared" si="179"/>
        <v>0</v>
      </c>
      <c r="BC481" s="238">
        <f t="shared" si="180"/>
        <v>0</v>
      </c>
      <c r="BD481" s="238">
        <f t="shared" si="181"/>
        <v>0</v>
      </c>
      <c r="BE481" s="238">
        <f t="shared" si="182"/>
        <v>0</v>
      </c>
      <c r="BF481" s="238">
        <f t="shared" si="183"/>
        <v>0</v>
      </c>
      <c r="BG481" s="238">
        <f t="shared" si="184"/>
        <v>0</v>
      </c>
      <c r="BH481" s="238">
        <f t="shared" si="185"/>
        <v>0</v>
      </c>
      <c r="BI481" s="238">
        <f t="shared" si="186"/>
        <v>0</v>
      </c>
      <c r="BJ481" s="238">
        <f t="shared" si="187"/>
        <v>0</v>
      </c>
      <c r="BK481" s="238">
        <f t="shared" si="188"/>
        <v>0</v>
      </c>
    </row>
    <row r="482" spans="1:63" x14ac:dyDescent="0.25">
      <c r="A482" s="12" t="s">
        <v>151</v>
      </c>
      <c r="W482" s="4"/>
      <c r="X482" s="4"/>
      <c r="Y482" s="4"/>
      <c r="Z482" s="4"/>
      <c r="AA482" s="4"/>
      <c r="AB482" s="4"/>
      <c r="AC482" s="4"/>
      <c r="AD482" s="4"/>
      <c r="AE482" s="4"/>
      <c r="AF482" s="4"/>
      <c r="AG482" s="4"/>
      <c r="AH482" s="4"/>
      <c r="AI482" s="4"/>
      <c r="AJ482" s="4"/>
      <c r="AK482" s="4"/>
      <c r="AL482" s="4"/>
      <c r="AM482" s="4"/>
      <c r="AN482" s="4"/>
      <c r="AO482" s="4"/>
      <c r="AP482" s="4"/>
      <c r="AR482" s="238">
        <f t="shared" si="169"/>
        <v>0</v>
      </c>
      <c r="AS482" s="238">
        <f t="shared" si="170"/>
        <v>0</v>
      </c>
      <c r="AT482" s="238">
        <f t="shared" si="171"/>
        <v>0</v>
      </c>
      <c r="AU482" s="238">
        <f t="shared" si="172"/>
        <v>0</v>
      </c>
      <c r="AV482" s="238">
        <f t="shared" si="173"/>
        <v>0</v>
      </c>
      <c r="AW482" s="238">
        <f t="shared" si="174"/>
        <v>0</v>
      </c>
      <c r="AX482" s="238">
        <f t="shared" si="175"/>
        <v>0</v>
      </c>
      <c r="AY482" s="238">
        <f t="shared" si="176"/>
        <v>0</v>
      </c>
      <c r="AZ482" s="238">
        <f t="shared" si="177"/>
        <v>0</v>
      </c>
      <c r="BA482" s="238">
        <f t="shared" si="178"/>
        <v>0</v>
      </c>
      <c r="BB482" s="238">
        <f t="shared" si="179"/>
        <v>0</v>
      </c>
      <c r="BC482" s="238">
        <f t="shared" si="180"/>
        <v>0</v>
      </c>
      <c r="BD482" s="238">
        <f t="shared" si="181"/>
        <v>0</v>
      </c>
      <c r="BE482" s="238">
        <f t="shared" si="182"/>
        <v>0</v>
      </c>
      <c r="BF482" s="238">
        <f t="shared" si="183"/>
        <v>0</v>
      </c>
      <c r="BG482" s="238">
        <f t="shared" si="184"/>
        <v>0</v>
      </c>
      <c r="BH482" s="238">
        <f t="shared" si="185"/>
        <v>0</v>
      </c>
      <c r="BI482" s="238">
        <f t="shared" si="186"/>
        <v>0</v>
      </c>
      <c r="BJ482" s="238">
        <f t="shared" si="187"/>
        <v>0</v>
      </c>
      <c r="BK482" s="238">
        <f t="shared" si="188"/>
        <v>0</v>
      </c>
    </row>
    <row r="483" spans="1:63" x14ac:dyDescent="0.25">
      <c r="B483" t="s">
        <v>11</v>
      </c>
      <c r="C483" t="s">
        <v>0</v>
      </c>
      <c r="D483" t="s">
        <v>15</v>
      </c>
      <c r="E483" t="s">
        <v>1</v>
      </c>
      <c r="F483" t="s">
        <v>22</v>
      </c>
      <c r="G483" t="s">
        <v>18</v>
      </c>
      <c r="H483" t="s">
        <v>2</v>
      </c>
      <c r="I483" t="s">
        <v>3</v>
      </c>
      <c r="J483" t="s">
        <v>51</v>
      </c>
      <c r="K483" t="s">
        <v>4</v>
      </c>
      <c r="L483" t="s">
        <v>49</v>
      </c>
      <c r="M483" t="s">
        <v>5</v>
      </c>
      <c r="N483" t="s">
        <v>6</v>
      </c>
      <c r="O483" t="s">
        <v>50</v>
      </c>
      <c r="P483" t="s">
        <v>7</v>
      </c>
      <c r="Q483" t="s">
        <v>12</v>
      </c>
      <c r="R483" t="s">
        <v>8</v>
      </c>
      <c r="S483" t="s">
        <v>17</v>
      </c>
      <c r="T483" t="s">
        <v>9</v>
      </c>
      <c r="U483" t="s">
        <v>13</v>
      </c>
      <c r="W483" s="4"/>
      <c r="X483" s="4"/>
      <c r="Y483" s="4"/>
      <c r="Z483" s="4"/>
      <c r="AA483" s="4"/>
      <c r="AB483" s="4"/>
      <c r="AC483" s="4"/>
      <c r="AD483" s="4"/>
      <c r="AE483" s="4"/>
      <c r="AF483" s="4"/>
      <c r="AG483" s="4"/>
      <c r="AH483" s="4"/>
      <c r="AI483" s="4"/>
      <c r="AJ483" s="4"/>
      <c r="AK483" s="4"/>
      <c r="AL483" s="4"/>
      <c r="AM483" s="4"/>
      <c r="AN483" s="4"/>
      <c r="AO483" s="4"/>
      <c r="AP483" s="4"/>
      <c r="AR483" s="238" t="e">
        <f t="shared" si="169"/>
        <v>#VALUE!</v>
      </c>
      <c r="AS483" s="238" t="e">
        <f t="shared" si="170"/>
        <v>#VALUE!</v>
      </c>
      <c r="AT483" s="238" t="e">
        <f t="shared" si="171"/>
        <v>#VALUE!</v>
      </c>
      <c r="AU483" s="238" t="e">
        <f t="shared" si="172"/>
        <v>#VALUE!</v>
      </c>
      <c r="AV483" s="238" t="e">
        <f t="shared" si="173"/>
        <v>#VALUE!</v>
      </c>
      <c r="AW483" s="238" t="e">
        <f t="shared" si="174"/>
        <v>#VALUE!</v>
      </c>
      <c r="AX483" s="238" t="e">
        <f t="shared" si="175"/>
        <v>#VALUE!</v>
      </c>
      <c r="AY483" s="238" t="e">
        <f t="shared" si="176"/>
        <v>#VALUE!</v>
      </c>
      <c r="AZ483" s="238" t="e">
        <f t="shared" si="177"/>
        <v>#VALUE!</v>
      </c>
      <c r="BA483" s="238" t="e">
        <f t="shared" si="178"/>
        <v>#VALUE!</v>
      </c>
      <c r="BB483" s="238" t="e">
        <f t="shared" si="179"/>
        <v>#VALUE!</v>
      </c>
      <c r="BC483" s="238" t="e">
        <f t="shared" si="180"/>
        <v>#VALUE!</v>
      </c>
      <c r="BD483" s="238" t="e">
        <f t="shared" si="181"/>
        <v>#VALUE!</v>
      </c>
      <c r="BE483" s="238" t="e">
        <f t="shared" si="182"/>
        <v>#VALUE!</v>
      </c>
      <c r="BF483" s="238" t="e">
        <f t="shared" si="183"/>
        <v>#VALUE!</v>
      </c>
      <c r="BG483" s="238" t="e">
        <f t="shared" si="184"/>
        <v>#VALUE!</v>
      </c>
      <c r="BH483" s="238" t="e">
        <f t="shared" si="185"/>
        <v>#VALUE!</v>
      </c>
      <c r="BI483" s="238" t="e">
        <f t="shared" si="186"/>
        <v>#VALUE!</v>
      </c>
      <c r="BJ483" s="238" t="e">
        <f t="shared" si="187"/>
        <v>#VALUE!</v>
      </c>
      <c r="BK483" s="238" t="e">
        <f t="shared" si="188"/>
        <v>#VALUE!</v>
      </c>
    </row>
    <row r="484" spans="1:63" x14ac:dyDescent="0.25">
      <c r="A484">
        <v>1970</v>
      </c>
      <c r="B484" s="204">
        <v>1911.7826692399776</v>
      </c>
      <c r="C484" s="204">
        <v>1930.4838068816066</v>
      </c>
      <c r="D484" s="204" t="e">
        <f>NA()</f>
        <v>#N/A</v>
      </c>
      <c r="E484" s="204">
        <v>2032.9771879488467</v>
      </c>
      <c r="F484" s="204" t="e">
        <f>NA()</f>
        <v>#N/A</v>
      </c>
      <c r="G484" s="204" t="e">
        <f>NA()</f>
        <v>#N/A</v>
      </c>
      <c r="H484" s="204" t="e">
        <f>NA()</f>
        <v>#N/A</v>
      </c>
      <c r="I484" s="204">
        <v>1875.1373380839395</v>
      </c>
      <c r="J484" s="204" t="e">
        <f>NA()</f>
        <v>#N/A</v>
      </c>
      <c r="K484" s="204">
        <v>1901.5843623846947</v>
      </c>
      <c r="L484" s="204" t="e">
        <f>NA()</f>
        <v>#N/A</v>
      </c>
      <c r="M484" s="204">
        <v>1970.0539634281124</v>
      </c>
      <c r="N484" s="204">
        <v>1966.4146827635489</v>
      </c>
      <c r="O484" s="204" t="e">
        <f>NA()</f>
        <v>#N/A</v>
      </c>
      <c r="P484" s="204" t="e">
        <f>NA()</f>
        <v>#N/A</v>
      </c>
      <c r="Q484" s="204">
        <v>1844.6635527465041</v>
      </c>
      <c r="R484" s="204">
        <v>1834.8665773120504</v>
      </c>
      <c r="S484" s="204" t="e">
        <f>NA()</f>
        <v>#N/A</v>
      </c>
      <c r="T484" s="204" t="e">
        <f>NA()</f>
        <v>#N/A</v>
      </c>
      <c r="U484" s="204" t="e">
        <f>NA()</f>
        <v>#N/A</v>
      </c>
      <c r="W484" s="4">
        <f>'7 a'!B70</f>
        <v>1911.7826692399776</v>
      </c>
      <c r="X484" s="4">
        <f>'7 a'!C70</f>
        <v>1930.4838068816066</v>
      </c>
      <c r="Y484" s="4" t="str">
        <f>'7 a'!D70</f>
        <v>NA</v>
      </c>
      <c r="Z484" s="4">
        <f>'7 a'!E70</f>
        <v>2032.9771879488467</v>
      </c>
      <c r="AA484" s="4" t="str">
        <f>'7 a'!F70</f>
        <v>NA</v>
      </c>
      <c r="AB484" s="4" t="str">
        <f>'7 a'!G70</f>
        <v>NA</v>
      </c>
      <c r="AC484" s="4" t="str">
        <f>'7 a'!H70</f>
        <v>NA</v>
      </c>
      <c r="AD484" s="4">
        <f>'7 a'!I70</f>
        <v>1875.1373380839395</v>
      </c>
      <c r="AE484" s="4" t="str">
        <f>'7 a'!J70</f>
        <v>NA</v>
      </c>
      <c r="AF484" s="4">
        <f>'7 a'!K70</f>
        <v>1901.5843623846947</v>
      </c>
      <c r="AG484" s="4" t="str">
        <f>'7 a'!L70</f>
        <v>NA</v>
      </c>
      <c r="AH484" s="4">
        <f>'7 a'!M70</f>
        <v>1970.0539634281124</v>
      </c>
      <c r="AI484" s="4">
        <f>'7 a'!N70</f>
        <v>1966.4146827635489</v>
      </c>
      <c r="AJ484" s="4" t="str">
        <f>'7 a'!O70</f>
        <v>NA</v>
      </c>
      <c r="AK484" s="4" t="str">
        <f>'7 a'!P70</f>
        <v>NA</v>
      </c>
      <c r="AL484" s="4">
        <f>'7 a'!Q70</f>
        <v>1844.6635527465041</v>
      </c>
      <c r="AM484" s="4">
        <f>'7 a'!R70</f>
        <v>1834.8665773120504</v>
      </c>
      <c r="AN484" s="4" t="str">
        <f>'7 a'!S70</f>
        <v>NA</v>
      </c>
      <c r="AO484" s="4" t="str">
        <f>'7 a'!T70</f>
        <v>NA</v>
      </c>
      <c r="AP484" s="4" t="str">
        <f>'7 a'!U70</f>
        <v>NA</v>
      </c>
      <c r="AR484" s="238">
        <f t="shared" si="169"/>
        <v>0</v>
      </c>
      <c r="AS484" s="238">
        <f t="shared" si="170"/>
        <v>0</v>
      </c>
      <c r="AT484" s="238" t="e">
        <f t="shared" si="171"/>
        <v>#VALUE!</v>
      </c>
      <c r="AU484" s="238">
        <f t="shared" si="172"/>
        <v>0</v>
      </c>
      <c r="AV484" s="238" t="e">
        <f t="shared" si="173"/>
        <v>#VALUE!</v>
      </c>
      <c r="AW484" s="238" t="e">
        <f t="shared" si="174"/>
        <v>#VALUE!</v>
      </c>
      <c r="AX484" s="238" t="e">
        <f t="shared" si="175"/>
        <v>#VALUE!</v>
      </c>
      <c r="AY484" s="238">
        <f t="shared" si="176"/>
        <v>0</v>
      </c>
      <c r="AZ484" s="238" t="e">
        <f t="shared" si="177"/>
        <v>#VALUE!</v>
      </c>
      <c r="BA484" s="238">
        <f t="shared" si="178"/>
        <v>0</v>
      </c>
      <c r="BB484" s="238" t="e">
        <f t="shared" si="179"/>
        <v>#VALUE!</v>
      </c>
      <c r="BC484" s="238">
        <f t="shared" si="180"/>
        <v>0</v>
      </c>
      <c r="BD484" s="238">
        <f t="shared" si="181"/>
        <v>0</v>
      </c>
      <c r="BE484" s="238" t="e">
        <f t="shared" si="182"/>
        <v>#VALUE!</v>
      </c>
      <c r="BF484" s="238" t="e">
        <f t="shared" si="183"/>
        <v>#VALUE!</v>
      </c>
      <c r="BG484" s="238">
        <f t="shared" si="184"/>
        <v>0</v>
      </c>
      <c r="BH484" s="238">
        <f t="shared" si="185"/>
        <v>0</v>
      </c>
      <c r="BI484" s="238" t="e">
        <f t="shared" si="186"/>
        <v>#VALUE!</v>
      </c>
      <c r="BJ484" s="238" t="e">
        <f t="shared" si="187"/>
        <v>#VALUE!</v>
      </c>
      <c r="BK484" s="238" t="e">
        <f t="shared" si="188"/>
        <v>#VALUE!</v>
      </c>
    </row>
    <row r="485" spans="1:63" x14ac:dyDescent="0.25">
      <c r="A485">
        <v>1971</v>
      </c>
      <c r="B485" s="204">
        <v>1896.0247253081536</v>
      </c>
      <c r="C485" s="204">
        <v>1912.6619274143434</v>
      </c>
      <c r="D485" s="204" t="e">
        <f>NA()</f>
        <v>#N/A</v>
      </c>
      <c r="E485" s="204">
        <v>2024.2675473651962</v>
      </c>
      <c r="F485" s="204" t="e">
        <f>NA()</f>
        <v>#N/A</v>
      </c>
      <c r="G485" s="204" t="e">
        <f>NA()</f>
        <v>#N/A</v>
      </c>
      <c r="H485" s="204" t="e">
        <f>NA()</f>
        <v>#N/A</v>
      </c>
      <c r="I485" s="204">
        <v>1864.9733612844941</v>
      </c>
      <c r="J485" s="204" t="e">
        <f>NA()</f>
        <v>#N/A</v>
      </c>
      <c r="K485" s="204">
        <v>1870.6501671614274</v>
      </c>
      <c r="L485" s="204" t="e">
        <f>NA()</f>
        <v>#N/A</v>
      </c>
      <c r="M485" s="204">
        <v>1969.2201582902571</v>
      </c>
      <c r="N485" s="204">
        <v>1934.4065892923998</v>
      </c>
      <c r="O485" s="204" t="e">
        <f>NA()</f>
        <v>#N/A</v>
      </c>
      <c r="P485" s="204" t="e">
        <f>NA()</f>
        <v>#N/A</v>
      </c>
      <c r="Q485" s="204">
        <v>1811.9552334825687</v>
      </c>
      <c r="R485" s="204">
        <v>1813.3866640887452</v>
      </c>
      <c r="S485" s="204" t="e">
        <f>NA()</f>
        <v>#N/A</v>
      </c>
      <c r="T485" s="204" t="e">
        <f>NA()</f>
        <v>#N/A</v>
      </c>
      <c r="U485" s="204">
        <v>1835.1170802511233</v>
      </c>
      <c r="W485" s="4">
        <f>'7 a'!B71</f>
        <v>1896.0247253081536</v>
      </c>
      <c r="X485" s="4">
        <f>'7 a'!C71</f>
        <v>1912.6619274143434</v>
      </c>
      <c r="Y485" s="4" t="str">
        <f>'7 a'!D71</f>
        <v>NA</v>
      </c>
      <c r="Z485" s="4">
        <f>'7 a'!E71</f>
        <v>2024.2675473651962</v>
      </c>
      <c r="AA485" s="4" t="str">
        <f>'7 a'!F71</f>
        <v>NA</v>
      </c>
      <c r="AB485" s="4" t="str">
        <f>'7 a'!G71</f>
        <v>NA</v>
      </c>
      <c r="AC485" s="4" t="str">
        <f>'7 a'!H71</f>
        <v>NA</v>
      </c>
      <c r="AD485" s="4">
        <f>'7 a'!I71</f>
        <v>1864.9733612844941</v>
      </c>
      <c r="AE485" s="4" t="str">
        <f>'7 a'!J71</f>
        <v>NA</v>
      </c>
      <c r="AF485" s="4">
        <f>'7 a'!K71</f>
        <v>1870.6501671614274</v>
      </c>
      <c r="AG485" s="4" t="str">
        <f>'7 a'!L71</f>
        <v>NA</v>
      </c>
      <c r="AH485" s="4">
        <f>'7 a'!M71</f>
        <v>1969.2201582902571</v>
      </c>
      <c r="AI485" s="4">
        <f>'7 a'!N71</f>
        <v>1934.4065892923998</v>
      </c>
      <c r="AJ485" s="4" t="str">
        <f>'7 a'!O71</f>
        <v>NA</v>
      </c>
      <c r="AK485" s="4" t="str">
        <f>'7 a'!P71</f>
        <v>NA</v>
      </c>
      <c r="AL485" s="4">
        <f>'7 a'!Q71</f>
        <v>1811.9552334825687</v>
      </c>
      <c r="AM485" s="4">
        <f>'7 a'!R71</f>
        <v>1813.3866640887452</v>
      </c>
      <c r="AN485" s="4" t="str">
        <f>'7 a'!S71</f>
        <v>NA</v>
      </c>
      <c r="AO485" s="4" t="str">
        <f>'7 a'!T71</f>
        <v>NA</v>
      </c>
      <c r="AP485" s="4">
        <f>'7 a'!U71</f>
        <v>1835.1170802511233</v>
      </c>
      <c r="AR485" s="238">
        <f t="shared" si="169"/>
        <v>0</v>
      </c>
      <c r="AS485" s="238">
        <f t="shared" si="170"/>
        <v>0</v>
      </c>
      <c r="AT485" s="238" t="e">
        <f t="shared" si="171"/>
        <v>#VALUE!</v>
      </c>
      <c r="AU485" s="238">
        <f t="shared" si="172"/>
        <v>0</v>
      </c>
      <c r="AV485" s="238" t="e">
        <f t="shared" si="173"/>
        <v>#VALUE!</v>
      </c>
      <c r="AW485" s="238" t="e">
        <f t="shared" si="174"/>
        <v>#VALUE!</v>
      </c>
      <c r="AX485" s="238" t="e">
        <f t="shared" si="175"/>
        <v>#VALUE!</v>
      </c>
      <c r="AY485" s="238">
        <f t="shared" si="176"/>
        <v>0</v>
      </c>
      <c r="AZ485" s="238" t="e">
        <f t="shared" si="177"/>
        <v>#VALUE!</v>
      </c>
      <c r="BA485" s="238">
        <f t="shared" si="178"/>
        <v>0</v>
      </c>
      <c r="BB485" s="238" t="e">
        <f t="shared" si="179"/>
        <v>#VALUE!</v>
      </c>
      <c r="BC485" s="238">
        <f t="shared" si="180"/>
        <v>0</v>
      </c>
      <c r="BD485" s="238">
        <f t="shared" si="181"/>
        <v>0</v>
      </c>
      <c r="BE485" s="238" t="e">
        <f t="shared" si="182"/>
        <v>#VALUE!</v>
      </c>
      <c r="BF485" s="238" t="e">
        <f t="shared" si="183"/>
        <v>#VALUE!</v>
      </c>
      <c r="BG485" s="238">
        <f t="shared" si="184"/>
        <v>0</v>
      </c>
      <c r="BH485" s="238">
        <f t="shared" si="185"/>
        <v>0</v>
      </c>
      <c r="BI485" s="238" t="e">
        <f t="shared" si="186"/>
        <v>#VALUE!</v>
      </c>
      <c r="BJ485" s="238" t="e">
        <f t="shared" si="187"/>
        <v>#VALUE!</v>
      </c>
      <c r="BK485" s="238">
        <f t="shared" si="188"/>
        <v>0</v>
      </c>
    </row>
    <row r="486" spans="1:63" x14ac:dyDescent="0.25">
      <c r="A486">
        <v>1972</v>
      </c>
      <c r="B486" s="204">
        <v>1892.6384719037374</v>
      </c>
      <c r="C486" s="204">
        <v>1901.8687989680063</v>
      </c>
      <c r="D486" s="204" t="e">
        <f>NA()</f>
        <v>#N/A</v>
      </c>
      <c r="E486" s="204">
        <v>2040.2274586630656</v>
      </c>
      <c r="F486" s="204" t="e">
        <f>NA()</f>
        <v>#N/A</v>
      </c>
      <c r="G486" s="204" t="e">
        <f>NA()</f>
        <v>#N/A</v>
      </c>
      <c r="H486" s="204" t="e">
        <f>NA()</f>
        <v>#N/A</v>
      </c>
      <c r="I486" s="204">
        <v>1839.11443386057</v>
      </c>
      <c r="J486" s="204" t="e">
        <f>NA()</f>
        <v>#N/A</v>
      </c>
      <c r="K486" s="204">
        <v>1813.4739356858615</v>
      </c>
      <c r="L486" s="204" t="e">
        <f>NA()</f>
        <v>#N/A</v>
      </c>
      <c r="M486" s="204">
        <v>1918.2308754628702</v>
      </c>
      <c r="N486" s="204">
        <v>1911.3080388725473</v>
      </c>
      <c r="O486" s="204" t="e">
        <f>NA()</f>
        <v>#N/A</v>
      </c>
      <c r="P486" s="204" t="e">
        <f>NA()</f>
        <v>#N/A</v>
      </c>
      <c r="Q486" s="204">
        <v>1812.6380134387875</v>
      </c>
      <c r="R486" s="204">
        <v>1780.4730900185175</v>
      </c>
      <c r="S486" s="204" t="e">
        <f>NA()</f>
        <v>#N/A</v>
      </c>
      <c r="T486" s="204" t="e">
        <f>NA()</f>
        <v>#N/A</v>
      </c>
      <c r="U486" s="204">
        <v>1856.4715523704904</v>
      </c>
      <c r="W486" s="4">
        <f>'7 a'!B72</f>
        <v>1892.6384719037374</v>
      </c>
      <c r="X486" s="4">
        <f>'7 a'!C72</f>
        <v>1901.8687989680063</v>
      </c>
      <c r="Y486" s="4" t="str">
        <f>'7 a'!D72</f>
        <v>NA</v>
      </c>
      <c r="Z486" s="4">
        <f>'7 a'!E72</f>
        <v>2040.2274586630656</v>
      </c>
      <c r="AA486" s="4" t="str">
        <f>'7 a'!F72</f>
        <v>NA</v>
      </c>
      <c r="AB486" s="4" t="str">
        <f>'7 a'!G72</f>
        <v>NA</v>
      </c>
      <c r="AC486" s="4" t="str">
        <f>'7 a'!H72</f>
        <v>NA</v>
      </c>
      <c r="AD486" s="4">
        <f>'7 a'!I72</f>
        <v>1839.11443386057</v>
      </c>
      <c r="AE486" s="4" t="str">
        <f>'7 a'!J72</f>
        <v>NA</v>
      </c>
      <c r="AF486" s="4">
        <f>'7 a'!K72</f>
        <v>1813.4739356858615</v>
      </c>
      <c r="AG486" s="4" t="str">
        <f>'7 a'!L72</f>
        <v>NA</v>
      </c>
      <c r="AH486" s="4">
        <f>'7 a'!M72</f>
        <v>1918.2308754628702</v>
      </c>
      <c r="AI486" s="4">
        <f>'7 a'!N72</f>
        <v>1911.3080388725473</v>
      </c>
      <c r="AJ486" s="4" t="str">
        <f>'7 a'!O72</f>
        <v>NA</v>
      </c>
      <c r="AK486" s="4" t="str">
        <f>'7 a'!P72</f>
        <v>NA</v>
      </c>
      <c r="AL486" s="4">
        <f>'7 a'!Q72</f>
        <v>1812.6380134387875</v>
      </c>
      <c r="AM486" s="4">
        <f>'7 a'!R72</f>
        <v>1780.4730900185175</v>
      </c>
      <c r="AN486" s="4" t="str">
        <f>'7 a'!S72</f>
        <v>NA</v>
      </c>
      <c r="AO486" s="4" t="str">
        <f>'7 a'!T72</f>
        <v>NA</v>
      </c>
      <c r="AP486" s="4">
        <f>'7 a'!U72</f>
        <v>1856.4715523704904</v>
      </c>
      <c r="AR486" s="238">
        <f t="shared" si="169"/>
        <v>0</v>
      </c>
      <c r="AS486" s="238">
        <f t="shared" si="170"/>
        <v>0</v>
      </c>
      <c r="AT486" s="238" t="e">
        <f t="shared" si="171"/>
        <v>#VALUE!</v>
      </c>
      <c r="AU486" s="238">
        <f t="shared" si="172"/>
        <v>0</v>
      </c>
      <c r="AV486" s="238" t="e">
        <f t="shared" si="173"/>
        <v>#VALUE!</v>
      </c>
      <c r="AW486" s="238" t="e">
        <f t="shared" si="174"/>
        <v>#VALUE!</v>
      </c>
      <c r="AX486" s="238" t="e">
        <f t="shared" si="175"/>
        <v>#VALUE!</v>
      </c>
      <c r="AY486" s="238">
        <f t="shared" si="176"/>
        <v>0</v>
      </c>
      <c r="AZ486" s="238" t="e">
        <f t="shared" si="177"/>
        <v>#VALUE!</v>
      </c>
      <c r="BA486" s="238">
        <f t="shared" si="178"/>
        <v>0</v>
      </c>
      <c r="BB486" s="238" t="e">
        <f t="shared" si="179"/>
        <v>#VALUE!</v>
      </c>
      <c r="BC486" s="238">
        <f t="shared" si="180"/>
        <v>0</v>
      </c>
      <c r="BD486" s="238">
        <f t="shared" si="181"/>
        <v>0</v>
      </c>
      <c r="BE486" s="238" t="e">
        <f t="shared" si="182"/>
        <v>#VALUE!</v>
      </c>
      <c r="BF486" s="238" t="e">
        <f t="shared" si="183"/>
        <v>#VALUE!</v>
      </c>
      <c r="BG486" s="238">
        <f t="shared" si="184"/>
        <v>0</v>
      </c>
      <c r="BH486" s="238">
        <f t="shared" si="185"/>
        <v>0</v>
      </c>
      <c r="BI486" s="238" t="e">
        <f t="shared" si="186"/>
        <v>#VALUE!</v>
      </c>
      <c r="BJ486" s="238" t="e">
        <f t="shared" si="187"/>
        <v>#VALUE!</v>
      </c>
      <c r="BK486" s="238">
        <f t="shared" si="188"/>
        <v>0</v>
      </c>
    </row>
    <row r="487" spans="1:63" x14ac:dyDescent="0.25">
      <c r="A487">
        <v>1973</v>
      </c>
      <c r="B487" s="204">
        <v>1890.8227485982377</v>
      </c>
      <c r="C487" s="204">
        <v>1897.5036325250264</v>
      </c>
      <c r="D487" s="204" t="e">
        <f>NA()</f>
        <v>#N/A</v>
      </c>
      <c r="E487" s="204">
        <v>2071.9218037915962</v>
      </c>
      <c r="F487" s="204" t="e">
        <f>NA()</f>
        <v>#N/A</v>
      </c>
      <c r="G487" s="204" t="e">
        <f>NA()</f>
        <v>#N/A</v>
      </c>
      <c r="H487" s="204" t="e">
        <f>NA()</f>
        <v>#N/A</v>
      </c>
      <c r="I487" s="204">
        <v>1811.8217926851923</v>
      </c>
      <c r="J487" s="204" t="e">
        <f>NA()</f>
        <v>#N/A</v>
      </c>
      <c r="K487" s="204">
        <v>1769.2433753227367</v>
      </c>
      <c r="L487" s="204" t="e">
        <f>NA()</f>
        <v>#N/A</v>
      </c>
      <c r="M487" s="204">
        <v>1903.9435553588348</v>
      </c>
      <c r="N487" s="204">
        <v>1882.7121886611972</v>
      </c>
      <c r="O487" s="204" t="e">
        <f>NA()</f>
        <v>#N/A</v>
      </c>
      <c r="P487" s="204" t="e">
        <f>NA()</f>
        <v>#N/A</v>
      </c>
      <c r="Q487" s="204">
        <v>1788.524917770839</v>
      </c>
      <c r="R487" s="204">
        <v>1766.1069825096231</v>
      </c>
      <c r="S487" s="204" t="e">
        <f>NA()</f>
        <v>#N/A</v>
      </c>
      <c r="T487" s="204" t="e">
        <f>NA()</f>
        <v>#N/A</v>
      </c>
      <c r="U487" s="204">
        <v>1865.3629366827845</v>
      </c>
      <c r="W487" s="4">
        <f>'7 a'!B73</f>
        <v>1890.8227485982377</v>
      </c>
      <c r="X487" s="4">
        <f>'7 a'!C73</f>
        <v>1897.5036325250264</v>
      </c>
      <c r="Y487" s="4" t="str">
        <f>'7 a'!D73</f>
        <v>NA</v>
      </c>
      <c r="Z487" s="4">
        <f>'7 a'!E73</f>
        <v>2071.9218037915962</v>
      </c>
      <c r="AA487" s="4" t="str">
        <f>'7 a'!F73</f>
        <v>NA</v>
      </c>
      <c r="AB487" s="4" t="str">
        <f>'7 a'!G73</f>
        <v>NA</v>
      </c>
      <c r="AC487" s="4" t="str">
        <f>'7 a'!H73</f>
        <v>NA</v>
      </c>
      <c r="AD487" s="4">
        <f>'7 a'!I73</f>
        <v>1811.8217926851923</v>
      </c>
      <c r="AE487" s="4" t="str">
        <f>'7 a'!J73</f>
        <v>NA</v>
      </c>
      <c r="AF487" s="4">
        <f>'7 a'!K73</f>
        <v>1769.2433753227367</v>
      </c>
      <c r="AG487" s="4" t="str">
        <f>'7 a'!L73</f>
        <v>NA</v>
      </c>
      <c r="AH487" s="4">
        <f>'7 a'!M73</f>
        <v>1903.9435553588348</v>
      </c>
      <c r="AI487" s="4">
        <f>'7 a'!N73</f>
        <v>1882.7121886611972</v>
      </c>
      <c r="AJ487" s="4" t="str">
        <f>'7 a'!O73</f>
        <v>NA</v>
      </c>
      <c r="AK487" s="4" t="str">
        <f>'7 a'!P73</f>
        <v>NA</v>
      </c>
      <c r="AL487" s="4">
        <f>'7 a'!Q73</f>
        <v>1788.524917770839</v>
      </c>
      <c r="AM487" s="4">
        <f>'7 a'!R73</f>
        <v>1766.1069825096231</v>
      </c>
      <c r="AN487" s="4" t="str">
        <f>'7 a'!S73</f>
        <v>NA</v>
      </c>
      <c r="AO487" s="4" t="str">
        <f>'7 a'!T73</f>
        <v>NA</v>
      </c>
      <c r="AP487" s="4">
        <f>'7 a'!U73</f>
        <v>1865.3629366827845</v>
      </c>
      <c r="AR487" s="238">
        <f t="shared" si="169"/>
        <v>0</v>
      </c>
      <c r="AS487" s="238">
        <f t="shared" si="170"/>
        <v>0</v>
      </c>
      <c r="AT487" s="238" t="e">
        <f t="shared" si="171"/>
        <v>#VALUE!</v>
      </c>
      <c r="AU487" s="238">
        <f t="shared" si="172"/>
        <v>0</v>
      </c>
      <c r="AV487" s="238" t="e">
        <f t="shared" si="173"/>
        <v>#VALUE!</v>
      </c>
      <c r="AW487" s="238" t="e">
        <f t="shared" si="174"/>
        <v>#VALUE!</v>
      </c>
      <c r="AX487" s="238" t="e">
        <f t="shared" si="175"/>
        <v>#VALUE!</v>
      </c>
      <c r="AY487" s="238">
        <f t="shared" si="176"/>
        <v>0</v>
      </c>
      <c r="AZ487" s="238" t="e">
        <f t="shared" si="177"/>
        <v>#VALUE!</v>
      </c>
      <c r="BA487" s="238">
        <f t="shared" si="178"/>
        <v>0</v>
      </c>
      <c r="BB487" s="238" t="e">
        <f t="shared" si="179"/>
        <v>#VALUE!</v>
      </c>
      <c r="BC487" s="238">
        <f t="shared" si="180"/>
        <v>0</v>
      </c>
      <c r="BD487" s="238">
        <f t="shared" si="181"/>
        <v>0</v>
      </c>
      <c r="BE487" s="238" t="e">
        <f t="shared" si="182"/>
        <v>#VALUE!</v>
      </c>
      <c r="BF487" s="238" t="e">
        <f t="shared" si="183"/>
        <v>#VALUE!</v>
      </c>
      <c r="BG487" s="238">
        <f t="shared" si="184"/>
        <v>0</v>
      </c>
      <c r="BH487" s="238">
        <f t="shared" si="185"/>
        <v>0</v>
      </c>
      <c r="BI487" s="238" t="e">
        <f t="shared" si="186"/>
        <v>#VALUE!</v>
      </c>
      <c r="BJ487" s="238" t="e">
        <f t="shared" si="187"/>
        <v>#VALUE!</v>
      </c>
      <c r="BK487" s="238">
        <f t="shared" si="188"/>
        <v>0</v>
      </c>
    </row>
    <row r="488" spans="1:63" x14ac:dyDescent="0.25">
      <c r="A488">
        <v>1974</v>
      </c>
      <c r="B488" s="204">
        <v>1862.9118317738114</v>
      </c>
      <c r="C488" s="204">
        <v>1883.103296760421</v>
      </c>
      <c r="D488" s="204" t="e">
        <f>NA()</f>
        <v>#N/A</v>
      </c>
      <c r="E488" s="204">
        <v>2022.8266639964093</v>
      </c>
      <c r="F488" s="204" t="e">
        <f>NA()</f>
        <v>#N/A</v>
      </c>
      <c r="G488" s="204" t="e">
        <f>NA()</f>
        <v>#N/A</v>
      </c>
      <c r="H488" s="204" t="e">
        <f>NA()</f>
        <v>#N/A</v>
      </c>
      <c r="I488" s="204">
        <v>1783.8538837080257</v>
      </c>
      <c r="J488" s="204" t="e">
        <f>NA()</f>
        <v>#N/A</v>
      </c>
      <c r="K488" s="204">
        <v>1757.7258647434282</v>
      </c>
      <c r="L488" s="204" t="e">
        <f>NA()</f>
        <v>#N/A</v>
      </c>
      <c r="M488" s="204">
        <v>1873.192795327016</v>
      </c>
      <c r="N488" s="204">
        <v>1843.1882335462785</v>
      </c>
      <c r="O488" s="204" t="e">
        <f>NA()</f>
        <v>#N/A</v>
      </c>
      <c r="P488" s="204" t="e">
        <f>NA()</f>
        <v>#N/A</v>
      </c>
      <c r="Q488" s="204">
        <v>1736.0942677151813</v>
      </c>
      <c r="R488" s="204">
        <v>1744.8838625081955</v>
      </c>
      <c r="S488" s="204" t="e">
        <f>NA()</f>
        <v>#N/A</v>
      </c>
      <c r="T488" s="204" t="e">
        <f>NA()</f>
        <v>#N/A</v>
      </c>
      <c r="U488" s="204">
        <v>1850.3849819923175</v>
      </c>
      <c r="W488" s="4">
        <f>'7 a'!B74</f>
        <v>1862.9118317738114</v>
      </c>
      <c r="X488" s="4">
        <f>'7 a'!C74</f>
        <v>1883.103296760421</v>
      </c>
      <c r="Y488" s="4" t="str">
        <f>'7 a'!D74</f>
        <v>NA</v>
      </c>
      <c r="Z488" s="4">
        <f>'7 a'!E74</f>
        <v>2022.8266639964093</v>
      </c>
      <c r="AA488" s="4" t="str">
        <f>'7 a'!F74</f>
        <v>NA</v>
      </c>
      <c r="AB488" s="4" t="str">
        <f>'7 a'!G74</f>
        <v>NA</v>
      </c>
      <c r="AC488" s="4" t="str">
        <f>'7 a'!H74</f>
        <v>NA</v>
      </c>
      <c r="AD488" s="4">
        <f>'7 a'!I74</f>
        <v>1783.8538837080257</v>
      </c>
      <c r="AE488" s="4" t="str">
        <f>'7 a'!J74</f>
        <v>NA</v>
      </c>
      <c r="AF488" s="4">
        <f>'7 a'!K74</f>
        <v>1757.7258647434282</v>
      </c>
      <c r="AG488" s="4" t="str">
        <f>'7 a'!L74</f>
        <v>NA</v>
      </c>
      <c r="AH488" s="4">
        <f>'7 a'!M74</f>
        <v>1873.192795327016</v>
      </c>
      <c r="AI488" s="4">
        <f>'7 a'!N74</f>
        <v>1843.1882335462785</v>
      </c>
      <c r="AJ488" s="4" t="str">
        <f>'7 a'!O74</f>
        <v>NA</v>
      </c>
      <c r="AK488" s="4" t="str">
        <f>'7 a'!P74</f>
        <v>NA</v>
      </c>
      <c r="AL488" s="4">
        <f>'7 a'!Q74</f>
        <v>1736.0942677151813</v>
      </c>
      <c r="AM488" s="4">
        <f>'7 a'!R74</f>
        <v>1744.8838625081955</v>
      </c>
      <c r="AN488" s="4" t="str">
        <f>'7 a'!S74</f>
        <v>NA</v>
      </c>
      <c r="AO488" s="4" t="str">
        <f>'7 a'!T74</f>
        <v>NA</v>
      </c>
      <c r="AP488" s="4">
        <f>'7 a'!U74</f>
        <v>1850.3849819923175</v>
      </c>
      <c r="AR488" s="238">
        <f t="shared" si="169"/>
        <v>0</v>
      </c>
      <c r="AS488" s="238">
        <f t="shared" si="170"/>
        <v>0</v>
      </c>
      <c r="AT488" s="238" t="e">
        <f t="shared" si="171"/>
        <v>#VALUE!</v>
      </c>
      <c r="AU488" s="238">
        <f t="shared" si="172"/>
        <v>0</v>
      </c>
      <c r="AV488" s="238" t="e">
        <f t="shared" si="173"/>
        <v>#VALUE!</v>
      </c>
      <c r="AW488" s="238" t="e">
        <f t="shared" si="174"/>
        <v>#VALUE!</v>
      </c>
      <c r="AX488" s="238" t="e">
        <f t="shared" si="175"/>
        <v>#VALUE!</v>
      </c>
      <c r="AY488" s="238">
        <f t="shared" si="176"/>
        <v>0</v>
      </c>
      <c r="AZ488" s="238" t="e">
        <f t="shared" si="177"/>
        <v>#VALUE!</v>
      </c>
      <c r="BA488" s="238">
        <f t="shared" si="178"/>
        <v>0</v>
      </c>
      <c r="BB488" s="238" t="e">
        <f t="shared" si="179"/>
        <v>#VALUE!</v>
      </c>
      <c r="BC488" s="238">
        <f t="shared" si="180"/>
        <v>0</v>
      </c>
      <c r="BD488" s="238">
        <f t="shared" si="181"/>
        <v>0</v>
      </c>
      <c r="BE488" s="238" t="e">
        <f t="shared" si="182"/>
        <v>#VALUE!</v>
      </c>
      <c r="BF488" s="238" t="e">
        <f t="shared" si="183"/>
        <v>#VALUE!</v>
      </c>
      <c r="BG488" s="238">
        <f t="shared" si="184"/>
        <v>0</v>
      </c>
      <c r="BH488" s="238">
        <f t="shared" si="185"/>
        <v>0</v>
      </c>
      <c r="BI488" s="238" t="e">
        <f t="shared" si="186"/>
        <v>#VALUE!</v>
      </c>
      <c r="BJ488" s="238" t="e">
        <f t="shared" si="187"/>
        <v>#VALUE!</v>
      </c>
      <c r="BK488" s="238">
        <f t="shared" si="188"/>
        <v>0</v>
      </c>
    </row>
    <row r="489" spans="1:63" x14ac:dyDescent="0.25">
      <c r="A489">
        <v>1975</v>
      </c>
      <c r="B489" s="204">
        <v>1830.0388521573173</v>
      </c>
      <c r="C489" s="204">
        <v>1866.9233374134233</v>
      </c>
      <c r="D489" s="204" t="e">
        <f>NA()</f>
        <v>#N/A</v>
      </c>
      <c r="E489" s="204">
        <v>1988.8448515151485</v>
      </c>
      <c r="F489" s="204" t="e">
        <f>NA()</f>
        <v>#N/A</v>
      </c>
      <c r="G489" s="204" t="e">
        <f>NA()</f>
        <v>#N/A</v>
      </c>
      <c r="H489" s="204" t="e">
        <f>NA()</f>
        <v>#N/A</v>
      </c>
      <c r="I489" s="204">
        <v>1774.5990997155639</v>
      </c>
      <c r="J489" s="204" t="e">
        <f>NA()</f>
        <v>#N/A</v>
      </c>
      <c r="K489" s="204">
        <v>1688.7166743540095</v>
      </c>
      <c r="L489" s="204">
        <v>1899.1433859928541</v>
      </c>
      <c r="M489" s="204">
        <v>1847.420867856971</v>
      </c>
      <c r="N489" s="204">
        <v>1806.3090521182567</v>
      </c>
      <c r="O489" s="204" t="e">
        <f>NA()</f>
        <v>#N/A</v>
      </c>
      <c r="P489" s="204" t="e">
        <f>NA()</f>
        <v>#N/A</v>
      </c>
      <c r="Q489" s="204">
        <v>1685.1949703210023</v>
      </c>
      <c r="R489" s="204">
        <v>1727.9861810853606</v>
      </c>
      <c r="S489" s="204" t="e">
        <f>NA()</f>
        <v>#N/A</v>
      </c>
      <c r="T489" s="204" t="e">
        <f>NA()</f>
        <v>#N/A</v>
      </c>
      <c r="U489" s="204">
        <v>1819.0292841959308</v>
      </c>
      <c r="W489" s="4">
        <f>'7 a'!B75</f>
        <v>1830.0388521573173</v>
      </c>
      <c r="X489" s="4">
        <f>'7 a'!C75</f>
        <v>1866.9233374134233</v>
      </c>
      <c r="Y489" s="4" t="str">
        <f>'7 a'!D75</f>
        <v>NA</v>
      </c>
      <c r="Z489" s="4">
        <f>'7 a'!E75</f>
        <v>1988.8448515151485</v>
      </c>
      <c r="AA489" s="4" t="str">
        <f>'7 a'!F75</f>
        <v>NA</v>
      </c>
      <c r="AB489" s="4" t="str">
        <f>'7 a'!G75</f>
        <v>NA</v>
      </c>
      <c r="AC489" s="4" t="str">
        <f>'7 a'!H75</f>
        <v>NA</v>
      </c>
      <c r="AD489" s="4">
        <f>'7 a'!I75</f>
        <v>1774.5990997155639</v>
      </c>
      <c r="AE489" s="4" t="str">
        <f>'7 a'!J75</f>
        <v>NA</v>
      </c>
      <c r="AF489" s="4">
        <f>'7 a'!K75</f>
        <v>1688.7166743540095</v>
      </c>
      <c r="AG489" s="4">
        <f>'7 a'!L75</f>
        <v>1899.1433859928541</v>
      </c>
      <c r="AH489" s="4">
        <f>'7 a'!M75</f>
        <v>1847.420867856971</v>
      </c>
      <c r="AI489" s="4">
        <f>'7 a'!N75</f>
        <v>1806.3090521182567</v>
      </c>
      <c r="AJ489" s="4" t="str">
        <f>'7 a'!O75</f>
        <v>NA</v>
      </c>
      <c r="AK489" s="4" t="str">
        <f>'7 a'!P75</f>
        <v>NA</v>
      </c>
      <c r="AL489" s="4">
        <f>'7 a'!Q75</f>
        <v>1685.1949703210023</v>
      </c>
      <c r="AM489" s="4">
        <f>'7 a'!R75</f>
        <v>1727.9861810853606</v>
      </c>
      <c r="AN489" s="4" t="str">
        <f>'7 a'!S75</f>
        <v>NA</v>
      </c>
      <c r="AO489" s="4" t="str">
        <f>'7 a'!T75</f>
        <v>NA</v>
      </c>
      <c r="AP489" s="4">
        <f>'7 a'!U75</f>
        <v>1819.0292841959308</v>
      </c>
      <c r="AR489" s="238">
        <f t="shared" si="169"/>
        <v>0</v>
      </c>
      <c r="AS489" s="238">
        <f t="shared" si="170"/>
        <v>0</v>
      </c>
      <c r="AT489" s="238" t="e">
        <f t="shared" si="171"/>
        <v>#VALUE!</v>
      </c>
      <c r="AU489" s="238">
        <f t="shared" si="172"/>
        <v>0</v>
      </c>
      <c r="AV489" s="238" t="e">
        <f t="shared" si="173"/>
        <v>#VALUE!</v>
      </c>
      <c r="AW489" s="238" t="e">
        <f t="shared" si="174"/>
        <v>#VALUE!</v>
      </c>
      <c r="AX489" s="238" t="e">
        <f t="shared" si="175"/>
        <v>#VALUE!</v>
      </c>
      <c r="AY489" s="238">
        <f t="shared" si="176"/>
        <v>0</v>
      </c>
      <c r="AZ489" s="238" t="e">
        <f t="shared" si="177"/>
        <v>#VALUE!</v>
      </c>
      <c r="BA489" s="238">
        <f t="shared" si="178"/>
        <v>0</v>
      </c>
      <c r="BB489" s="238">
        <f t="shared" si="179"/>
        <v>0</v>
      </c>
      <c r="BC489" s="238">
        <f t="shared" si="180"/>
        <v>0</v>
      </c>
      <c r="BD489" s="238">
        <f t="shared" si="181"/>
        <v>0</v>
      </c>
      <c r="BE489" s="238" t="e">
        <f t="shared" si="182"/>
        <v>#VALUE!</v>
      </c>
      <c r="BF489" s="238" t="e">
        <f t="shared" si="183"/>
        <v>#VALUE!</v>
      </c>
      <c r="BG489" s="238">
        <f t="shared" si="184"/>
        <v>0</v>
      </c>
      <c r="BH489" s="238">
        <f t="shared" si="185"/>
        <v>0</v>
      </c>
      <c r="BI489" s="238" t="e">
        <f t="shared" si="186"/>
        <v>#VALUE!</v>
      </c>
      <c r="BJ489" s="238" t="e">
        <f t="shared" si="187"/>
        <v>#VALUE!</v>
      </c>
      <c r="BK489" s="238">
        <f t="shared" si="188"/>
        <v>0</v>
      </c>
    </row>
    <row r="490" spans="1:63" x14ac:dyDescent="0.25">
      <c r="A490">
        <v>1976</v>
      </c>
      <c r="B490" s="204">
        <v>1823.5675937334977</v>
      </c>
      <c r="C490" s="204">
        <v>1838.0962776561159</v>
      </c>
      <c r="D490" s="204" t="e">
        <f>NA()</f>
        <v>#N/A</v>
      </c>
      <c r="E490" s="204">
        <v>2023.1138838905529</v>
      </c>
      <c r="F490" s="204" t="e">
        <f>NA()</f>
        <v>#N/A</v>
      </c>
      <c r="G490" s="204">
        <v>2367.2857142857147</v>
      </c>
      <c r="H490" s="204" t="e">
        <f>NA()</f>
        <v>#N/A</v>
      </c>
      <c r="I490" s="204">
        <v>1777.4711146366274</v>
      </c>
      <c r="J490" s="204" t="e">
        <f>NA()</f>
        <v>#N/A</v>
      </c>
      <c r="K490" s="204">
        <v>1697.6277682896323</v>
      </c>
      <c r="L490" s="204">
        <v>1896.1292845041053</v>
      </c>
      <c r="M490" s="204">
        <v>1874.4089068077067</v>
      </c>
      <c r="N490" s="204">
        <v>1818.814797811699</v>
      </c>
      <c r="O490" s="204" t="e">
        <f>NA()</f>
        <v>#N/A</v>
      </c>
      <c r="P490" s="204" t="e">
        <f>NA()</f>
        <v>#N/A</v>
      </c>
      <c r="Q490" s="204">
        <v>1671.9815472229116</v>
      </c>
      <c r="R490" s="204">
        <v>1674.4331160510333</v>
      </c>
      <c r="S490" s="204" t="e">
        <f>NA()</f>
        <v>#N/A</v>
      </c>
      <c r="T490" s="204" t="e">
        <f>NA()</f>
        <v>#N/A</v>
      </c>
      <c r="U490" s="204">
        <v>1811.9358854652971</v>
      </c>
      <c r="W490" s="4">
        <f>'7 a'!B76</f>
        <v>1823.5675937334977</v>
      </c>
      <c r="X490" s="4">
        <f>'7 a'!C76</f>
        <v>1838.0962776561159</v>
      </c>
      <c r="Y490" s="4" t="str">
        <f>'7 a'!D76</f>
        <v>NA</v>
      </c>
      <c r="Z490" s="4">
        <f>'7 a'!E76</f>
        <v>2023.1138838905529</v>
      </c>
      <c r="AA490" s="4" t="str">
        <f>'7 a'!F76</f>
        <v>NA</v>
      </c>
      <c r="AB490" s="4">
        <f>'7 a'!G76</f>
        <v>2367.2857142857147</v>
      </c>
      <c r="AC490" s="4" t="str">
        <f>'7 a'!H76</f>
        <v>NA</v>
      </c>
      <c r="AD490" s="4">
        <f>'7 a'!I76</f>
        <v>1777.4711146366274</v>
      </c>
      <c r="AE490" s="4" t="str">
        <f>'7 a'!J76</f>
        <v>NA</v>
      </c>
      <c r="AF490" s="4">
        <f>'7 a'!K76</f>
        <v>1697.6277682896323</v>
      </c>
      <c r="AG490" s="4">
        <f>'7 a'!L76</f>
        <v>1896.1292845041053</v>
      </c>
      <c r="AH490" s="4">
        <f>'7 a'!M76</f>
        <v>1874.4089068077067</v>
      </c>
      <c r="AI490" s="4">
        <f>'7 a'!N76</f>
        <v>1818.814797811699</v>
      </c>
      <c r="AJ490" s="4" t="str">
        <f>'7 a'!O76</f>
        <v>NA</v>
      </c>
      <c r="AK490" s="4" t="str">
        <f>'7 a'!P76</f>
        <v>NA</v>
      </c>
      <c r="AL490" s="4">
        <f>'7 a'!Q76</f>
        <v>1671.9815472229116</v>
      </c>
      <c r="AM490" s="4">
        <f>'7 a'!R76</f>
        <v>1674.4331160510333</v>
      </c>
      <c r="AN490" s="4" t="str">
        <f>'7 a'!S76</f>
        <v>NA</v>
      </c>
      <c r="AO490" s="4" t="str">
        <f>'7 a'!T76</f>
        <v>NA</v>
      </c>
      <c r="AP490" s="4">
        <f>'7 a'!U76</f>
        <v>1811.9358854652971</v>
      </c>
      <c r="AR490" s="238">
        <f t="shared" si="169"/>
        <v>0</v>
      </c>
      <c r="AS490" s="238">
        <f t="shared" si="170"/>
        <v>0</v>
      </c>
      <c r="AT490" s="238" t="e">
        <f t="shared" si="171"/>
        <v>#VALUE!</v>
      </c>
      <c r="AU490" s="238">
        <f t="shared" si="172"/>
        <v>0</v>
      </c>
      <c r="AV490" s="238" t="e">
        <f t="shared" si="173"/>
        <v>#VALUE!</v>
      </c>
      <c r="AW490" s="238">
        <f t="shared" si="174"/>
        <v>0</v>
      </c>
      <c r="AX490" s="238" t="e">
        <f t="shared" si="175"/>
        <v>#VALUE!</v>
      </c>
      <c r="AY490" s="238">
        <f t="shared" si="176"/>
        <v>0</v>
      </c>
      <c r="AZ490" s="238" t="e">
        <f t="shared" si="177"/>
        <v>#VALUE!</v>
      </c>
      <c r="BA490" s="238">
        <f t="shared" si="178"/>
        <v>0</v>
      </c>
      <c r="BB490" s="238">
        <f t="shared" si="179"/>
        <v>0</v>
      </c>
      <c r="BC490" s="238">
        <f t="shared" si="180"/>
        <v>0</v>
      </c>
      <c r="BD490" s="238">
        <f t="shared" si="181"/>
        <v>0</v>
      </c>
      <c r="BE490" s="238" t="e">
        <f t="shared" si="182"/>
        <v>#VALUE!</v>
      </c>
      <c r="BF490" s="238" t="e">
        <f t="shared" si="183"/>
        <v>#VALUE!</v>
      </c>
      <c r="BG490" s="238">
        <f t="shared" si="184"/>
        <v>0</v>
      </c>
      <c r="BH490" s="238">
        <f t="shared" si="185"/>
        <v>0</v>
      </c>
      <c r="BI490" s="238" t="e">
        <f t="shared" si="186"/>
        <v>#VALUE!</v>
      </c>
      <c r="BJ490" s="238" t="e">
        <f t="shared" si="187"/>
        <v>#VALUE!</v>
      </c>
      <c r="BK490" s="238">
        <f t="shared" si="188"/>
        <v>0</v>
      </c>
    </row>
    <row r="491" spans="1:63" x14ac:dyDescent="0.25">
      <c r="A491">
        <v>1977</v>
      </c>
      <c r="B491" s="204">
        <v>1822.5066383430694</v>
      </c>
      <c r="C491" s="204">
        <v>1831.7123219391565</v>
      </c>
      <c r="D491" s="204" t="e">
        <f>NA()</f>
        <v>#N/A</v>
      </c>
      <c r="E491" s="204">
        <v>2062.8201209681324</v>
      </c>
      <c r="F491" s="204" t="e">
        <f>NA()</f>
        <v>#N/A</v>
      </c>
      <c r="G491" s="204">
        <v>2377.7142857142858</v>
      </c>
      <c r="H491" s="204" t="e">
        <f>NA()</f>
        <v>#N/A</v>
      </c>
      <c r="I491" s="204">
        <v>1751.8311642551801</v>
      </c>
      <c r="J491" s="204" t="e">
        <f>NA()</f>
        <v>#N/A</v>
      </c>
      <c r="K491" s="204">
        <v>1674.1034659573445</v>
      </c>
      <c r="L491" s="204">
        <v>1887.836821379585</v>
      </c>
      <c r="M491" s="204">
        <v>1836.9166673334319</v>
      </c>
      <c r="N491" s="204">
        <v>1801.2825406519582</v>
      </c>
      <c r="O491" s="204" t="e">
        <f>NA()</f>
        <v>#N/A</v>
      </c>
      <c r="P491" s="204" t="e">
        <f>NA()</f>
        <v>#N/A</v>
      </c>
      <c r="Q491" s="204">
        <v>1665.3870567484234</v>
      </c>
      <c r="R491" s="204">
        <v>1638.3166728104602</v>
      </c>
      <c r="S491" s="204">
        <v>1922.960446949352</v>
      </c>
      <c r="T491" s="204" t="e">
        <f>NA()</f>
        <v>#N/A</v>
      </c>
      <c r="U491" s="204">
        <v>1821.8158156890067</v>
      </c>
      <c r="W491" s="4">
        <f>'7 a'!B77</f>
        <v>1822.5066383430694</v>
      </c>
      <c r="X491" s="4">
        <f>'7 a'!C77</f>
        <v>1831.7123219391565</v>
      </c>
      <c r="Y491" s="4" t="str">
        <f>'7 a'!D77</f>
        <v>NA</v>
      </c>
      <c r="Z491" s="4">
        <f>'7 a'!E77</f>
        <v>2062.8201209681324</v>
      </c>
      <c r="AA491" s="4" t="str">
        <f>'7 a'!F77</f>
        <v>NA</v>
      </c>
      <c r="AB491" s="4">
        <f>'7 a'!G77</f>
        <v>2377.7142857142858</v>
      </c>
      <c r="AC491" s="4" t="str">
        <f>'7 a'!H77</f>
        <v>NA</v>
      </c>
      <c r="AD491" s="4">
        <f>'7 a'!I77</f>
        <v>1751.8311642551801</v>
      </c>
      <c r="AE491" s="4" t="str">
        <f>'7 a'!J77</f>
        <v>NA</v>
      </c>
      <c r="AF491" s="4">
        <f>'7 a'!K77</f>
        <v>1674.1034659573445</v>
      </c>
      <c r="AG491" s="4">
        <f>'7 a'!L77</f>
        <v>1887.836821379585</v>
      </c>
      <c r="AH491" s="4">
        <f>'7 a'!M77</f>
        <v>1836.9166673334319</v>
      </c>
      <c r="AI491" s="4">
        <f>'7 a'!N77</f>
        <v>1801.2825406519582</v>
      </c>
      <c r="AJ491" s="4" t="str">
        <f>'7 a'!O77</f>
        <v>NA</v>
      </c>
      <c r="AK491" s="4" t="str">
        <f>'7 a'!P77</f>
        <v>NA</v>
      </c>
      <c r="AL491" s="4">
        <f>'7 a'!Q77</f>
        <v>1665.3870567484234</v>
      </c>
      <c r="AM491" s="4">
        <f>'7 a'!R77</f>
        <v>1638.3166728104602</v>
      </c>
      <c r="AN491" s="4">
        <f>'7 a'!S77</f>
        <v>1922.960446949352</v>
      </c>
      <c r="AO491" s="4" t="str">
        <f>'7 a'!T77</f>
        <v>NA</v>
      </c>
      <c r="AP491" s="4">
        <f>'7 a'!U77</f>
        <v>1821.8158156890067</v>
      </c>
      <c r="AR491" s="238">
        <f t="shared" si="169"/>
        <v>0</v>
      </c>
      <c r="AS491" s="238">
        <f t="shared" si="170"/>
        <v>0</v>
      </c>
      <c r="AT491" s="238" t="e">
        <f t="shared" si="171"/>
        <v>#VALUE!</v>
      </c>
      <c r="AU491" s="238">
        <f t="shared" si="172"/>
        <v>0</v>
      </c>
      <c r="AV491" s="238" t="e">
        <f t="shared" si="173"/>
        <v>#VALUE!</v>
      </c>
      <c r="AW491" s="238">
        <f t="shared" si="174"/>
        <v>0</v>
      </c>
      <c r="AX491" s="238" t="e">
        <f t="shared" si="175"/>
        <v>#VALUE!</v>
      </c>
      <c r="AY491" s="238">
        <f t="shared" si="176"/>
        <v>0</v>
      </c>
      <c r="AZ491" s="238" t="e">
        <f t="shared" si="177"/>
        <v>#VALUE!</v>
      </c>
      <c r="BA491" s="238">
        <f t="shared" si="178"/>
        <v>0</v>
      </c>
      <c r="BB491" s="238">
        <f t="shared" si="179"/>
        <v>0</v>
      </c>
      <c r="BC491" s="238">
        <f t="shared" si="180"/>
        <v>0</v>
      </c>
      <c r="BD491" s="238">
        <f t="shared" si="181"/>
        <v>0</v>
      </c>
      <c r="BE491" s="238" t="e">
        <f t="shared" si="182"/>
        <v>#VALUE!</v>
      </c>
      <c r="BF491" s="238" t="e">
        <f t="shared" si="183"/>
        <v>#VALUE!</v>
      </c>
      <c r="BG491" s="238">
        <f t="shared" si="184"/>
        <v>0</v>
      </c>
      <c r="BH491" s="238">
        <f t="shared" si="185"/>
        <v>0</v>
      </c>
      <c r="BI491" s="238">
        <f t="shared" si="186"/>
        <v>0</v>
      </c>
      <c r="BJ491" s="238" t="e">
        <f t="shared" si="187"/>
        <v>#VALUE!</v>
      </c>
      <c r="BK491" s="238">
        <f t="shared" si="188"/>
        <v>0</v>
      </c>
    </row>
    <row r="492" spans="1:63" x14ac:dyDescent="0.25">
      <c r="A492">
        <v>1978</v>
      </c>
      <c r="B492" s="204">
        <v>1830.2246218102173</v>
      </c>
      <c r="C492" s="204">
        <v>1837.556362925885</v>
      </c>
      <c r="D492" s="204">
        <v>1840.0349603499196</v>
      </c>
      <c r="E492" s="204">
        <v>2095.134777412477</v>
      </c>
      <c r="F492" s="204" t="e">
        <f>NA()</f>
        <v>#N/A</v>
      </c>
      <c r="G492" s="204">
        <v>2393.3571428571431</v>
      </c>
      <c r="H492" s="204" t="e">
        <f>NA()</f>
        <v>#N/A</v>
      </c>
      <c r="I492" s="204">
        <v>1735.2221140278793</v>
      </c>
      <c r="J492" s="204" t="e">
        <f>NA()</f>
        <v>#N/A</v>
      </c>
      <c r="K492" s="204">
        <v>1655.0359231518191</v>
      </c>
      <c r="L492" s="204">
        <v>1893.2559178204556</v>
      </c>
      <c r="M492" s="204">
        <v>1806.4852388369079</v>
      </c>
      <c r="N492" s="204">
        <v>1782.2882412971992</v>
      </c>
      <c r="O492" s="204" t="e">
        <f>NA()</f>
        <v>#N/A</v>
      </c>
      <c r="P492" s="204" t="e">
        <f>NA()</f>
        <v>#N/A</v>
      </c>
      <c r="Q492" s="204">
        <v>1634.0113934970211</v>
      </c>
      <c r="R492" s="204">
        <v>1601.8704039219867</v>
      </c>
      <c r="S492" s="204">
        <v>1899.8479415773645</v>
      </c>
      <c r="T492" s="204" t="e">
        <f>NA()</f>
        <v>#N/A</v>
      </c>
      <c r="U492" s="204">
        <v>1823.118341161645</v>
      </c>
      <c r="W492" s="4">
        <f>'7 a'!B78</f>
        <v>1830.2246218102173</v>
      </c>
      <c r="X492" s="4">
        <f>'7 a'!C78</f>
        <v>1837.556362925885</v>
      </c>
      <c r="Y492" s="4">
        <f>'7 a'!D78</f>
        <v>1840.0349603499196</v>
      </c>
      <c r="Z492" s="4">
        <f>'7 a'!E78</f>
        <v>2095.134777412477</v>
      </c>
      <c r="AA492" s="4" t="str">
        <f>'7 a'!F78</f>
        <v>NA</v>
      </c>
      <c r="AB492" s="4">
        <f>'7 a'!G78</f>
        <v>2393.3571428571431</v>
      </c>
      <c r="AC492" s="4" t="str">
        <f>'7 a'!H78</f>
        <v>NA</v>
      </c>
      <c r="AD492" s="4">
        <f>'7 a'!I78</f>
        <v>1735.2221140278793</v>
      </c>
      <c r="AE492" s="4" t="str">
        <f>'7 a'!J78</f>
        <v>NA</v>
      </c>
      <c r="AF492" s="4">
        <f>'7 a'!K78</f>
        <v>1655.0359231518191</v>
      </c>
      <c r="AG492" s="4">
        <f>'7 a'!L78</f>
        <v>1893.2559178204556</v>
      </c>
      <c r="AH492" s="4">
        <f>'7 a'!M78</f>
        <v>1806.4852388369079</v>
      </c>
      <c r="AI492" s="4">
        <f>'7 a'!N78</f>
        <v>1782.2882412971992</v>
      </c>
      <c r="AJ492" s="4" t="str">
        <f>'7 a'!O78</f>
        <v>NA</v>
      </c>
      <c r="AK492" s="4" t="str">
        <f>'7 a'!P78</f>
        <v>NA</v>
      </c>
      <c r="AL492" s="4">
        <f>'7 a'!Q78</f>
        <v>1634.0113934970211</v>
      </c>
      <c r="AM492" s="4">
        <f>'7 a'!R78</f>
        <v>1601.8704039219867</v>
      </c>
      <c r="AN492" s="4">
        <f>'7 a'!S78</f>
        <v>1899.8479415773645</v>
      </c>
      <c r="AO492" s="4" t="str">
        <f>'7 a'!T78</f>
        <v>NA</v>
      </c>
      <c r="AP492" s="4">
        <f>'7 a'!U78</f>
        <v>1823.118341161645</v>
      </c>
      <c r="AR492" s="238">
        <f t="shared" si="169"/>
        <v>0</v>
      </c>
      <c r="AS492" s="238">
        <f t="shared" si="170"/>
        <v>0</v>
      </c>
      <c r="AT492" s="238">
        <f t="shared" si="171"/>
        <v>0</v>
      </c>
      <c r="AU492" s="238">
        <f t="shared" si="172"/>
        <v>0</v>
      </c>
      <c r="AV492" s="238" t="e">
        <f t="shared" si="173"/>
        <v>#VALUE!</v>
      </c>
      <c r="AW492" s="238">
        <f t="shared" si="174"/>
        <v>0</v>
      </c>
      <c r="AX492" s="238" t="e">
        <f t="shared" si="175"/>
        <v>#VALUE!</v>
      </c>
      <c r="AY492" s="238">
        <f t="shared" si="176"/>
        <v>0</v>
      </c>
      <c r="AZ492" s="238" t="e">
        <f t="shared" si="177"/>
        <v>#VALUE!</v>
      </c>
      <c r="BA492" s="238">
        <f t="shared" si="178"/>
        <v>0</v>
      </c>
      <c r="BB492" s="238">
        <f t="shared" si="179"/>
        <v>0</v>
      </c>
      <c r="BC492" s="238">
        <f t="shared" si="180"/>
        <v>0</v>
      </c>
      <c r="BD492" s="238">
        <f t="shared" si="181"/>
        <v>0</v>
      </c>
      <c r="BE492" s="238" t="e">
        <f t="shared" si="182"/>
        <v>#VALUE!</v>
      </c>
      <c r="BF492" s="238" t="e">
        <f t="shared" si="183"/>
        <v>#VALUE!</v>
      </c>
      <c r="BG492" s="238">
        <f t="shared" si="184"/>
        <v>0</v>
      </c>
      <c r="BH492" s="238">
        <f t="shared" si="185"/>
        <v>0</v>
      </c>
      <c r="BI492" s="238">
        <f t="shared" si="186"/>
        <v>0</v>
      </c>
      <c r="BJ492" s="238" t="e">
        <f t="shared" si="187"/>
        <v>#VALUE!</v>
      </c>
      <c r="BK492" s="238">
        <f t="shared" si="188"/>
        <v>0</v>
      </c>
    </row>
    <row r="493" spans="1:63" x14ac:dyDescent="0.25">
      <c r="A493">
        <v>1979</v>
      </c>
      <c r="B493" s="204">
        <v>1828.5635008720469</v>
      </c>
      <c r="C493" s="204">
        <v>1834.4409436953406</v>
      </c>
      <c r="D493" s="204">
        <v>1859.4988462202377</v>
      </c>
      <c r="E493" s="204">
        <v>2120.7021891336431</v>
      </c>
      <c r="F493" s="204" t="e">
        <f>NA()</f>
        <v>#N/A</v>
      </c>
      <c r="G493" s="204">
        <v>2388.1428571428569</v>
      </c>
      <c r="H493" s="204" t="e">
        <f>NA()</f>
        <v>#N/A</v>
      </c>
      <c r="I493" s="204">
        <v>1718.705302770524</v>
      </c>
      <c r="J493" s="204" t="e">
        <f>NA()</f>
        <v>#N/A</v>
      </c>
      <c r="K493" s="204">
        <v>1647.3301503493101</v>
      </c>
      <c r="L493" s="204">
        <v>1869.143356643357</v>
      </c>
      <c r="M493" s="204">
        <v>1803.8217327728305</v>
      </c>
      <c r="N493" s="204">
        <v>1770.394541679027</v>
      </c>
      <c r="O493" s="204" t="e">
        <f>NA()</f>
        <v>#N/A</v>
      </c>
      <c r="P493" s="204" t="e">
        <f>NA()</f>
        <v>#N/A</v>
      </c>
      <c r="Q493" s="204">
        <v>1611.862844034812</v>
      </c>
      <c r="R493" s="204">
        <v>1580.0565488390671</v>
      </c>
      <c r="S493" s="204">
        <v>1849.0004297589928</v>
      </c>
      <c r="T493" s="204" t="e">
        <f>NA()</f>
        <v>#N/A</v>
      </c>
      <c r="U493" s="204">
        <v>1820.3952031298727</v>
      </c>
      <c r="W493" s="4">
        <f>'7 a'!B79</f>
        <v>1828.5635008720469</v>
      </c>
      <c r="X493" s="4">
        <f>'7 a'!C79</f>
        <v>1834.4409436953406</v>
      </c>
      <c r="Y493" s="4">
        <f>'7 a'!D79</f>
        <v>1859.4988462202377</v>
      </c>
      <c r="Z493" s="4">
        <f>'7 a'!E79</f>
        <v>2120.7021891336431</v>
      </c>
      <c r="AA493" s="4" t="str">
        <f>'7 a'!F79</f>
        <v>NA</v>
      </c>
      <c r="AB493" s="4">
        <f>'7 a'!G79</f>
        <v>2388.1428571428569</v>
      </c>
      <c r="AC493" s="4" t="str">
        <f>'7 a'!H79</f>
        <v>NA</v>
      </c>
      <c r="AD493" s="4">
        <f>'7 a'!I79</f>
        <v>1718.705302770524</v>
      </c>
      <c r="AE493" s="4" t="str">
        <f>'7 a'!J79</f>
        <v>NA</v>
      </c>
      <c r="AF493" s="4">
        <f>'7 a'!K79</f>
        <v>1647.3301503493101</v>
      </c>
      <c r="AG493" s="4">
        <f>'7 a'!L79</f>
        <v>1869.143356643357</v>
      </c>
      <c r="AH493" s="4">
        <f>'7 a'!M79</f>
        <v>1803.8217327728305</v>
      </c>
      <c r="AI493" s="4">
        <f>'7 a'!N79</f>
        <v>1770.394541679027</v>
      </c>
      <c r="AJ493" s="4" t="str">
        <f>'7 a'!O79</f>
        <v>NA</v>
      </c>
      <c r="AK493" s="4" t="str">
        <f>'7 a'!P79</f>
        <v>NA</v>
      </c>
      <c r="AL493" s="4">
        <f>'7 a'!Q79</f>
        <v>1611.862844034812</v>
      </c>
      <c r="AM493" s="4">
        <f>'7 a'!R79</f>
        <v>1580.0565488390671</v>
      </c>
      <c r="AN493" s="4">
        <f>'7 a'!S79</f>
        <v>1849.0004297589928</v>
      </c>
      <c r="AO493" s="4" t="str">
        <f>'7 a'!T79</f>
        <v>NA</v>
      </c>
      <c r="AP493" s="4">
        <f>'7 a'!U79</f>
        <v>1820.3952031298727</v>
      </c>
      <c r="AR493" s="238">
        <f t="shared" si="169"/>
        <v>0</v>
      </c>
      <c r="AS493" s="238">
        <f t="shared" si="170"/>
        <v>0</v>
      </c>
      <c r="AT493" s="238">
        <f t="shared" si="171"/>
        <v>0</v>
      </c>
      <c r="AU493" s="238">
        <f t="shared" si="172"/>
        <v>0</v>
      </c>
      <c r="AV493" s="238" t="e">
        <f t="shared" si="173"/>
        <v>#VALUE!</v>
      </c>
      <c r="AW493" s="238">
        <f t="shared" si="174"/>
        <v>0</v>
      </c>
      <c r="AX493" s="238" t="e">
        <f t="shared" si="175"/>
        <v>#VALUE!</v>
      </c>
      <c r="AY493" s="238">
        <f t="shared" si="176"/>
        <v>0</v>
      </c>
      <c r="AZ493" s="238" t="e">
        <f t="shared" si="177"/>
        <v>#VALUE!</v>
      </c>
      <c r="BA493" s="238">
        <f t="shared" si="178"/>
        <v>0</v>
      </c>
      <c r="BB493" s="238">
        <f t="shared" si="179"/>
        <v>0</v>
      </c>
      <c r="BC493" s="238">
        <f t="shared" si="180"/>
        <v>0</v>
      </c>
      <c r="BD493" s="238">
        <f t="shared" si="181"/>
        <v>0</v>
      </c>
      <c r="BE493" s="238" t="e">
        <f t="shared" si="182"/>
        <v>#VALUE!</v>
      </c>
      <c r="BF493" s="238" t="e">
        <f t="shared" si="183"/>
        <v>#VALUE!</v>
      </c>
      <c r="BG493" s="238">
        <f t="shared" si="184"/>
        <v>0</v>
      </c>
      <c r="BH493" s="238">
        <f t="shared" si="185"/>
        <v>0</v>
      </c>
      <c r="BI493" s="238">
        <f t="shared" si="186"/>
        <v>0</v>
      </c>
      <c r="BJ493" s="238" t="e">
        <f t="shared" si="187"/>
        <v>#VALUE!</v>
      </c>
      <c r="BK493" s="238">
        <f t="shared" si="188"/>
        <v>0</v>
      </c>
    </row>
    <row r="494" spans="1:63" x14ac:dyDescent="0.25">
      <c r="A494">
        <v>1980</v>
      </c>
      <c r="B494" s="204">
        <v>1814.5850796311818</v>
      </c>
      <c r="C494" s="204">
        <v>1808.9403034695601</v>
      </c>
      <c r="D494" s="204">
        <v>1834.3083373273812</v>
      </c>
      <c r="E494" s="204">
        <v>2137.0974163720425</v>
      </c>
      <c r="F494" s="204">
        <v>2810.5</v>
      </c>
      <c r="G494" s="204">
        <v>2393.3571428571431</v>
      </c>
      <c r="H494" s="204" t="e">
        <f>NA()</f>
        <v>#N/A</v>
      </c>
      <c r="I494" s="204">
        <v>1698.7786562841802</v>
      </c>
      <c r="J494" s="204" t="e">
        <f>NA()</f>
        <v>#N/A</v>
      </c>
      <c r="K494" s="204">
        <v>1670.0150215478227</v>
      </c>
      <c r="L494" s="204">
        <v>1849.1888218805743</v>
      </c>
      <c r="M494" s="204">
        <v>1795.3393152272229</v>
      </c>
      <c r="N494" s="204">
        <v>1750.9846827133479</v>
      </c>
      <c r="O494" s="204" t="e">
        <f>NA()</f>
        <v>#N/A</v>
      </c>
      <c r="P494" s="204">
        <v>1858.8297618336128</v>
      </c>
      <c r="Q494" s="204">
        <v>1601.6329067411405</v>
      </c>
      <c r="R494" s="204">
        <v>1579.7445751727889</v>
      </c>
      <c r="S494" s="204">
        <v>1835.1329265357999</v>
      </c>
      <c r="T494" s="204">
        <v>1530.9582504397581</v>
      </c>
      <c r="U494" s="204">
        <v>1790.2671951344519</v>
      </c>
      <c r="W494" s="4">
        <f>'7 a'!B80</f>
        <v>1814.5850796311818</v>
      </c>
      <c r="X494" s="4">
        <f>'7 a'!C80</f>
        <v>1808.9403034695601</v>
      </c>
      <c r="Y494" s="4">
        <f>'7 a'!D80</f>
        <v>1834.3083373273812</v>
      </c>
      <c r="Z494" s="4">
        <f>'7 a'!E80</f>
        <v>2137.0974163720425</v>
      </c>
      <c r="AA494" s="4">
        <f>'7 a'!F80</f>
        <v>2810.5</v>
      </c>
      <c r="AB494" s="4">
        <f>'7 a'!G80</f>
        <v>2393.3571428571431</v>
      </c>
      <c r="AC494" s="4" t="str">
        <f>'7 a'!H80</f>
        <v>NA</v>
      </c>
      <c r="AD494" s="4">
        <f>'7 a'!I80</f>
        <v>1698.7786562841802</v>
      </c>
      <c r="AE494" s="4" t="str">
        <f>'7 a'!J80</f>
        <v>NA</v>
      </c>
      <c r="AF494" s="4">
        <f>'7 a'!K80</f>
        <v>1670.0150215478227</v>
      </c>
      <c r="AG494" s="4">
        <f>'7 a'!L80</f>
        <v>1849.1888218805743</v>
      </c>
      <c r="AH494" s="4">
        <f>'7 a'!M80</f>
        <v>1795.3393152272229</v>
      </c>
      <c r="AI494" s="4">
        <f>'7 a'!N80</f>
        <v>1750.9846827133479</v>
      </c>
      <c r="AJ494" s="4" t="str">
        <f>'7 a'!O80</f>
        <v>NA</v>
      </c>
      <c r="AK494" s="4">
        <f>'7 a'!P80</f>
        <v>1858.8297618336128</v>
      </c>
      <c r="AL494" s="4">
        <f>'7 a'!Q80</f>
        <v>1601.6329067411405</v>
      </c>
      <c r="AM494" s="4">
        <f>'7 a'!R80</f>
        <v>1579.7445751727889</v>
      </c>
      <c r="AN494" s="4">
        <f>'7 a'!S80</f>
        <v>1835.1329265357999</v>
      </c>
      <c r="AO494" s="4">
        <f>'7 a'!T80</f>
        <v>1530.9582504397581</v>
      </c>
      <c r="AP494" s="4">
        <f>'7 a'!U80</f>
        <v>1790.2671951344519</v>
      </c>
      <c r="AR494" s="238">
        <f t="shared" si="169"/>
        <v>0</v>
      </c>
      <c r="AS494" s="238">
        <f t="shared" si="170"/>
        <v>0</v>
      </c>
      <c r="AT494" s="238">
        <f t="shared" si="171"/>
        <v>0</v>
      </c>
      <c r="AU494" s="238">
        <f t="shared" si="172"/>
        <v>0</v>
      </c>
      <c r="AV494" s="238">
        <f t="shared" si="173"/>
        <v>0</v>
      </c>
      <c r="AW494" s="238">
        <f t="shared" si="174"/>
        <v>0</v>
      </c>
      <c r="AX494" s="238" t="e">
        <f t="shared" si="175"/>
        <v>#VALUE!</v>
      </c>
      <c r="AY494" s="238">
        <f t="shared" si="176"/>
        <v>0</v>
      </c>
      <c r="AZ494" s="238" t="e">
        <f t="shared" si="177"/>
        <v>#VALUE!</v>
      </c>
      <c r="BA494" s="238">
        <f t="shared" si="178"/>
        <v>0</v>
      </c>
      <c r="BB494" s="238">
        <f t="shared" si="179"/>
        <v>0</v>
      </c>
      <c r="BC494" s="238">
        <f t="shared" si="180"/>
        <v>0</v>
      </c>
      <c r="BD494" s="238">
        <f t="shared" si="181"/>
        <v>0</v>
      </c>
      <c r="BE494" s="238" t="e">
        <f t="shared" si="182"/>
        <v>#VALUE!</v>
      </c>
      <c r="BF494" s="238">
        <f t="shared" si="183"/>
        <v>0</v>
      </c>
      <c r="BG494" s="238">
        <f t="shared" si="184"/>
        <v>0</v>
      </c>
      <c r="BH494" s="238">
        <f t="shared" si="185"/>
        <v>0</v>
      </c>
      <c r="BI494" s="238">
        <f t="shared" si="186"/>
        <v>0</v>
      </c>
      <c r="BJ494" s="238">
        <f t="shared" si="187"/>
        <v>0</v>
      </c>
      <c r="BK494" s="238">
        <f t="shared" si="188"/>
        <v>0</v>
      </c>
    </row>
    <row r="495" spans="1:63" x14ac:dyDescent="0.25">
      <c r="A495">
        <v>1981</v>
      </c>
      <c r="B495" s="204">
        <v>1798.2816294288027</v>
      </c>
      <c r="C495" s="204">
        <v>1809.1204158454807</v>
      </c>
      <c r="D495" s="204">
        <v>1843.4003143869049</v>
      </c>
      <c r="E495" s="204">
        <v>2127.2808920315474</v>
      </c>
      <c r="F495" s="204">
        <v>2794.8571428571431</v>
      </c>
      <c r="G495" s="204">
        <v>2377.7142857142858</v>
      </c>
      <c r="H495" s="204" t="e">
        <f>NA()</f>
        <v>#N/A</v>
      </c>
      <c r="I495" s="204">
        <v>1675.9421344280081</v>
      </c>
      <c r="J495" s="204" t="e">
        <f>NA()</f>
        <v>#N/A</v>
      </c>
      <c r="K495" s="204">
        <v>1642.5108372915024</v>
      </c>
      <c r="L495" s="204">
        <v>1854.7940609009311</v>
      </c>
      <c r="M495" s="204">
        <v>1775.5929694826721</v>
      </c>
      <c r="N495" s="204">
        <v>1729.3920518704695</v>
      </c>
      <c r="O495" s="204" t="e">
        <f>NA()</f>
        <v>#N/A</v>
      </c>
      <c r="P495" s="204">
        <v>1865.1166242614786</v>
      </c>
      <c r="Q495" s="204">
        <v>1600.9981997879079</v>
      </c>
      <c r="R495" s="204">
        <v>1570.2278783702998</v>
      </c>
      <c r="S495" s="204">
        <v>1807.3979200894157</v>
      </c>
      <c r="T495" s="204">
        <v>1522.4703572438634</v>
      </c>
      <c r="U495" s="204">
        <v>1754.0319279574294</v>
      </c>
      <c r="W495" s="4">
        <f>'7 a'!B81</f>
        <v>1798.2816294288027</v>
      </c>
      <c r="X495" s="4">
        <f>'7 a'!C81</f>
        <v>1809.1204158454807</v>
      </c>
      <c r="Y495" s="4">
        <f>'7 a'!D81</f>
        <v>1843.4003143869049</v>
      </c>
      <c r="Z495" s="4">
        <f>'7 a'!E81</f>
        <v>2127.2808920315474</v>
      </c>
      <c r="AA495" s="4">
        <f>'7 a'!F81</f>
        <v>2794.8571428571431</v>
      </c>
      <c r="AB495" s="4">
        <f>'7 a'!G81</f>
        <v>2377.7142857142858</v>
      </c>
      <c r="AC495" s="4" t="str">
        <f>'7 a'!H81</f>
        <v>NA</v>
      </c>
      <c r="AD495" s="4">
        <f>'7 a'!I81</f>
        <v>1675.9421344280081</v>
      </c>
      <c r="AE495" s="4" t="str">
        <f>'7 a'!J81</f>
        <v>NA</v>
      </c>
      <c r="AF495" s="4">
        <f>'7 a'!K81</f>
        <v>1642.5108372915024</v>
      </c>
      <c r="AG495" s="4">
        <f>'7 a'!L81</f>
        <v>1854.7940609009311</v>
      </c>
      <c r="AH495" s="4">
        <f>'7 a'!M81</f>
        <v>1775.5929694826721</v>
      </c>
      <c r="AI495" s="4">
        <f>'7 a'!N81</f>
        <v>1729.3920518704695</v>
      </c>
      <c r="AJ495" s="4" t="str">
        <f>'7 a'!O81</f>
        <v>NA</v>
      </c>
      <c r="AK495" s="4">
        <f>'7 a'!P81</f>
        <v>1865.1166242614786</v>
      </c>
      <c r="AL495" s="4">
        <f>'7 a'!Q81</f>
        <v>1600.9981997879079</v>
      </c>
      <c r="AM495" s="4">
        <f>'7 a'!R81</f>
        <v>1570.2278783702998</v>
      </c>
      <c r="AN495" s="4">
        <f>'7 a'!S81</f>
        <v>1807.3979200894157</v>
      </c>
      <c r="AO495" s="4">
        <f>'7 a'!T81</f>
        <v>1522.4703572438634</v>
      </c>
      <c r="AP495" s="4">
        <f>'7 a'!U81</f>
        <v>1754.0319279574294</v>
      </c>
      <c r="AR495" s="238">
        <f t="shared" si="169"/>
        <v>0</v>
      </c>
      <c r="AS495" s="238">
        <f t="shared" si="170"/>
        <v>0</v>
      </c>
      <c r="AT495" s="238">
        <f t="shared" si="171"/>
        <v>0</v>
      </c>
      <c r="AU495" s="238">
        <f t="shared" si="172"/>
        <v>0</v>
      </c>
      <c r="AV495" s="238">
        <f t="shared" si="173"/>
        <v>0</v>
      </c>
      <c r="AW495" s="238">
        <f t="shared" si="174"/>
        <v>0</v>
      </c>
      <c r="AX495" s="238" t="e">
        <f t="shared" si="175"/>
        <v>#VALUE!</v>
      </c>
      <c r="AY495" s="238">
        <f t="shared" si="176"/>
        <v>0</v>
      </c>
      <c r="AZ495" s="238" t="e">
        <f t="shared" si="177"/>
        <v>#VALUE!</v>
      </c>
      <c r="BA495" s="238">
        <f t="shared" si="178"/>
        <v>0</v>
      </c>
      <c r="BB495" s="238">
        <f t="shared" si="179"/>
        <v>0</v>
      </c>
      <c r="BC495" s="238">
        <f t="shared" si="180"/>
        <v>0</v>
      </c>
      <c r="BD495" s="238">
        <f t="shared" si="181"/>
        <v>0</v>
      </c>
      <c r="BE495" s="238" t="e">
        <f t="shared" si="182"/>
        <v>#VALUE!</v>
      </c>
      <c r="BF495" s="238">
        <f t="shared" si="183"/>
        <v>0</v>
      </c>
      <c r="BG495" s="238">
        <f t="shared" si="184"/>
        <v>0</v>
      </c>
      <c r="BH495" s="238">
        <f t="shared" si="185"/>
        <v>0</v>
      </c>
      <c r="BI495" s="238">
        <f t="shared" si="186"/>
        <v>0</v>
      </c>
      <c r="BJ495" s="238">
        <f t="shared" si="187"/>
        <v>0</v>
      </c>
      <c r="BK495" s="238">
        <f t="shared" si="188"/>
        <v>0</v>
      </c>
    </row>
    <row r="496" spans="1:63" x14ac:dyDescent="0.25">
      <c r="A496">
        <v>1982</v>
      </c>
      <c r="B496" s="204">
        <v>1786.0282188682957</v>
      </c>
      <c r="C496" s="204">
        <v>1788.2050300289429</v>
      </c>
      <c r="D496" s="204">
        <v>1794.2481229821431</v>
      </c>
      <c r="E496" s="204">
        <v>2122.072124014142</v>
      </c>
      <c r="F496" s="204">
        <v>2914.7857142857142</v>
      </c>
      <c r="G496" s="204">
        <v>2367.2857142857142</v>
      </c>
      <c r="H496" s="204" t="e">
        <f>NA()</f>
        <v>#N/A</v>
      </c>
      <c r="I496" s="204">
        <v>1661.3544432787771</v>
      </c>
      <c r="J496" s="204" t="e">
        <f>NA()</f>
        <v>#N/A</v>
      </c>
      <c r="K496" s="204">
        <v>1652.2439488511213</v>
      </c>
      <c r="L496" s="204">
        <v>1840.2737453338862</v>
      </c>
      <c r="M496" s="204">
        <v>1703.2722930930286</v>
      </c>
      <c r="N496" s="204">
        <v>1718.1821519033811</v>
      </c>
      <c r="O496" s="204" t="e">
        <f>NA()</f>
        <v>#N/A</v>
      </c>
      <c r="P496" s="204">
        <v>1876.539157344683</v>
      </c>
      <c r="Q496" s="204">
        <v>1586.486060900748</v>
      </c>
      <c r="R496" s="204">
        <v>1558.9111167384149</v>
      </c>
      <c r="S496" s="204">
        <v>1807.397920089415</v>
      </c>
      <c r="T496" s="204">
        <v>1536.7494562819988</v>
      </c>
      <c r="U496" s="204">
        <v>1750.14165826658</v>
      </c>
      <c r="W496" s="4">
        <f>'7 a'!B82</f>
        <v>1786.0282188682957</v>
      </c>
      <c r="X496" s="4">
        <f>'7 a'!C82</f>
        <v>1788.2050300289429</v>
      </c>
      <c r="Y496" s="4">
        <f>'7 a'!D82</f>
        <v>1794.2481229821431</v>
      </c>
      <c r="Z496" s="4">
        <f>'7 a'!E82</f>
        <v>2122.072124014142</v>
      </c>
      <c r="AA496" s="4">
        <f>'7 a'!F82</f>
        <v>2914.7857142857142</v>
      </c>
      <c r="AB496" s="4">
        <f>'7 a'!G82</f>
        <v>2367.2857142857142</v>
      </c>
      <c r="AC496" s="4" t="str">
        <f>'7 a'!H82</f>
        <v>NA</v>
      </c>
      <c r="AD496" s="4">
        <f>'7 a'!I82</f>
        <v>1661.3544432787771</v>
      </c>
      <c r="AE496" s="4" t="str">
        <f>'7 a'!J82</f>
        <v>NA</v>
      </c>
      <c r="AF496" s="4">
        <f>'7 a'!K82</f>
        <v>1652.2439488511213</v>
      </c>
      <c r="AG496" s="4">
        <f>'7 a'!L82</f>
        <v>1840.2737453338862</v>
      </c>
      <c r="AH496" s="4">
        <f>'7 a'!M82</f>
        <v>1703.2722930930286</v>
      </c>
      <c r="AI496" s="4">
        <f>'7 a'!N82</f>
        <v>1718.1821519033811</v>
      </c>
      <c r="AJ496" s="4" t="str">
        <f>'7 a'!O82</f>
        <v>NA</v>
      </c>
      <c r="AK496" s="4">
        <f>'7 a'!P82</f>
        <v>1876.539157344683</v>
      </c>
      <c r="AL496" s="4">
        <f>'7 a'!Q82</f>
        <v>1586.486060900748</v>
      </c>
      <c r="AM496" s="4">
        <f>'7 a'!R82</f>
        <v>1558.9111167384149</v>
      </c>
      <c r="AN496" s="4">
        <f>'7 a'!S82</f>
        <v>1807.397920089415</v>
      </c>
      <c r="AO496" s="4">
        <f>'7 a'!T82</f>
        <v>1536.7494562819988</v>
      </c>
      <c r="AP496" s="4">
        <f>'7 a'!U82</f>
        <v>1750.14165826658</v>
      </c>
      <c r="AR496" s="238">
        <f t="shared" si="169"/>
        <v>0</v>
      </c>
      <c r="AS496" s="238">
        <f t="shared" si="170"/>
        <v>0</v>
      </c>
      <c r="AT496" s="238">
        <f t="shared" si="171"/>
        <v>0</v>
      </c>
      <c r="AU496" s="238">
        <f t="shared" si="172"/>
        <v>0</v>
      </c>
      <c r="AV496" s="238">
        <f t="shared" si="173"/>
        <v>0</v>
      </c>
      <c r="AW496" s="238">
        <f t="shared" si="174"/>
        <v>0</v>
      </c>
      <c r="AX496" s="238" t="e">
        <f t="shared" si="175"/>
        <v>#VALUE!</v>
      </c>
      <c r="AY496" s="238">
        <f t="shared" si="176"/>
        <v>0</v>
      </c>
      <c r="AZ496" s="238" t="e">
        <f t="shared" si="177"/>
        <v>#VALUE!</v>
      </c>
      <c r="BA496" s="238">
        <f t="shared" si="178"/>
        <v>0</v>
      </c>
      <c r="BB496" s="238">
        <f t="shared" si="179"/>
        <v>0</v>
      </c>
      <c r="BC496" s="238">
        <f t="shared" si="180"/>
        <v>0</v>
      </c>
      <c r="BD496" s="238">
        <f t="shared" si="181"/>
        <v>0</v>
      </c>
      <c r="BE496" s="238" t="e">
        <f t="shared" si="182"/>
        <v>#VALUE!</v>
      </c>
      <c r="BF496" s="238">
        <f t="shared" si="183"/>
        <v>0</v>
      </c>
      <c r="BG496" s="238">
        <f t="shared" si="184"/>
        <v>0</v>
      </c>
      <c r="BH496" s="238">
        <f t="shared" si="185"/>
        <v>0</v>
      </c>
      <c r="BI496" s="238">
        <f t="shared" si="186"/>
        <v>0</v>
      </c>
      <c r="BJ496" s="238">
        <f t="shared" si="187"/>
        <v>0</v>
      </c>
      <c r="BK496" s="238">
        <f t="shared" si="188"/>
        <v>0</v>
      </c>
    </row>
    <row r="497" spans="1:63" x14ac:dyDescent="0.25">
      <c r="A497">
        <v>1983</v>
      </c>
      <c r="B497" s="204">
        <v>1794.6483165587724</v>
      </c>
      <c r="C497" s="204">
        <v>1785.592627418371</v>
      </c>
      <c r="D497" s="204">
        <v>1783.9436706726194</v>
      </c>
      <c r="E497" s="204">
        <v>2118.4660538482458</v>
      </c>
      <c r="F497" s="204">
        <v>2888.7142857142858</v>
      </c>
      <c r="G497" s="204">
        <v>2377.7142857142862</v>
      </c>
      <c r="H497" s="204" t="e">
        <f>NA()</f>
        <v>#N/A</v>
      </c>
      <c r="I497" s="204">
        <v>1667.4045585751603</v>
      </c>
      <c r="J497" s="204" t="e">
        <f>NA()</f>
        <v>#N/A</v>
      </c>
      <c r="K497" s="204">
        <v>1647.8721512765001</v>
      </c>
      <c r="L497" s="204">
        <v>1822.6446280991736</v>
      </c>
      <c r="M497" s="204">
        <v>1685.3667223309164</v>
      </c>
      <c r="N497" s="204">
        <v>1705.2939651020636</v>
      </c>
      <c r="O497" s="204">
        <v>1981</v>
      </c>
      <c r="P497" s="204">
        <v>1875.8109285965211</v>
      </c>
      <c r="Q497" s="204">
        <v>1571.2750246423111</v>
      </c>
      <c r="R497" s="204">
        <v>1553.2205350980473</v>
      </c>
      <c r="S497" s="204">
        <v>1775.0404125686332</v>
      </c>
      <c r="T497" s="204">
        <v>1546.119901427398</v>
      </c>
      <c r="U497" s="204">
        <v>1744.2361424064893</v>
      </c>
      <c r="W497" s="4">
        <f>'7 a'!B83</f>
        <v>1794.6483165587724</v>
      </c>
      <c r="X497" s="4">
        <f>'7 a'!C83</f>
        <v>1785.592627418371</v>
      </c>
      <c r="Y497" s="4">
        <f>'7 a'!D83</f>
        <v>1783.9436706726194</v>
      </c>
      <c r="Z497" s="4">
        <f>'7 a'!E83</f>
        <v>2118.4660538482458</v>
      </c>
      <c r="AA497" s="4">
        <f>'7 a'!F83</f>
        <v>2888.7142857142858</v>
      </c>
      <c r="AB497" s="4">
        <f>'7 a'!G83</f>
        <v>2377.7142857142862</v>
      </c>
      <c r="AC497" s="4" t="str">
        <f>'7 a'!H83</f>
        <v>NA</v>
      </c>
      <c r="AD497" s="4">
        <f>'7 a'!I83</f>
        <v>1667.4045585751603</v>
      </c>
      <c r="AE497" s="4" t="str">
        <f>'7 a'!J83</f>
        <v>NA</v>
      </c>
      <c r="AF497" s="4">
        <f>'7 a'!K83</f>
        <v>1647.8721512765001</v>
      </c>
      <c r="AG497" s="4">
        <f>'7 a'!L83</f>
        <v>1822.6446280991736</v>
      </c>
      <c r="AH497" s="4">
        <f>'7 a'!M83</f>
        <v>1685.3667223309164</v>
      </c>
      <c r="AI497" s="4">
        <f>'7 a'!N83</f>
        <v>1705.2939651020636</v>
      </c>
      <c r="AJ497" s="4">
        <f>'7 a'!O83</f>
        <v>1981</v>
      </c>
      <c r="AK497" s="4">
        <f>'7 a'!P83</f>
        <v>1875.8109285965211</v>
      </c>
      <c r="AL497" s="4">
        <f>'7 a'!Q83</f>
        <v>1571.2750246423111</v>
      </c>
      <c r="AM497" s="4">
        <f>'7 a'!R83</f>
        <v>1553.2205350980473</v>
      </c>
      <c r="AN497" s="4">
        <f>'7 a'!S83</f>
        <v>1775.0404125686332</v>
      </c>
      <c r="AO497" s="4">
        <f>'7 a'!T83</f>
        <v>1546.119901427398</v>
      </c>
      <c r="AP497" s="4">
        <f>'7 a'!U83</f>
        <v>1744.2361424064893</v>
      </c>
      <c r="AR497" s="238">
        <f t="shared" si="169"/>
        <v>0</v>
      </c>
      <c r="AS497" s="238">
        <f t="shared" si="170"/>
        <v>0</v>
      </c>
      <c r="AT497" s="238">
        <f t="shared" si="171"/>
        <v>0</v>
      </c>
      <c r="AU497" s="238">
        <f t="shared" si="172"/>
        <v>0</v>
      </c>
      <c r="AV497" s="238">
        <f t="shared" si="173"/>
        <v>0</v>
      </c>
      <c r="AW497" s="238">
        <f t="shared" si="174"/>
        <v>0</v>
      </c>
      <c r="AX497" s="238" t="e">
        <f t="shared" si="175"/>
        <v>#VALUE!</v>
      </c>
      <c r="AY497" s="238">
        <f t="shared" si="176"/>
        <v>0</v>
      </c>
      <c r="AZ497" s="238" t="e">
        <f t="shared" si="177"/>
        <v>#VALUE!</v>
      </c>
      <c r="BA497" s="238">
        <f t="shared" si="178"/>
        <v>0</v>
      </c>
      <c r="BB497" s="238">
        <f t="shared" si="179"/>
        <v>0</v>
      </c>
      <c r="BC497" s="238">
        <f t="shared" si="180"/>
        <v>0</v>
      </c>
      <c r="BD497" s="238">
        <f t="shared" si="181"/>
        <v>0</v>
      </c>
      <c r="BE497" s="238">
        <f t="shared" si="182"/>
        <v>0</v>
      </c>
      <c r="BF497" s="238">
        <f t="shared" si="183"/>
        <v>0</v>
      </c>
      <c r="BG497" s="238">
        <f t="shared" si="184"/>
        <v>0</v>
      </c>
      <c r="BH497" s="238">
        <f t="shared" si="185"/>
        <v>0</v>
      </c>
      <c r="BI497" s="238">
        <f t="shared" si="186"/>
        <v>0</v>
      </c>
      <c r="BJ497" s="238">
        <f t="shared" si="187"/>
        <v>0</v>
      </c>
      <c r="BK497" s="238">
        <f t="shared" si="188"/>
        <v>0</v>
      </c>
    </row>
    <row r="498" spans="1:63" x14ac:dyDescent="0.25">
      <c r="A498">
        <v>1984</v>
      </c>
      <c r="B498" s="204">
        <v>1811.4974259494143</v>
      </c>
      <c r="C498" s="204">
        <v>1789.7225228323075</v>
      </c>
      <c r="D498" s="204">
        <v>1806.573270041667</v>
      </c>
      <c r="E498" s="204">
        <v>2131.1874680446017</v>
      </c>
      <c r="F498" s="204">
        <v>2873.0714285714289</v>
      </c>
      <c r="G498" s="204">
        <v>2377.7142857142858</v>
      </c>
      <c r="H498" s="204" t="e">
        <f>NA()</f>
        <v>#N/A</v>
      </c>
      <c r="I498" s="204">
        <v>1691.3889609285502</v>
      </c>
      <c r="J498" s="204" t="e">
        <f>NA()</f>
        <v>#N/A</v>
      </c>
      <c r="K498" s="204">
        <v>1642.203936767861</v>
      </c>
      <c r="L498" s="204">
        <v>1813.7013307047807</v>
      </c>
      <c r="M498" s="204">
        <v>1679.2541394372711</v>
      </c>
      <c r="N498" s="204">
        <v>1693.7118930434144</v>
      </c>
      <c r="O498" s="204">
        <v>1964</v>
      </c>
      <c r="P498" s="204">
        <v>1865.4295329845002</v>
      </c>
      <c r="Q498" s="204">
        <v>1562.934665360684</v>
      </c>
      <c r="R498" s="204">
        <v>1548.2621398347774</v>
      </c>
      <c r="S498" s="204">
        <v>1738.0604039734528</v>
      </c>
      <c r="T498" s="204">
        <v>1548.3243015194089</v>
      </c>
      <c r="U498" s="204">
        <v>1750.5485455454573</v>
      </c>
      <c r="W498" s="4">
        <f>'7 a'!B84</f>
        <v>1811.4974259494143</v>
      </c>
      <c r="X498" s="4">
        <f>'7 a'!C84</f>
        <v>1789.7225228323075</v>
      </c>
      <c r="Y498" s="4">
        <f>'7 a'!D84</f>
        <v>1806.573270041667</v>
      </c>
      <c r="Z498" s="4">
        <f>'7 a'!E84</f>
        <v>2131.1874680446017</v>
      </c>
      <c r="AA498" s="4">
        <f>'7 a'!F84</f>
        <v>2873.0714285714289</v>
      </c>
      <c r="AB498" s="4">
        <f>'7 a'!G84</f>
        <v>2377.7142857142858</v>
      </c>
      <c r="AC498" s="4" t="str">
        <f>'7 a'!H84</f>
        <v>NA</v>
      </c>
      <c r="AD498" s="4">
        <f>'7 a'!I84</f>
        <v>1691.3889609285502</v>
      </c>
      <c r="AE498" s="4" t="str">
        <f>'7 a'!J84</f>
        <v>NA</v>
      </c>
      <c r="AF498" s="4">
        <f>'7 a'!K84</f>
        <v>1642.203936767861</v>
      </c>
      <c r="AG498" s="4">
        <f>'7 a'!L84</f>
        <v>1813.7013307047807</v>
      </c>
      <c r="AH498" s="4">
        <f>'7 a'!M84</f>
        <v>1679.2541394372711</v>
      </c>
      <c r="AI498" s="4">
        <f>'7 a'!N84</f>
        <v>1693.7118930434144</v>
      </c>
      <c r="AJ498" s="4">
        <f>'7 a'!O84</f>
        <v>1964</v>
      </c>
      <c r="AK498" s="4">
        <f>'7 a'!P84</f>
        <v>1865.4295329845002</v>
      </c>
      <c r="AL498" s="4">
        <f>'7 a'!Q84</f>
        <v>1562.934665360684</v>
      </c>
      <c r="AM498" s="4">
        <f>'7 a'!R84</f>
        <v>1548.2621398347774</v>
      </c>
      <c r="AN498" s="4">
        <f>'7 a'!S84</f>
        <v>1738.0604039734528</v>
      </c>
      <c r="AO498" s="4">
        <f>'7 a'!T84</f>
        <v>1548.3243015194089</v>
      </c>
      <c r="AP498" s="4">
        <f>'7 a'!U84</f>
        <v>1750.5485455454573</v>
      </c>
      <c r="AR498" s="238">
        <f t="shared" si="169"/>
        <v>0</v>
      </c>
      <c r="AS498" s="238">
        <f t="shared" si="170"/>
        <v>0</v>
      </c>
      <c r="AT498" s="238">
        <f t="shared" si="171"/>
        <v>0</v>
      </c>
      <c r="AU498" s="238">
        <f t="shared" si="172"/>
        <v>0</v>
      </c>
      <c r="AV498" s="238">
        <f t="shared" si="173"/>
        <v>0</v>
      </c>
      <c r="AW498" s="238">
        <f t="shared" si="174"/>
        <v>0</v>
      </c>
      <c r="AX498" s="238" t="e">
        <f t="shared" si="175"/>
        <v>#VALUE!</v>
      </c>
      <c r="AY498" s="238">
        <f t="shared" si="176"/>
        <v>0</v>
      </c>
      <c r="AZ498" s="238" t="e">
        <f t="shared" si="177"/>
        <v>#VALUE!</v>
      </c>
      <c r="BA498" s="238">
        <f t="shared" si="178"/>
        <v>0</v>
      </c>
      <c r="BB498" s="238">
        <f t="shared" si="179"/>
        <v>0</v>
      </c>
      <c r="BC498" s="238">
        <f t="shared" si="180"/>
        <v>0</v>
      </c>
      <c r="BD498" s="238">
        <f t="shared" si="181"/>
        <v>0</v>
      </c>
      <c r="BE498" s="238">
        <f t="shared" si="182"/>
        <v>0</v>
      </c>
      <c r="BF498" s="238">
        <f t="shared" si="183"/>
        <v>0</v>
      </c>
      <c r="BG498" s="238">
        <f t="shared" si="184"/>
        <v>0</v>
      </c>
      <c r="BH498" s="238">
        <f t="shared" si="185"/>
        <v>0</v>
      </c>
      <c r="BI498" s="238">
        <f t="shared" si="186"/>
        <v>0</v>
      </c>
      <c r="BJ498" s="238">
        <f t="shared" si="187"/>
        <v>0</v>
      </c>
      <c r="BK498" s="238">
        <f t="shared" si="188"/>
        <v>0</v>
      </c>
    </row>
    <row r="499" spans="1:63" x14ac:dyDescent="0.25">
      <c r="A499">
        <v>1985</v>
      </c>
      <c r="B499" s="204">
        <v>1816.3351129964162</v>
      </c>
      <c r="C499" s="204">
        <v>1798.8862147575044</v>
      </c>
      <c r="D499" s="204">
        <v>1799.4229530654763</v>
      </c>
      <c r="E499" s="204">
        <v>2113.7581289094369</v>
      </c>
      <c r="F499" s="204">
        <v>2873.0714285714289</v>
      </c>
      <c r="G499" s="204">
        <v>2325.5714285714289</v>
      </c>
      <c r="H499" s="204" t="e">
        <f>NA()</f>
        <v>#N/A</v>
      </c>
      <c r="I499" s="204">
        <v>1697.5041000026708</v>
      </c>
      <c r="J499" s="204" t="e">
        <f>NA()</f>
        <v>#N/A</v>
      </c>
      <c r="K499" s="204">
        <v>1627.4460376078466</v>
      </c>
      <c r="L499" s="204">
        <v>1813.3021691885024</v>
      </c>
      <c r="M499" s="204">
        <v>1644.9483542858607</v>
      </c>
      <c r="N499" s="204">
        <v>1670.6027238481599</v>
      </c>
      <c r="O499" s="204">
        <v>1969.9999999999998</v>
      </c>
      <c r="P499" s="204">
        <v>1861.9252354261305</v>
      </c>
      <c r="Q499" s="204">
        <v>1546.175741818188</v>
      </c>
      <c r="R499" s="204">
        <v>1542.2206974293626</v>
      </c>
      <c r="S499" s="204">
        <v>1719.570399675863</v>
      </c>
      <c r="T499" s="204">
        <v>1552.396738130582</v>
      </c>
      <c r="U499" s="204">
        <v>1752.8667859466493</v>
      </c>
      <c r="W499" s="4">
        <f>'7 a'!B85</f>
        <v>1816.3351129964162</v>
      </c>
      <c r="X499" s="4">
        <f>'7 a'!C85</f>
        <v>1798.8862147575044</v>
      </c>
      <c r="Y499" s="4">
        <f>'7 a'!D85</f>
        <v>1799.4229530654763</v>
      </c>
      <c r="Z499" s="4">
        <f>'7 a'!E85</f>
        <v>2113.7581289094369</v>
      </c>
      <c r="AA499" s="4">
        <f>'7 a'!F85</f>
        <v>2873.0714285714289</v>
      </c>
      <c r="AB499" s="4">
        <f>'7 a'!G85</f>
        <v>2325.5714285714289</v>
      </c>
      <c r="AC499" s="4" t="str">
        <f>'7 a'!H85</f>
        <v>NA</v>
      </c>
      <c r="AD499" s="4">
        <f>'7 a'!I85</f>
        <v>1697.5041000026708</v>
      </c>
      <c r="AE499" s="4" t="str">
        <f>'7 a'!J85</f>
        <v>NA</v>
      </c>
      <c r="AF499" s="4">
        <f>'7 a'!K85</f>
        <v>1627.4460376078466</v>
      </c>
      <c r="AG499" s="4">
        <f>'7 a'!L85</f>
        <v>1813.3021691885024</v>
      </c>
      <c r="AH499" s="4">
        <f>'7 a'!M85</f>
        <v>1644.9483542858607</v>
      </c>
      <c r="AI499" s="4">
        <f>'7 a'!N85</f>
        <v>1670.6027238481599</v>
      </c>
      <c r="AJ499" s="4">
        <f>'7 a'!O85</f>
        <v>1969.9999999999998</v>
      </c>
      <c r="AK499" s="4">
        <f>'7 a'!P85</f>
        <v>1861.9252354261305</v>
      </c>
      <c r="AL499" s="4">
        <f>'7 a'!Q85</f>
        <v>1546.175741818188</v>
      </c>
      <c r="AM499" s="4">
        <f>'7 a'!R85</f>
        <v>1542.2206974293626</v>
      </c>
      <c r="AN499" s="4">
        <f>'7 a'!S85</f>
        <v>1719.570399675863</v>
      </c>
      <c r="AO499" s="4">
        <f>'7 a'!T85</f>
        <v>1552.396738130582</v>
      </c>
      <c r="AP499" s="4">
        <f>'7 a'!U85</f>
        <v>1752.8667859466493</v>
      </c>
      <c r="AR499" s="238">
        <f t="shared" si="169"/>
        <v>0</v>
      </c>
      <c r="AS499" s="238">
        <f t="shared" si="170"/>
        <v>0</v>
      </c>
      <c r="AT499" s="238">
        <f t="shared" si="171"/>
        <v>0</v>
      </c>
      <c r="AU499" s="238">
        <f t="shared" si="172"/>
        <v>0</v>
      </c>
      <c r="AV499" s="238">
        <f t="shared" si="173"/>
        <v>0</v>
      </c>
      <c r="AW499" s="238">
        <f t="shared" si="174"/>
        <v>0</v>
      </c>
      <c r="AX499" s="238" t="e">
        <f t="shared" si="175"/>
        <v>#VALUE!</v>
      </c>
      <c r="AY499" s="238">
        <f t="shared" si="176"/>
        <v>0</v>
      </c>
      <c r="AZ499" s="238" t="e">
        <f t="shared" si="177"/>
        <v>#VALUE!</v>
      </c>
      <c r="BA499" s="238">
        <f t="shared" si="178"/>
        <v>0</v>
      </c>
      <c r="BB499" s="238">
        <f t="shared" si="179"/>
        <v>0</v>
      </c>
      <c r="BC499" s="238">
        <f t="shared" si="180"/>
        <v>0</v>
      </c>
      <c r="BD499" s="238">
        <f t="shared" si="181"/>
        <v>0</v>
      </c>
      <c r="BE499" s="238">
        <f t="shared" si="182"/>
        <v>0</v>
      </c>
      <c r="BF499" s="238">
        <f t="shared" si="183"/>
        <v>0</v>
      </c>
      <c r="BG499" s="238">
        <f t="shared" si="184"/>
        <v>0</v>
      </c>
      <c r="BH499" s="238">
        <f t="shared" si="185"/>
        <v>0</v>
      </c>
      <c r="BI499" s="238">
        <f t="shared" si="186"/>
        <v>0</v>
      </c>
      <c r="BJ499" s="238">
        <f t="shared" si="187"/>
        <v>0</v>
      </c>
      <c r="BK499" s="238">
        <f t="shared" si="188"/>
        <v>0</v>
      </c>
    </row>
    <row r="500" spans="1:63" x14ac:dyDescent="0.25">
      <c r="A500">
        <v>1986</v>
      </c>
      <c r="B500" s="204">
        <v>1797.2389374200875</v>
      </c>
      <c r="C500" s="204">
        <v>1797.3047164597326</v>
      </c>
      <c r="D500" s="204">
        <v>1806.1313558511906</v>
      </c>
      <c r="E500" s="204">
        <v>2111.6545879793312</v>
      </c>
      <c r="F500" s="204">
        <v>2810.5</v>
      </c>
      <c r="G500" s="204">
        <v>2351.6428571428573</v>
      </c>
      <c r="H500" s="204" t="e">
        <f>NA()</f>
        <v>#N/A</v>
      </c>
      <c r="I500" s="204">
        <v>1677.4958977129111</v>
      </c>
      <c r="J500" s="204" t="e">
        <f>NA()</f>
        <v>#N/A</v>
      </c>
      <c r="K500" s="204">
        <v>1630.2546272485795</v>
      </c>
      <c r="L500" s="204">
        <v>1792.5871076556011</v>
      </c>
      <c r="M500" s="204">
        <v>1640.1060783417688</v>
      </c>
      <c r="N500" s="204">
        <v>1651.6099225246996</v>
      </c>
      <c r="O500" s="204">
        <v>2003</v>
      </c>
      <c r="P500" s="204">
        <v>1870.3735952877664</v>
      </c>
      <c r="Q500" s="204">
        <v>1531.2452394222198</v>
      </c>
      <c r="R500" s="204">
        <v>1538.1939500934918</v>
      </c>
      <c r="S500" s="204">
        <v>1719.5703996758632</v>
      </c>
      <c r="T500" s="204">
        <v>1550.3861585565683</v>
      </c>
      <c r="U500" s="204">
        <v>1747.6475274503241</v>
      </c>
      <c r="W500" s="4">
        <f>'7 a'!B86</f>
        <v>1797.2389374200875</v>
      </c>
      <c r="X500" s="4">
        <f>'7 a'!C86</f>
        <v>1797.3047164597326</v>
      </c>
      <c r="Y500" s="4">
        <f>'7 a'!D86</f>
        <v>1806.1313558511906</v>
      </c>
      <c r="Z500" s="4">
        <f>'7 a'!E86</f>
        <v>2111.6545879793312</v>
      </c>
      <c r="AA500" s="4">
        <f>'7 a'!F86</f>
        <v>2810.5</v>
      </c>
      <c r="AB500" s="4">
        <f>'7 a'!G86</f>
        <v>2351.6428571428573</v>
      </c>
      <c r="AC500" s="4" t="str">
        <f>'7 a'!H86</f>
        <v>NA</v>
      </c>
      <c r="AD500" s="4">
        <f>'7 a'!I86</f>
        <v>1677.4958977129111</v>
      </c>
      <c r="AE500" s="4" t="str">
        <f>'7 a'!J86</f>
        <v>NA</v>
      </c>
      <c r="AF500" s="4">
        <f>'7 a'!K86</f>
        <v>1630.2546272485795</v>
      </c>
      <c r="AG500" s="4">
        <f>'7 a'!L86</f>
        <v>1792.5871076556011</v>
      </c>
      <c r="AH500" s="4">
        <f>'7 a'!M86</f>
        <v>1640.1060783417688</v>
      </c>
      <c r="AI500" s="4">
        <f>'7 a'!N86</f>
        <v>1651.6099225246996</v>
      </c>
      <c r="AJ500" s="4">
        <f>'7 a'!O86</f>
        <v>2003</v>
      </c>
      <c r="AK500" s="4">
        <f>'7 a'!P86</f>
        <v>1870.3735952877664</v>
      </c>
      <c r="AL500" s="4">
        <f>'7 a'!Q86</f>
        <v>1531.2452394222198</v>
      </c>
      <c r="AM500" s="4">
        <f>'7 a'!R86</f>
        <v>1538.1939500934918</v>
      </c>
      <c r="AN500" s="4">
        <f>'7 a'!S86</f>
        <v>1719.5703996758632</v>
      </c>
      <c r="AO500" s="4">
        <f>'7 a'!T86</f>
        <v>1550.3861585565683</v>
      </c>
      <c r="AP500" s="4">
        <f>'7 a'!U86</f>
        <v>1747.6475274503241</v>
      </c>
      <c r="AR500" s="238">
        <f t="shared" si="169"/>
        <v>0</v>
      </c>
      <c r="AS500" s="238">
        <f t="shared" si="170"/>
        <v>0</v>
      </c>
      <c r="AT500" s="238">
        <f t="shared" si="171"/>
        <v>0</v>
      </c>
      <c r="AU500" s="238">
        <f t="shared" si="172"/>
        <v>0</v>
      </c>
      <c r="AV500" s="238">
        <f t="shared" si="173"/>
        <v>0</v>
      </c>
      <c r="AW500" s="238">
        <f t="shared" si="174"/>
        <v>0</v>
      </c>
      <c r="AX500" s="238" t="e">
        <f t="shared" si="175"/>
        <v>#VALUE!</v>
      </c>
      <c r="AY500" s="238">
        <f t="shared" si="176"/>
        <v>0</v>
      </c>
      <c r="AZ500" s="238" t="e">
        <f t="shared" si="177"/>
        <v>#VALUE!</v>
      </c>
      <c r="BA500" s="238">
        <f t="shared" si="178"/>
        <v>0</v>
      </c>
      <c r="BB500" s="238">
        <f t="shared" si="179"/>
        <v>0</v>
      </c>
      <c r="BC500" s="238">
        <f t="shared" si="180"/>
        <v>0</v>
      </c>
      <c r="BD500" s="238">
        <f t="shared" si="181"/>
        <v>0</v>
      </c>
      <c r="BE500" s="238">
        <f t="shared" si="182"/>
        <v>0</v>
      </c>
      <c r="BF500" s="238">
        <f t="shared" si="183"/>
        <v>0</v>
      </c>
      <c r="BG500" s="238">
        <f t="shared" si="184"/>
        <v>0</v>
      </c>
      <c r="BH500" s="238">
        <f t="shared" si="185"/>
        <v>0</v>
      </c>
      <c r="BI500" s="238">
        <f t="shared" si="186"/>
        <v>0</v>
      </c>
      <c r="BJ500" s="238">
        <f t="shared" si="187"/>
        <v>0</v>
      </c>
      <c r="BK500" s="238">
        <f t="shared" si="188"/>
        <v>0</v>
      </c>
    </row>
    <row r="501" spans="1:63" x14ac:dyDescent="0.25">
      <c r="A501">
        <v>1987</v>
      </c>
      <c r="B501" s="204">
        <v>1799.9860502018362</v>
      </c>
      <c r="C501" s="204">
        <v>1811.5172530006939</v>
      </c>
      <c r="D501" s="204">
        <v>1822.0071746785713</v>
      </c>
      <c r="E501" s="204">
        <v>2117.063693228175</v>
      </c>
      <c r="F501" s="204">
        <v>2888.7142857142858</v>
      </c>
      <c r="G501" s="204">
        <v>2372.5</v>
      </c>
      <c r="H501" s="204" t="e">
        <f>NA()</f>
        <v>#N/A</v>
      </c>
      <c r="I501" s="204">
        <v>1662.4545650948216</v>
      </c>
      <c r="J501" s="204" t="e">
        <f>NA()</f>
        <v>#N/A</v>
      </c>
      <c r="K501" s="204">
        <v>1595.2063724285097</v>
      </c>
      <c r="L501" s="204">
        <v>1798.1264828601816</v>
      </c>
      <c r="M501" s="204">
        <v>1652.6773245807683</v>
      </c>
      <c r="N501" s="204">
        <v>1629.3855805965443</v>
      </c>
      <c r="O501" s="204">
        <v>1983.9999999999998</v>
      </c>
      <c r="P501" s="204">
        <v>1889.52792458205</v>
      </c>
      <c r="Q501" s="204">
        <v>1509.60537650478</v>
      </c>
      <c r="R501" s="204">
        <v>1510.7305320148469</v>
      </c>
      <c r="S501" s="204">
        <v>1670.0539745543065</v>
      </c>
      <c r="T501" s="204">
        <v>1560.6106150634128</v>
      </c>
      <c r="U501" s="204">
        <v>1752.3503874389407</v>
      </c>
      <c r="W501" s="4">
        <f>'7 a'!B87</f>
        <v>1799.9860502018362</v>
      </c>
      <c r="X501" s="4">
        <f>'7 a'!C87</f>
        <v>1811.5172530006939</v>
      </c>
      <c r="Y501" s="4">
        <f>'7 a'!D87</f>
        <v>1822.0071746785713</v>
      </c>
      <c r="Z501" s="4">
        <f>'7 a'!E87</f>
        <v>2117.063693228175</v>
      </c>
      <c r="AA501" s="4">
        <f>'7 a'!F87</f>
        <v>2888.7142857142858</v>
      </c>
      <c r="AB501" s="4">
        <f>'7 a'!G87</f>
        <v>2372.5</v>
      </c>
      <c r="AC501" s="4" t="str">
        <f>'7 a'!H87</f>
        <v>NA</v>
      </c>
      <c r="AD501" s="4">
        <f>'7 a'!I87</f>
        <v>1662.4545650948216</v>
      </c>
      <c r="AE501" s="4" t="str">
        <f>'7 a'!J87</f>
        <v>NA</v>
      </c>
      <c r="AF501" s="4">
        <f>'7 a'!K87</f>
        <v>1595.2063724285097</v>
      </c>
      <c r="AG501" s="4">
        <f>'7 a'!L87</f>
        <v>1798.1264828601816</v>
      </c>
      <c r="AH501" s="4">
        <f>'7 a'!M87</f>
        <v>1652.6773245807683</v>
      </c>
      <c r="AI501" s="4">
        <f>'7 a'!N87</f>
        <v>1629.3855805965443</v>
      </c>
      <c r="AJ501" s="4">
        <f>'7 a'!O87</f>
        <v>1983.9999999999998</v>
      </c>
      <c r="AK501" s="4">
        <f>'7 a'!P87</f>
        <v>1889.52792458205</v>
      </c>
      <c r="AL501" s="4">
        <f>'7 a'!Q87</f>
        <v>1509.60537650478</v>
      </c>
      <c r="AM501" s="4">
        <f>'7 a'!R87</f>
        <v>1510.7305320148469</v>
      </c>
      <c r="AN501" s="4">
        <f>'7 a'!S87</f>
        <v>1670.0539745543065</v>
      </c>
      <c r="AO501" s="4">
        <f>'7 a'!T87</f>
        <v>1560.6106150634128</v>
      </c>
      <c r="AP501" s="4">
        <f>'7 a'!U87</f>
        <v>1752.3503874389407</v>
      </c>
      <c r="AR501" s="238">
        <f t="shared" si="169"/>
        <v>0</v>
      </c>
      <c r="AS501" s="238">
        <f t="shared" si="170"/>
        <v>0</v>
      </c>
      <c r="AT501" s="238">
        <f t="shared" si="171"/>
        <v>0</v>
      </c>
      <c r="AU501" s="238">
        <f t="shared" si="172"/>
        <v>0</v>
      </c>
      <c r="AV501" s="238">
        <f t="shared" si="173"/>
        <v>0</v>
      </c>
      <c r="AW501" s="238">
        <f t="shared" si="174"/>
        <v>0</v>
      </c>
      <c r="AX501" s="238" t="e">
        <f t="shared" si="175"/>
        <v>#VALUE!</v>
      </c>
      <c r="AY501" s="238">
        <f t="shared" si="176"/>
        <v>0</v>
      </c>
      <c r="AZ501" s="238" t="e">
        <f t="shared" si="177"/>
        <v>#VALUE!</v>
      </c>
      <c r="BA501" s="238">
        <f t="shared" si="178"/>
        <v>0</v>
      </c>
      <c r="BB501" s="238">
        <f t="shared" si="179"/>
        <v>0</v>
      </c>
      <c r="BC501" s="238">
        <f t="shared" si="180"/>
        <v>0</v>
      </c>
      <c r="BD501" s="238">
        <f t="shared" si="181"/>
        <v>0</v>
      </c>
      <c r="BE501" s="238">
        <f t="shared" si="182"/>
        <v>0</v>
      </c>
      <c r="BF501" s="238">
        <f t="shared" si="183"/>
        <v>0</v>
      </c>
      <c r="BG501" s="238">
        <f t="shared" si="184"/>
        <v>0</v>
      </c>
      <c r="BH501" s="238">
        <f t="shared" si="185"/>
        <v>0</v>
      </c>
      <c r="BI501" s="238">
        <f t="shared" si="186"/>
        <v>0</v>
      </c>
      <c r="BJ501" s="238">
        <f t="shared" si="187"/>
        <v>0</v>
      </c>
      <c r="BK501" s="238">
        <f t="shared" si="188"/>
        <v>0</v>
      </c>
    </row>
    <row r="502" spans="1:63" x14ac:dyDescent="0.25">
      <c r="A502">
        <v>1988</v>
      </c>
      <c r="B502" s="204">
        <v>1814.2449996586799</v>
      </c>
      <c r="C502" s="204">
        <v>1830.3816053560759</v>
      </c>
      <c r="D502" s="204">
        <v>1812.0278995654762</v>
      </c>
      <c r="E502" s="204">
        <v>2119.2674027740004</v>
      </c>
      <c r="F502" s="204">
        <v>2909.5714285714284</v>
      </c>
      <c r="G502" s="204">
        <v>2377.7142857142858</v>
      </c>
      <c r="H502" s="204" t="e">
        <f>NA()</f>
        <v>#N/A</v>
      </c>
      <c r="I502" s="204">
        <v>1650.4024121986249</v>
      </c>
      <c r="J502" s="204" t="e">
        <f>NA()</f>
        <v>#N/A</v>
      </c>
      <c r="K502" s="204">
        <v>1576.9778242936634</v>
      </c>
      <c r="L502" s="204">
        <v>1806.1798890373789</v>
      </c>
      <c r="M502" s="204">
        <v>1662.5407186193449</v>
      </c>
      <c r="N502" s="204">
        <v>1624.1835712064139</v>
      </c>
      <c r="O502" s="204">
        <v>1991</v>
      </c>
      <c r="P502" s="204">
        <v>1893.1985355455599</v>
      </c>
      <c r="Q502" s="204">
        <v>1506.2634197327598</v>
      </c>
      <c r="R502" s="204">
        <v>1513.3359211677057</v>
      </c>
      <c r="S502" s="204">
        <v>1674.5554677471755</v>
      </c>
      <c r="T502" s="204">
        <v>1580.3651607524428</v>
      </c>
      <c r="U502" s="204">
        <v>1759.4964107622334</v>
      </c>
      <c r="W502" s="4">
        <f>'7 a'!B88</f>
        <v>1814.2449996586799</v>
      </c>
      <c r="X502" s="4">
        <f>'7 a'!C88</f>
        <v>1830.3816053560759</v>
      </c>
      <c r="Y502" s="4">
        <f>'7 a'!D88</f>
        <v>1812.0278995654762</v>
      </c>
      <c r="Z502" s="4">
        <f>'7 a'!E88</f>
        <v>2119.2674027740004</v>
      </c>
      <c r="AA502" s="4">
        <f>'7 a'!F88</f>
        <v>2909.5714285714284</v>
      </c>
      <c r="AB502" s="4">
        <f>'7 a'!G88</f>
        <v>2377.7142857142858</v>
      </c>
      <c r="AC502" s="4" t="str">
        <f>'7 a'!H88</f>
        <v>NA</v>
      </c>
      <c r="AD502" s="4">
        <f>'7 a'!I88</f>
        <v>1650.4024121986249</v>
      </c>
      <c r="AE502" s="4" t="str">
        <f>'7 a'!J88</f>
        <v>NA</v>
      </c>
      <c r="AF502" s="4">
        <f>'7 a'!K88</f>
        <v>1576.9778242936634</v>
      </c>
      <c r="AG502" s="4">
        <f>'7 a'!L88</f>
        <v>1806.1798890373789</v>
      </c>
      <c r="AH502" s="4">
        <f>'7 a'!M88</f>
        <v>1662.5407186193449</v>
      </c>
      <c r="AI502" s="4">
        <f>'7 a'!N88</f>
        <v>1624.1835712064139</v>
      </c>
      <c r="AJ502" s="4">
        <f>'7 a'!O88</f>
        <v>1991</v>
      </c>
      <c r="AK502" s="4">
        <f>'7 a'!P88</f>
        <v>1893.1985355455599</v>
      </c>
      <c r="AL502" s="4">
        <f>'7 a'!Q88</f>
        <v>1506.2634197327598</v>
      </c>
      <c r="AM502" s="4">
        <f>'7 a'!R88</f>
        <v>1513.3359211677057</v>
      </c>
      <c r="AN502" s="4">
        <f>'7 a'!S88</f>
        <v>1674.5554677471755</v>
      </c>
      <c r="AO502" s="4">
        <f>'7 a'!T88</f>
        <v>1580.3651607524428</v>
      </c>
      <c r="AP502" s="4">
        <f>'7 a'!U88</f>
        <v>1759.4964107622334</v>
      </c>
      <c r="AR502" s="238">
        <f t="shared" si="169"/>
        <v>0</v>
      </c>
      <c r="AS502" s="238">
        <f t="shared" si="170"/>
        <v>0</v>
      </c>
      <c r="AT502" s="238">
        <f t="shared" si="171"/>
        <v>0</v>
      </c>
      <c r="AU502" s="238">
        <f t="shared" si="172"/>
        <v>0</v>
      </c>
      <c r="AV502" s="238">
        <f t="shared" si="173"/>
        <v>0</v>
      </c>
      <c r="AW502" s="238">
        <f t="shared" si="174"/>
        <v>0</v>
      </c>
      <c r="AX502" s="238" t="e">
        <f t="shared" si="175"/>
        <v>#VALUE!</v>
      </c>
      <c r="AY502" s="238">
        <f t="shared" si="176"/>
        <v>0</v>
      </c>
      <c r="AZ502" s="238" t="e">
        <f t="shared" si="177"/>
        <v>#VALUE!</v>
      </c>
      <c r="BA502" s="238">
        <f t="shared" si="178"/>
        <v>0</v>
      </c>
      <c r="BB502" s="238">
        <f t="shared" si="179"/>
        <v>0</v>
      </c>
      <c r="BC502" s="238">
        <f t="shared" si="180"/>
        <v>0</v>
      </c>
      <c r="BD502" s="238">
        <f t="shared" si="181"/>
        <v>0</v>
      </c>
      <c r="BE502" s="238">
        <f t="shared" si="182"/>
        <v>0</v>
      </c>
      <c r="BF502" s="238">
        <f t="shared" si="183"/>
        <v>0</v>
      </c>
      <c r="BG502" s="238">
        <f t="shared" si="184"/>
        <v>0</v>
      </c>
      <c r="BH502" s="238">
        <f t="shared" si="185"/>
        <v>0</v>
      </c>
      <c r="BI502" s="238">
        <f t="shared" si="186"/>
        <v>0</v>
      </c>
      <c r="BJ502" s="238">
        <f t="shared" si="187"/>
        <v>0</v>
      </c>
      <c r="BK502" s="238">
        <f t="shared" si="188"/>
        <v>0</v>
      </c>
    </row>
    <row r="503" spans="1:63" x14ac:dyDescent="0.25">
      <c r="A503">
        <v>1989</v>
      </c>
      <c r="B503" s="204">
        <v>1827.6202425763279</v>
      </c>
      <c r="C503" s="204">
        <v>1824.7183951536163</v>
      </c>
      <c r="D503" s="204">
        <v>1810.1063535892856</v>
      </c>
      <c r="E503" s="204">
        <v>2092.9230568398152</v>
      </c>
      <c r="F503" s="204">
        <v>2841.7857142857147</v>
      </c>
      <c r="G503" s="204">
        <v>2429.8571428571427</v>
      </c>
      <c r="H503" s="204" t="e">
        <f>NA()</f>
        <v>#N/A</v>
      </c>
      <c r="I503" s="204">
        <v>1641.5119312623751</v>
      </c>
      <c r="J503" s="204" t="e">
        <f>NA()</f>
        <v>#N/A</v>
      </c>
      <c r="K503" s="204">
        <v>1559.3592137607122</v>
      </c>
      <c r="L503" s="204">
        <v>1802.1422553857262</v>
      </c>
      <c r="M503" s="204">
        <v>1647.7896178898623</v>
      </c>
      <c r="N503" s="204">
        <v>1600.7123473541383</v>
      </c>
      <c r="O503" s="204">
        <v>1998</v>
      </c>
      <c r="P503" s="204">
        <v>1877.311133093765</v>
      </c>
      <c r="Q503" s="204">
        <v>1501.4773311182535</v>
      </c>
      <c r="R503" s="204">
        <v>1510.4772907791175</v>
      </c>
      <c r="S503" s="204">
        <v>1683.5584541329133</v>
      </c>
      <c r="T503" s="204">
        <v>1579.2030697742598</v>
      </c>
      <c r="U503" s="204">
        <v>1763.3716614239252</v>
      </c>
      <c r="W503" s="4">
        <f>'7 a'!B89</f>
        <v>1827.6202425763279</v>
      </c>
      <c r="X503" s="4">
        <f>'7 a'!C89</f>
        <v>1824.7183951536163</v>
      </c>
      <c r="Y503" s="4">
        <f>'7 a'!D89</f>
        <v>1810.1063535892856</v>
      </c>
      <c r="Z503" s="4">
        <f>'7 a'!E89</f>
        <v>2092.9230568398152</v>
      </c>
      <c r="AA503" s="4">
        <f>'7 a'!F89</f>
        <v>2841.7857142857147</v>
      </c>
      <c r="AB503" s="4">
        <f>'7 a'!G89</f>
        <v>2429.8571428571427</v>
      </c>
      <c r="AC503" s="4" t="str">
        <f>'7 a'!H89</f>
        <v>NA</v>
      </c>
      <c r="AD503" s="4">
        <f>'7 a'!I89</f>
        <v>1641.5119312623751</v>
      </c>
      <c r="AE503" s="4" t="str">
        <f>'7 a'!J89</f>
        <v>NA</v>
      </c>
      <c r="AF503" s="4">
        <f>'7 a'!K89</f>
        <v>1559.3592137607122</v>
      </c>
      <c r="AG503" s="4">
        <f>'7 a'!L89</f>
        <v>1802.1422553857262</v>
      </c>
      <c r="AH503" s="4">
        <f>'7 a'!M89</f>
        <v>1647.7896178898623</v>
      </c>
      <c r="AI503" s="4">
        <f>'7 a'!N89</f>
        <v>1600.7123473541383</v>
      </c>
      <c r="AJ503" s="4">
        <f>'7 a'!O89</f>
        <v>1998</v>
      </c>
      <c r="AK503" s="4">
        <f>'7 a'!P89</f>
        <v>1877.311133093765</v>
      </c>
      <c r="AL503" s="4">
        <f>'7 a'!Q89</f>
        <v>1501.4773311182535</v>
      </c>
      <c r="AM503" s="4">
        <f>'7 a'!R89</f>
        <v>1510.4772907791175</v>
      </c>
      <c r="AN503" s="4">
        <f>'7 a'!S89</f>
        <v>1683.5584541329133</v>
      </c>
      <c r="AO503" s="4">
        <f>'7 a'!T89</f>
        <v>1579.2030697742598</v>
      </c>
      <c r="AP503" s="4">
        <f>'7 a'!U89</f>
        <v>1763.3716614239252</v>
      </c>
      <c r="AR503" s="238">
        <f t="shared" si="169"/>
        <v>0</v>
      </c>
      <c r="AS503" s="238">
        <f t="shared" si="170"/>
        <v>0</v>
      </c>
      <c r="AT503" s="238">
        <f t="shared" si="171"/>
        <v>0</v>
      </c>
      <c r="AU503" s="238">
        <f t="shared" si="172"/>
        <v>0</v>
      </c>
      <c r="AV503" s="238">
        <f t="shared" si="173"/>
        <v>0</v>
      </c>
      <c r="AW503" s="238">
        <f t="shared" si="174"/>
        <v>0</v>
      </c>
      <c r="AX503" s="238" t="e">
        <f t="shared" si="175"/>
        <v>#VALUE!</v>
      </c>
      <c r="AY503" s="238">
        <f t="shared" si="176"/>
        <v>0</v>
      </c>
      <c r="AZ503" s="238" t="e">
        <f t="shared" si="177"/>
        <v>#VALUE!</v>
      </c>
      <c r="BA503" s="238">
        <f t="shared" si="178"/>
        <v>0</v>
      </c>
      <c r="BB503" s="238">
        <f t="shared" si="179"/>
        <v>0</v>
      </c>
      <c r="BC503" s="238">
        <f t="shared" si="180"/>
        <v>0</v>
      </c>
      <c r="BD503" s="238">
        <f t="shared" si="181"/>
        <v>0</v>
      </c>
      <c r="BE503" s="238">
        <f t="shared" si="182"/>
        <v>0</v>
      </c>
      <c r="BF503" s="238">
        <f t="shared" si="183"/>
        <v>0</v>
      </c>
      <c r="BG503" s="238">
        <f t="shared" si="184"/>
        <v>0</v>
      </c>
      <c r="BH503" s="238">
        <f t="shared" si="185"/>
        <v>0</v>
      </c>
      <c r="BI503" s="238">
        <f t="shared" si="186"/>
        <v>0</v>
      </c>
      <c r="BJ503" s="238">
        <f t="shared" si="187"/>
        <v>0</v>
      </c>
      <c r="BK503" s="238">
        <f t="shared" si="188"/>
        <v>0</v>
      </c>
    </row>
    <row r="504" spans="1:63" x14ac:dyDescent="0.25">
      <c r="A504">
        <v>1990</v>
      </c>
      <c r="B504" s="204">
        <v>1809.4246031746034</v>
      </c>
      <c r="C504" s="204">
        <v>1806.767299137485</v>
      </c>
      <c r="D504" s="204">
        <v>1792.2706016488096</v>
      </c>
      <c r="E504" s="204">
        <v>2065.0761816698396</v>
      </c>
      <c r="F504" s="204">
        <v>2805.2857142857142</v>
      </c>
      <c r="G504" s="204">
        <v>2424.6428571428569</v>
      </c>
      <c r="H504" s="204" t="e">
        <f>NA()</f>
        <v>#N/A</v>
      </c>
      <c r="I504" s="204">
        <v>1655.428851738403</v>
      </c>
      <c r="J504" s="204" t="e">
        <f>NA()</f>
        <v>#N/A</v>
      </c>
      <c r="K504" s="204">
        <v>1545.7811559705469</v>
      </c>
      <c r="L504" s="204">
        <v>1769.1191292078211</v>
      </c>
      <c r="M504" s="204">
        <v>1644.0081119317713</v>
      </c>
      <c r="N504" s="204">
        <v>1577.5921602157257</v>
      </c>
      <c r="O504" s="204">
        <v>1988.0000000000002</v>
      </c>
      <c r="P504" s="204">
        <v>1866.5839022163502</v>
      </c>
      <c r="Q504" s="204">
        <v>1495.5283949356619</v>
      </c>
      <c r="R504" s="204">
        <v>1502.5791472785379</v>
      </c>
      <c r="S504" s="204">
        <v>1683.5584541329131</v>
      </c>
      <c r="T504" s="204">
        <v>1575.4923000211318</v>
      </c>
      <c r="U504" s="204">
        <v>1750.7084110857697</v>
      </c>
      <c r="W504" s="4">
        <f>'7 a'!B90</f>
        <v>1809.4246031746034</v>
      </c>
      <c r="X504" s="4">
        <f>'7 a'!C90</f>
        <v>1806.767299137485</v>
      </c>
      <c r="Y504" s="4">
        <f>'7 a'!D90</f>
        <v>1792.2706016488096</v>
      </c>
      <c r="Z504" s="4">
        <f>'7 a'!E90</f>
        <v>2065.0761816698396</v>
      </c>
      <c r="AA504" s="4">
        <f>'7 a'!F90</f>
        <v>2805.2857142857142</v>
      </c>
      <c r="AB504" s="4">
        <f>'7 a'!G90</f>
        <v>2424.6428571428569</v>
      </c>
      <c r="AC504" s="4" t="str">
        <f>'7 a'!H90</f>
        <v>NA</v>
      </c>
      <c r="AD504" s="4">
        <f>'7 a'!I90</f>
        <v>1655.428851738403</v>
      </c>
      <c r="AE504" s="4" t="str">
        <f>'7 a'!J90</f>
        <v>NA</v>
      </c>
      <c r="AF504" s="4">
        <f>'7 a'!K90</f>
        <v>1545.7811559705469</v>
      </c>
      <c r="AG504" s="4">
        <f>'7 a'!L90</f>
        <v>1769.1191292078211</v>
      </c>
      <c r="AH504" s="4">
        <f>'7 a'!M90</f>
        <v>1644.0081119317713</v>
      </c>
      <c r="AI504" s="4">
        <f>'7 a'!N90</f>
        <v>1577.5921602157257</v>
      </c>
      <c r="AJ504" s="4">
        <f>'7 a'!O90</f>
        <v>1988.0000000000002</v>
      </c>
      <c r="AK504" s="4">
        <f>'7 a'!P90</f>
        <v>1866.5839022163502</v>
      </c>
      <c r="AL504" s="4">
        <f>'7 a'!Q90</f>
        <v>1495.5283949356619</v>
      </c>
      <c r="AM504" s="4">
        <f>'7 a'!R90</f>
        <v>1502.5791472785379</v>
      </c>
      <c r="AN504" s="4">
        <f>'7 a'!S90</f>
        <v>1683.5584541329131</v>
      </c>
      <c r="AO504" s="4">
        <f>'7 a'!T90</f>
        <v>1575.4923000211318</v>
      </c>
      <c r="AP504" s="4">
        <f>'7 a'!U90</f>
        <v>1750.7084110857697</v>
      </c>
      <c r="AR504" s="238">
        <f t="shared" si="169"/>
        <v>0</v>
      </c>
      <c r="AS504" s="238">
        <f t="shared" si="170"/>
        <v>0</v>
      </c>
      <c r="AT504" s="238">
        <f t="shared" si="171"/>
        <v>0</v>
      </c>
      <c r="AU504" s="238">
        <f t="shared" si="172"/>
        <v>0</v>
      </c>
      <c r="AV504" s="238">
        <f t="shared" si="173"/>
        <v>0</v>
      </c>
      <c r="AW504" s="238">
        <f t="shared" si="174"/>
        <v>0</v>
      </c>
      <c r="AX504" s="238" t="e">
        <f t="shared" si="175"/>
        <v>#VALUE!</v>
      </c>
      <c r="AY504" s="238">
        <f t="shared" si="176"/>
        <v>0</v>
      </c>
      <c r="AZ504" s="238" t="e">
        <f t="shared" si="177"/>
        <v>#VALUE!</v>
      </c>
      <c r="BA504" s="238">
        <f t="shared" si="178"/>
        <v>0</v>
      </c>
      <c r="BB504" s="238">
        <f t="shared" si="179"/>
        <v>0</v>
      </c>
      <c r="BC504" s="238">
        <f t="shared" si="180"/>
        <v>0</v>
      </c>
      <c r="BD504" s="238">
        <f t="shared" si="181"/>
        <v>0</v>
      </c>
      <c r="BE504" s="238">
        <f t="shared" si="182"/>
        <v>0</v>
      </c>
      <c r="BF504" s="238">
        <f t="shared" si="183"/>
        <v>0</v>
      </c>
      <c r="BG504" s="238">
        <f t="shared" si="184"/>
        <v>0</v>
      </c>
      <c r="BH504" s="238">
        <f t="shared" si="185"/>
        <v>0</v>
      </c>
      <c r="BI504" s="238">
        <f t="shared" si="186"/>
        <v>0</v>
      </c>
      <c r="BJ504" s="238">
        <f t="shared" si="187"/>
        <v>0</v>
      </c>
      <c r="BK504" s="238">
        <f t="shared" si="188"/>
        <v>0</v>
      </c>
    </row>
    <row r="505" spans="1:63" x14ac:dyDescent="0.25">
      <c r="A505">
        <v>1991</v>
      </c>
      <c r="B505" s="204">
        <v>1800.5524216429119</v>
      </c>
      <c r="C505" s="204">
        <v>1783.0692971694443</v>
      </c>
      <c r="D505" s="204">
        <v>1795.2880566488097</v>
      </c>
      <c r="E505" s="204">
        <v>2018.5979439760674</v>
      </c>
      <c r="F505" s="204">
        <v>2784.4285714285716</v>
      </c>
      <c r="G505" s="204">
        <v>2429.8571428571431</v>
      </c>
      <c r="H505" s="204" t="e">
        <f>NA()</f>
        <v>#N/A</v>
      </c>
      <c r="I505" s="204">
        <v>1618.53587001609</v>
      </c>
      <c r="J505" s="204" t="e">
        <f>NA()</f>
        <v>#N/A</v>
      </c>
      <c r="K505" s="204">
        <v>1540.6257723448398</v>
      </c>
      <c r="L505" s="204">
        <v>1747.4259836800957</v>
      </c>
      <c r="M505" s="204">
        <v>1634.5912718174798</v>
      </c>
      <c r="N505" s="204">
        <v>1552.025211820624</v>
      </c>
      <c r="O505" s="204">
        <v>1954</v>
      </c>
      <c r="P505" s="204">
        <v>1859.6240347514338</v>
      </c>
      <c r="Q505" s="204">
        <v>1486.4042033037579</v>
      </c>
      <c r="R505" s="204">
        <v>1500.2796255960441</v>
      </c>
      <c r="S505" s="204">
        <v>1674.5554677471757</v>
      </c>
      <c r="T505" s="204">
        <v>1562.1149657840863</v>
      </c>
      <c r="U505" s="204">
        <v>1725.4059868730001</v>
      </c>
      <c r="W505" s="4">
        <f>'7 a'!B91</f>
        <v>1800.5524216429119</v>
      </c>
      <c r="X505" s="4">
        <f>'7 a'!C91</f>
        <v>1783.0692971694443</v>
      </c>
      <c r="Y505" s="4">
        <f>'7 a'!D91</f>
        <v>1795.2880566488097</v>
      </c>
      <c r="Z505" s="4">
        <f>'7 a'!E91</f>
        <v>2018.5979439760674</v>
      </c>
      <c r="AA505" s="4">
        <f>'7 a'!F91</f>
        <v>2784.4285714285716</v>
      </c>
      <c r="AB505" s="4">
        <f>'7 a'!G91</f>
        <v>2429.8571428571431</v>
      </c>
      <c r="AC505" s="4" t="str">
        <f>'7 a'!H91</f>
        <v>NA</v>
      </c>
      <c r="AD505" s="4">
        <f>'7 a'!I91</f>
        <v>1618.53587001609</v>
      </c>
      <c r="AE505" s="4" t="str">
        <f>'7 a'!J91</f>
        <v>NA</v>
      </c>
      <c r="AF505" s="4">
        <f>'7 a'!K91</f>
        <v>1540.6257723448398</v>
      </c>
      <c r="AG505" s="4">
        <f>'7 a'!L91</f>
        <v>1747.4259836800957</v>
      </c>
      <c r="AH505" s="4">
        <f>'7 a'!M91</f>
        <v>1634.5912718174798</v>
      </c>
      <c r="AI505" s="4">
        <f>'7 a'!N91</f>
        <v>1552.025211820624</v>
      </c>
      <c r="AJ505" s="4">
        <f>'7 a'!O91</f>
        <v>1954</v>
      </c>
      <c r="AK505" s="4">
        <f>'7 a'!P91</f>
        <v>1859.6240347514338</v>
      </c>
      <c r="AL505" s="4">
        <f>'7 a'!Q91</f>
        <v>1486.4042033037579</v>
      </c>
      <c r="AM505" s="4">
        <f>'7 a'!R91</f>
        <v>1500.2796255960441</v>
      </c>
      <c r="AN505" s="4">
        <f>'7 a'!S91</f>
        <v>1674.5554677471757</v>
      </c>
      <c r="AO505" s="4">
        <f>'7 a'!T91</f>
        <v>1562.1149657840863</v>
      </c>
      <c r="AP505" s="4">
        <f>'7 a'!U91</f>
        <v>1725.4059868730001</v>
      </c>
      <c r="AR505" s="238">
        <f t="shared" si="169"/>
        <v>0</v>
      </c>
      <c r="AS505" s="238">
        <f t="shared" si="170"/>
        <v>0</v>
      </c>
      <c r="AT505" s="238">
        <f t="shared" si="171"/>
        <v>0</v>
      </c>
      <c r="AU505" s="238">
        <f t="shared" si="172"/>
        <v>0</v>
      </c>
      <c r="AV505" s="238">
        <f t="shared" si="173"/>
        <v>0</v>
      </c>
      <c r="AW505" s="238">
        <f t="shared" si="174"/>
        <v>0</v>
      </c>
      <c r="AX505" s="238" t="e">
        <f t="shared" si="175"/>
        <v>#VALUE!</v>
      </c>
      <c r="AY505" s="238">
        <f t="shared" si="176"/>
        <v>0</v>
      </c>
      <c r="AZ505" s="238" t="e">
        <f t="shared" si="177"/>
        <v>#VALUE!</v>
      </c>
      <c r="BA505" s="238">
        <f t="shared" si="178"/>
        <v>0</v>
      </c>
      <c r="BB505" s="238">
        <f t="shared" si="179"/>
        <v>0</v>
      </c>
      <c r="BC505" s="238">
        <f t="shared" si="180"/>
        <v>0</v>
      </c>
      <c r="BD505" s="238">
        <f t="shared" si="181"/>
        <v>0</v>
      </c>
      <c r="BE505" s="238">
        <f t="shared" si="182"/>
        <v>0</v>
      </c>
      <c r="BF505" s="238">
        <f t="shared" si="183"/>
        <v>0</v>
      </c>
      <c r="BG505" s="238">
        <f t="shared" si="184"/>
        <v>0</v>
      </c>
      <c r="BH505" s="238">
        <f t="shared" si="185"/>
        <v>0</v>
      </c>
      <c r="BI505" s="238">
        <f t="shared" si="186"/>
        <v>0</v>
      </c>
      <c r="BJ505" s="238">
        <f t="shared" si="187"/>
        <v>0</v>
      </c>
      <c r="BK505" s="238">
        <f t="shared" si="188"/>
        <v>0</v>
      </c>
    </row>
    <row r="506" spans="1:63" x14ac:dyDescent="0.25">
      <c r="A506">
        <v>1992</v>
      </c>
      <c r="B506" s="204">
        <v>1792.6995301266832</v>
      </c>
      <c r="C506" s="204">
        <v>1781.6692448346216</v>
      </c>
      <c r="D506" s="204">
        <v>1809.036070172619</v>
      </c>
      <c r="E506" s="204">
        <v>1975.625607832472</v>
      </c>
      <c r="F506" s="204">
        <v>2737.5</v>
      </c>
      <c r="G506" s="204">
        <v>2429.8571428571427</v>
      </c>
      <c r="H506" s="204" t="e">
        <f>NA()</f>
        <v>#N/A</v>
      </c>
      <c r="I506" s="204">
        <v>1595.5000409109118</v>
      </c>
      <c r="J506" s="204" t="e">
        <f>NA()</f>
        <v>#N/A</v>
      </c>
      <c r="K506" s="204">
        <v>1561.1466832106194</v>
      </c>
      <c r="L506" s="204">
        <v>1752.7692236981202</v>
      </c>
      <c r="M506" s="204">
        <v>1637.0200372269135</v>
      </c>
      <c r="N506" s="204">
        <v>1564.4396721053872</v>
      </c>
      <c r="O506" s="204">
        <v>1908</v>
      </c>
      <c r="P506" s="204">
        <v>1862.7730972259233</v>
      </c>
      <c r="Q506" s="204">
        <v>1492.9057116102538</v>
      </c>
      <c r="R506" s="204">
        <v>1510.0900112575521</v>
      </c>
      <c r="S506" s="204">
        <v>1671.0238920682712</v>
      </c>
      <c r="T506" s="204">
        <v>1579.8709320514452</v>
      </c>
      <c r="U506" s="204">
        <v>1718.6318380132006</v>
      </c>
      <c r="W506" s="4">
        <f>'7 a'!B92</f>
        <v>1792.6995301266832</v>
      </c>
      <c r="X506" s="4">
        <f>'7 a'!C92</f>
        <v>1781.6692448346216</v>
      </c>
      <c r="Y506" s="4">
        <f>'7 a'!D92</f>
        <v>1809.036070172619</v>
      </c>
      <c r="Z506" s="4">
        <f>'7 a'!E92</f>
        <v>1975.625607832472</v>
      </c>
      <c r="AA506" s="4">
        <f>'7 a'!F92</f>
        <v>2737.5</v>
      </c>
      <c r="AB506" s="4">
        <f>'7 a'!G92</f>
        <v>2429.8571428571427</v>
      </c>
      <c r="AC506" s="4" t="str">
        <f>'7 a'!H92</f>
        <v>NA</v>
      </c>
      <c r="AD506" s="4">
        <f>'7 a'!I92</f>
        <v>1595.5000409109118</v>
      </c>
      <c r="AE506" s="4" t="str">
        <f>'7 a'!J92</f>
        <v>NA</v>
      </c>
      <c r="AF506" s="4">
        <f>'7 a'!K92</f>
        <v>1561.1466832106194</v>
      </c>
      <c r="AG506" s="4">
        <f>'7 a'!L92</f>
        <v>1752.7692236981202</v>
      </c>
      <c r="AH506" s="4">
        <f>'7 a'!M92</f>
        <v>1637.0200372269135</v>
      </c>
      <c r="AI506" s="4">
        <f>'7 a'!N92</f>
        <v>1564.4396721053872</v>
      </c>
      <c r="AJ506" s="4">
        <f>'7 a'!O92</f>
        <v>1908</v>
      </c>
      <c r="AK506" s="4">
        <f>'7 a'!P92</f>
        <v>1862.7730972259233</v>
      </c>
      <c r="AL506" s="4">
        <f>'7 a'!Q92</f>
        <v>1492.9057116102538</v>
      </c>
      <c r="AM506" s="4">
        <f>'7 a'!R92</f>
        <v>1510.0900112575521</v>
      </c>
      <c r="AN506" s="4">
        <f>'7 a'!S92</f>
        <v>1671.0238920682712</v>
      </c>
      <c r="AO506" s="4">
        <f>'7 a'!T92</f>
        <v>1579.8709320514452</v>
      </c>
      <c r="AP506" s="4">
        <f>'7 a'!U92</f>
        <v>1718.6318380132006</v>
      </c>
      <c r="AR506" s="238">
        <f t="shared" si="169"/>
        <v>0</v>
      </c>
      <c r="AS506" s="238">
        <f t="shared" si="170"/>
        <v>0</v>
      </c>
      <c r="AT506" s="238">
        <f t="shared" si="171"/>
        <v>0</v>
      </c>
      <c r="AU506" s="238">
        <f t="shared" si="172"/>
        <v>0</v>
      </c>
      <c r="AV506" s="238">
        <f t="shared" si="173"/>
        <v>0</v>
      </c>
      <c r="AW506" s="238">
        <f t="shared" si="174"/>
        <v>0</v>
      </c>
      <c r="AX506" s="238" t="e">
        <f t="shared" si="175"/>
        <v>#VALUE!</v>
      </c>
      <c r="AY506" s="238">
        <f t="shared" si="176"/>
        <v>0</v>
      </c>
      <c r="AZ506" s="238" t="e">
        <f t="shared" si="177"/>
        <v>#VALUE!</v>
      </c>
      <c r="BA506" s="238">
        <f t="shared" si="178"/>
        <v>0</v>
      </c>
      <c r="BB506" s="238">
        <f t="shared" si="179"/>
        <v>0</v>
      </c>
      <c r="BC506" s="238">
        <f t="shared" si="180"/>
        <v>0</v>
      </c>
      <c r="BD506" s="238">
        <f t="shared" si="181"/>
        <v>0</v>
      </c>
      <c r="BE506" s="238">
        <f t="shared" si="182"/>
        <v>0</v>
      </c>
      <c r="BF506" s="238">
        <f t="shared" si="183"/>
        <v>0</v>
      </c>
      <c r="BG506" s="238">
        <f t="shared" si="184"/>
        <v>0</v>
      </c>
      <c r="BH506" s="238">
        <f t="shared" si="185"/>
        <v>0</v>
      </c>
      <c r="BI506" s="238">
        <f t="shared" si="186"/>
        <v>0</v>
      </c>
      <c r="BJ506" s="238">
        <f t="shared" si="187"/>
        <v>0</v>
      </c>
      <c r="BK506" s="238">
        <f t="shared" si="188"/>
        <v>0</v>
      </c>
    </row>
    <row r="507" spans="1:63" x14ac:dyDescent="0.25">
      <c r="A507">
        <v>1993</v>
      </c>
      <c r="B507" s="204">
        <v>1810.347652282185</v>
      </c>
      <c r="C507" s="204">
        <v>1807.994900444417</v>
      </c>
      <c r="D507" s="204">
        <v>1796.1349335595239</v>
      </c>
      <c r="E507" s="204">
        <v>1920.9335436497145</v>
      </c>
      <c r="F507" s="204">
        <v>2747.9285714285716</v>
      </c>
      <c r="G507" s="204">
        <v>2435.0714285714289</v>
      </c>
      <c r="H507" s="204" t="e">
        <f>NA()</f>
        <v>#N/A</v>
      </c>
      <c r="I507" s="204">
        <v>1551.6676824604385</v>
      </c>
      <c r="J507" s="204" t="e">
        <f>NA()</f>
        <v>#N/A</v>
      </c>
      <c r="K507" s="204">
        <v>1561.7991868794029</v>
      </c>
      <c r="L507" s="204">
        <v>1755.3404702546804</v>
      </c>
      <c r="M507" s="204">
        <v>1623.4605079951175</v>
      </c>
      <c r="N507" s="204">
        <v>1547.1017376309856</v>
      </c>
      <c r="O507" s="204">
        <v>1883.0000000000002</v>
      </c>
      <c r="P507" s="204">
        <v>1862.6359775471733</v>
      </c>
      <c r="Q507" s="204">
        <v>1482.2042699031206</v>
      </c>
      <c r="R507" s="204">
        <v>1506.8707134314516</v>
      </c>
      <c r="S507" s="204">
        <v>1661.8025555733539</v>
      </c>
      <c r="T507" s="204">
        <v>1597.0258410531446</v>
      </c>
      <c r="U507" s="204">
        <v>1715.1523534758724</v>
      </c>
      <c r="W507" s="4">
        <f>'7 a'!B93</f>
        <v>1810.347652282185</v>
      </c>
      <c r="X507" s="4">
        <f>'7 a'!C93</f>
        <v>1807.994900444417</v>
      </c>
      <c r="Y507" s="4">
        <f>'7 a'!D93</f>
        <v>1796.1349335595239</v>
      </c>
      <c r="Z507" s="4">
        <f>'7 a'!E93</f>
        <v>1920.9335436497145</v>
      </c>
      <c r="AA507" s="4">
        <f>'7 a'!F93</f>
        <v>2747.9285714285716</v>
      </c>
      <c r="AB507" s="4">
        <f>'7 a'!G93</f>
        <v>2435.0714285714289</v>
      </c>
      <c r="AC507" s="4" t="str">
        <f>'7 a'!H93</f>
        <v>NA</v>
      </c>
      <c r="AD507" s="4">
        <f>'7 a'!I93</f>
        <v>1551.6676824604385</v>
      </c>
      <c r="AE507" s="4" t="str">
        <f>'7 a'!J93</f>
        <v>NA</v>
      </c>
      <c r="AF507" s="4">
        <f>'7 a'!K93</f>
        <v>1561.7991868794029</v>
      </c>
      <c r="AG507" s="4">
        <f>'7 a'!L93</f>
        <v>1755.3404702546804</v>
      </c>
      <c r="AH507" s="4">
        <f>'7 a'!M93</f>
        <v>1623.4605079951175</v>
      </c>
      <c r="AI507" s="4">
        <f>'7 a'!N93</f>
        <v>1547.1017376309856</v>
      </c>
      <c r="AJ507" s="4">
        <f>'7 a'!O93</f>
        <v>1883.0000000000002</v>
      </c>
      <c r="AK507" s="4">
        <f>'7 a'!P93</f>
        <v>1862.6359775471733</v>
      </c>
      <c r="AL507" s="4">
        <f>'7 a'!Q93</f>
        <v>1482.2042699031206</v>
      </c>
      <c r="AM507" s="4">
        <f>'7 a'!R93</f>
        <v>1506.8707134314516</v>
      </c>
      <c r="AN507" s="4">
        <f>'7 a'!S93</f>
        <v>1661.8025555733539</v>
      </c>
      <c r="AO507" s="4">
        <f>'7 a'!T93</f>
        <v>1597.0258410531446</v>
      </c>
      <c r="AP507" s="4">
        <f>'7 a'!U93</f>
        <v>1715.1523534758724</v>
      </c>
      <c r="AR507" s="238">
        <f t="shared" si="169"/>
        <v>0</v>
      </c>
      <c r="AS507" s="238">
        <f t="shared" si="170"/>
        <v>0</v>
      </c>
      <c r="AT507" s="238">
        <f t="shared" si="171"/>
        <v>0</v>
      </c>
      <c r="AU507" s="238">
        <f t="shared" si="172"/>
        <v>0</v>
      </c>
      <c r="AV507" s="238">
        <f t="shared" si="173"/>
        <v>0</v>
      </c>
      <c r="AW507" s="238">
        <f t="shared" si="174"/>
        <v>0</v>
      </c>
      <c r="AX507" s="238" t="e">
        <f t="shared" si="175"/>
        <v>#VALUE!</v>
      </c>
      <c r="AY507" s="238">
        <f t="shared" si="176"/>
        <v>0</v>
      </c>
      <c r="AZ507" s="238" t="e">
        <f t="shared" si="177"/>
        <v>#VALUE!</v>
      </c>
      <c r="BA507" s="238">
        <f t="shared" si="178"/>
        <v>0</v>
      </c>
      <c r="BB507" s="238">
        <f t="shared" si="179"/>
        <v>0</v>
      </c>
      <c r="BC507" s="238">
        <f t="shared" si="180"/>
        <v>0</v>
      </c>
      <c r="BD507" s="238">
        <f t="shared" si="181"/>
        <v>0</v>
      </c>
      <c r="BE507" s="238">
        <f t="shared" si="182"/>
        <v>0</v>
      </c>
      <c r="BF507" s="238">
        <f t="shared" si="183"/>
        <v>0</v>
      </c>
      <c r="BG507" s="238">
        <f t="shared" si="184"/>
        <v>0</v>
      </c>
      <c r="BH507" s="238">
        <f t="shared" si="185"/>
        <v>0</v>
      </c>
      <c r="BI507" s="238">
        <f t="shared" si="186"/>
        <v>0</v>
      </c>
      <c r="BJ507" s="238">
        <f t="shared" si="187"/>
        <v>0</v>
      </c>
      <c r="BK507" s="238">
        <f t="shared" si="188"/>
        <v>0</v>
      </c>
    </row>
    <row r="508" spans="1:63" x14ac:dyDescent="0.25">
      <c r="A508">
        <v>1994</v>
      </c>
      <c r="B508" s="204">
        <v>1826.601269474899</v>
      </c>
      <c r="C508" s="204">
        <v>1824.5904582907965</v>
      </c>
      <c r="D508" s="204">
        <v>1806.9965023154762</v>
      </c>
      <c r="E508" s="204">
        <v>1911.8181996192548</v>
      </c>
      <c r="F508" s="204">
        <v>2732.2857142857142</v>
      </c>
      <c r="G508" s="204">
        <v>2445.5</v>
      </c>
      <c r="H508" s="204" t="e">
        <f>NA()</f>
        <v>#N/A</v>
      </c>
      <c r="I508" s="204">
        <v>1551.6323762134007</v>
      </c>
      <c r="J508" s="204" t="e">
        <f>NA()</f>
        <v>#N/A</v>
      </c>
      <c r="K508" s="204">
        <v>1553.8329951863786</v>
      </c>
      <c r="L508" s="204">
        <v>1774.8859805671229</v>
      </c>
      <c r="M508" s="204">
        <v>1613.8627073001364</v>
      </c>
      <c r="N508" s="204">
        <v>1544.8004884912523</v>
      </c>
      <c r="O508" s="204">
        <v>1883</v>
      </c>
      <c r="P508" s="204">
        <v>1856.5470870459219</v>
      </c>
      <c r="Q508" s="204">
        <v>1490.1203470918481</v>
      </c>
      <c r="R508" s="204">
        <v>1504.9602219097337</v>
      </c>
      <c r="S508" s="204">
        <v>1658.6633771921056</v>
      </c>
      <c r="T508" s="204">
        <v>1634.99876938223</v>
      </c>
      <c r="U508" s="204">
        <v>1725.3512054131565</v>
      </c>
      <c r="W508" s="4">
        <f>'7 a'!B94</f>
        <v>1826.601269474899</v>
      </c>
      <c r="X508" s="4">
        <f>'7 a'!C94</f>
        <v>1824.5904582907965</v>
      </c>
      <c r="Y508" s="4">
        <f>'7 a'!D94</f>
        <v>1806.9965023154762</v>
      </c>
      <c r="Z508" s="4">
        <f>'7 a'!E94</f>
        <v>1911.8181996192548</v>
      </c>
      <c r="AA508" s="4">
        <f>'7 a'!F94</f>
        <v>2732.2857142857142</v>
      </c>
      <c r="AB508" s="4">
        <f>'7 a'!G94</f>
        <v>2445.5</v>
      </c>
      <c r="AC508" s="4" t="str">
        <f>'7 a'!H94</f>
        <v>NA</v>
      </c>
      <c r="AD508" s="4">
        <f>'7 a'!I94</f>
        <v>1551.6323762134007</v>
      </c>
      <c r="AE508" s="4" t="str">
        <f>'7 a'!J94</f>
        <v>NA</v>
      </c>
      <c r="AF508" s="4">
        <f>'7 a'!K94</f>
        <v>1553.8329951863786</v>
      </c>
      <c r="AG508" s="4">
        <f>'7 a'!L94</f>
        <v>1774.8859805671229</v>
      </c>
      <c r="AH508" s="4">
        <f>'7 a'!M94</f>
        <v>1613.8627073001364</v>
      </c>
      <c r="AI508" s="4">
        <f>'7 a'!N94</f>
        <v>1544.8004884912523</v>
      </c>
      <c r="AJ508" s="4">
        <f>'7 a'!O94</f>
        <v>1883</v>
      </c>
      <c r="AK508" s="4">
        <f>'7 a'!P94</f>
        <v>1856.5470870459219</v>
      </c>
      <c r="AL508" s="4">
        <f>'7 a'!Q94</f>
        <v>1490.1203470918481</v>
      </c>
      <c r="AM508" s="4">
        <f>'7 a'!R94</f>
        <v>1504.9602219097337</v>
      </c>
      <c r="AN508" s="4">
        <f>'7 a'!S94</f>
        <v>1658.6633771921056</v>
      </c>
      <c r="AO508" s="4">
        <f>'7 a'!T94</f>
        <v>1634.99876938223</v>
      </c>
      <c r="AP508" s="4">
        <f>'7 a'!U94</f>
        <v>1725.3512054131565</v>
      </c>
      <c r="AR508" s="238">
        <f t="shared" si="169"/>
        <v>0</v>
      </c>
      <c r="AS508" s="238">
        <f t="shared" si="170"/>
        <v>0</v>
      </c>
      <c r="AT508" s="238">
        <f t="shared" si="171"/>
        <v>0</v>
      </c>
      <c r="AU508" s="238">
        <f t="shared" si="172"/>
        <v>0</v>
      </c>
      <c r="AV508" s="238">
        <f t="shared" si="173"/>
        <v>0</v>
      </c>
      <c r="AW508" s="238">
        <f t="shared" si="174"/>
        <v>0</v>
      </c>
      <c r="AX508" s="238" t="e">
        <f t="shared" si="175"/>
        <v>#VALUE!</v>
      </c>
      <c r="AY508" s="238">
        <f t="shared" si="176"/>
        <v>0</v>
      </c>
      <c r="AZ508" s="238" t="e">
        <f t="shared" si="177"/>
        <v>#VALUE!</v>
      </c>
      <c r="BA508" s="238">
        <f t="shared" si="178"/>
        <v>0</v>
      </c>
      <c r="BB508" s="238">
        <f t="shared" si="179"/>
        <v>0</v>
      </c>
      <c r="BC508" s="238">
        <f t="shared" si="180"/>
        <v>0</v>
      </c>
      <c r="BD508" s="238">
        <f t="shared" si="181"/>
        <v>0</v>
      </c>
      <c r="BE508" s="238">
        <f t="shared" si="182"/>
        <v>0</v>
      </c>
      <c r="BF508" s="238">
        <f t="shared" si="183"/>
        <v>0</v>
      </c>
      <c r="BG508" s="238">
        <f t="shared" si="184"/>
        <v>0</v>
      </c>
      <c r="BH508" s="238">
        <f t="shared" si="185"/>
        <v>0</v>
      </c>
      <c r="BI508" s="238">
        <f t="shared" si="186"/>
        <v>0</v>
      </c>
      <c r="BJ508" s="238">
        <f t="shared" si="187"/>
        <v>0</v>
      </c>
      <c r="BK508" s="238">
        <f t="shared" si="188"/>
        <v>0</v>
      </c>
    </row>
    <row r="509" spans="1:63" x14ac:dyDescent="0.25">
      <c r="A509">
        <v>1995</v>
      </c>
      <c r="B509" s="204">
        <v>1845.8030350932659</v>
      </c>
      <c r="C509" s="204">
        <v>1814.5211938872446</v>
      </c>
      <c r="D509" s="204">
        <v>1805.2240345059529</v>
      </c>
      <c r="E509" s="204">
        <v>1914.0219091650802</v>
      </c>
      <c r="F509" s="204">
        <v>2737.5</v>
      </c>
      <c r="G509" s="204">
        <v>2455.9285714285711</v>
      </c>
      <c r="H509" s="204">
        <v>1787.7423473168476</v>
      </c>
      <c r="I509" s="204">
        <v>1579.9122127549701</v>
      </c>
      <c r="J509" s="204">
        <v>1862.9761913162245</v>
      </c>
      <c r="K509" s="204">
        <v>1546.0057569874377</v>
      </c>
      <c r="L509" s="204">
        <v>1776.0997710332731</v>
      </c>
      <c r="M509" s="204">
        <v>1589.8903188331603</v>
      </c>
      <c r="N509" s="204">
        <v>1528.5170096820275</v>
      </c>
      <c r="O509" s="204">
        <v>1875</v>
      </c>
      <c r="P509" s="204">
        <v>1858.8819010118584</v>
      </c>
      <c r="Q509" s="204">
        <v>1501.137427971016</v>
      </c>
      <c r="R509" s="204">
        <v>1487.7600026418959</v>
      </c>
      <c r="S509" s="204">
        <v>1666.6094224696408</v>
      </c>
      <c r="T509" s="204">
        <v>1640.3487527246309</v>
      </c>
      <c r="U509" s="204">
        <v>1727.593152064451</v>
      </c>
      <c r="W509" s="4">
        <f>'7 a'!B95</f>
        <v>1845.8030350932659</v>
      </c>
      <c r="X509" s="4">
        <f>'7 a'!C95</f>
        <v>1814.5211938872446</v>
      </c>
      <c r="Y509" s="4">
        <f>'7 a'!D95</f>
        <v>1805.2240345059529</v>
      </c>
      <c r="Z509" s="4">
        <f>'7 a'!E95</f>
        <v>1914.0219091650802</v>
      </c>
      <c r="AA509" s="4">
        <f>'7 a'!F95</f>
        <v>2737.5</v>
      </c>
      <c r="AB509" s="4">
        <f>'7 a'!G95</f>
        <v>2455.9285714285711</v>
      </c>
      <c r="AC509" s="4">
        <f>'7 a'!H95</f>
        <v>1787.7423473168476</v>
      </c>
      <c r="AD509" s="4">
        <f>'7 a'!I95</f>
        <v>1579.9122127549701</v>
      </c>
      <c r="AE509" s="4">
        <f>'7 a'!J95</f>
        <v>1862.9761913162245</v>
      </c>
      <c r="AF509" s="4">
        <f>'7 a'!K95</f>
        <v>1546.0057569874377</v>
      </c>
      <c r="AG509" s="4">
        <f>'7 a'!L95</f>
        <v>1776.0997710332731</v>
      </c>
      <c r="AH509" s="4">
        <f>'7 a'!M95</f>
        <v>1589.8903188331603</v>
      </c>
      <c r="AI509" s="4">
        <f>'7 a'!N95</f>
        <v>1528.5170096820275</v>
      </c>
      <c r="AJ509" s="4">
        <f>'7 a'!O95</f>
        <v>1875</v>
      </c>
      <c r="AK509" s="4">
        <f>'7 a'!P95</f>
        <v>1858.8819010118584</v>
      </c>
      <c r="AL509" s="4">
        <f>'7 a'!Q95</f>
        <v>1501.137427971016</v>
      </c>
      <c r="AM509" s="4">
        <f>'7 a'!R95</f>
        <v>1487.7600026418959</v>
      </c>
      <c r="AN509" s="4">
        <f>'7 a'!S95</f>
        <v>1666.6094224696408</v>
      </c>
      <c r="AO509" s="4">
        <f>'7 a'!T95</f>
        <v>1640.3487527246309</v>
      </c>
      <c r="AP509" s="4">
        <f>'7 a'!U95</f>
        <v>1727.593152064451</v>
      </c>
      <c r="AR509" s="238">
        <f t="shared" si="169"/>
        <v>0</v>
      </c>
      <c r="AS509" s="238">
        <f t="shared" si="170"/>
        <v>0</v>
      </c>
      <c r="AT509" s="238">
        <f t="shared" si="171"/>
        <v>0</v>
      </c>
      <c r="AU509" s="238">
        <f t="shared" si="172"/>
        <v>0</v>
      </c>
      <c r="AV509" s="238">
        <f t="shared" si="173"/>
        <v>0</v>
      </c>
      <c r="AW509" s="238">
        <f t="shared" si="174"/>
        <v>0</v>
      </c>
      <c r="AX509" s="238">
        <f t="shared" si="175"/>
        <v>0</v>
      </c>
      <c r="AY509" s="238">
        <f t="shared" si="176"/>
        <v>0</v>
      </c>
      <c r="AZ509" s="238">
        <f t="shared" si="177"/>
        <v>0</v>
      </c>
      <c r="BA509" s="238">
        <f t="shared" si="178"/>
        <v>0</v>
      </c>
      <c r="BB509" s="238">
        <f t="shared" si="179"/>
        <v>0</v>
      </c>
      <c r="BC509" s="238">
        <f t="shared" si="180"/>
        <v>0</v>
      </c>
      <c r="BD509" s="238">
        <f t="shared" si="181"/>
        <v>0</v>
      </c>
      <c r="BE509" s="238">
        <f t="shared" si="182"/>
        <v>0</v>
      </c>
      <c r="BF509" s="238">
        <f t="shared" si="183"/>
        <v>0</v>
      </c>
      <c r="BG509" s="238">
        <f t="shared" si="184"/>
        <v>0</v>
      </c>
      <c r="BH509" s="238">
        <f t="shared" si="185"/>
        <v>0</v>
      </c>
      <c r="BI509" s="238">
        <f t="shared" si="186"/>
        <v>0</v>
      </c>
      <c r="BJ509" s="238">
        <f t="shared" si="187"/>
        <v>0</v>
      </c>
      <c r="BK509" s="238">
        <f t="shared" si="188"/>
        <v>0</v>
      </c>
    </row>
    <row r="510" spans="1:63" x14ac:dyDescent="0.25">
      <c r="A510">
        <v>1996</v>
      </c>
      <c r="B510" s="204">
        <v>1843.4466681739862</v>
      </c>
      <c r="C510" s="204">
        <v>1831.2290750362333</v>
      </c>
      <c r="D510" s="204">
        <v>1775.0062094107141</v>
      </c>
      <c r="E510" s="204">
        <v>1915.424269785151</v>
      </c>
      <c r="F510" s="204">
        <v>2727.0714285714284</v>
      </c>
      <c r="G510" s="204">
        <v>2461.1428571428573</v>
      </c>
      <c r="H510" s="204">
        <v>1819.1527562847079</v>
      </c>
      <c r="I510" s="204">
        <v>1553.9531290239506</v>
      </c>
      <c r="J510" s="204">
        <v>1858.360876678802</v>
      </c>
      <c r="K510" s="204">
        <v>1535.8675848917001</v>
      </c>
      <c r="L510" s="204">
        <v>1775.002401767701</v>
      </c>
      <c r="M510" s="204">
        <v>1591.9143727618252</v>
      </c>
      <c r="N510" s="204">
        <v>1511.0134491157471</v>
      </c>
      <c r="O510" s="204">
        <v>1882</v>
      </c>
      <c r="P510" s="204">
        <v>1873.112859828912</v>
      </c>
      <c r="Q510" s="204">
        <v>1505.5496047649458</v>
      </c>
      <c r="R510" s="204">
        <v>1482.5527625178036</v>
      </c>
      <c r="S510" s="204">
        <v>1666.1995814628322</v>
      </c>
      <c r="T510" s="204">
        <v>1652.83203125</v>
      </c>
      <c r="U510" s="204">
        <v>1726.9570222563316</v>
      </c>
      <c r="W510" s="4">
        <f>'7 a'!B96</f>
        <v>1843.4466681739862</v>
      </c>
      <c r="X510" s="4">
        <f>'7 a'!C96</f>
        <v>1831.2290750362333</v>
      </c>
      <c r="Y510" s="4">
        <f>'7 a'!D96</f>
        <v>1775.0062094107141</v>
      </c>
      <c r="Z510" s="4">
        <f>'7 a'!E96</f>
        <v>1915.424269785151</v>
      </c>
      <c r="AA510" s="4">
        <f>'7 a'!F96</f>
        <v>2727.0714285714284</v>
      </c>
      <c r="AB510" s="4">
        <f>'7 a'!G96</f>
        <v>2461.1428571428573</v>
      </c>
      <c r="AC510" s="4">
        <f>'7 a'!H96</f>
        <v>1819.1527562847079</v>
      </c>
      <c r="AD510" s="4">
        <f>'7 a'!I96</f>
        <v>1553.9531290239506</v>
      </c>
      <c r="AE510" s="4">
        <f>'7 a'!J96</f>
        <v>1858.360876678802</v>
      </c>
      <c r="AF510" s="4">
        <f>'7 a'!K96</f>
        <v>1535.8675848917001</v>
      </c>
      <c r="AG510" s="4">
        <f>'7 a'!L96</f>
        <v>1775.002401767701</v>
      </c>
      <c r="AH510" s="4">
        <f>'7 a'!M96</f>
        <v>1591.9143727618252</v>
      </c>
      <c r="AI510" s="4">
        <f>'7 a'!N96</f>
        <v>1511.0134491157471</v>
      </c>
      <c r="AJ510" s="4">
        <f>'7 a'!O96</f>
        <v>1882</v>
      </c>
      <c r="AK510" s="4">
        <f>'7 a'!P96</f>
        <v>1873.112859828912</v>
      </c>
      <c r="AL510" s="4">
        <f>'7 a'!Q96</f>
        <v>1505.5496047649458</v>
      </c>
      <c r="AM510" s="4">
        <f>'7 a'!R96</f>
        <v>1482.5527625178036</v>
      </c>
      <c r="AN510" s="4">
        <f>'7 a'!S96</f>
        <v>1666.1995814628322</v>
      </c>
      <c r="AO510" s="4">
        <f>'7 a'!T96</f>
        <v>1652.83203125</v>
      </c>
      <c r="AP510" s="4">
        <f>'7 a'!U96</f>
        <v>1726.9570222563316</v>
      </c>
      <c r="AR510" s="238">
        <f t="shared" si="169"/>
        <v>0</v>
      </c>
      <c r="AS510" s="238">
        <f t="shared" si="170"/>
        <v>0</v>
      </c>
      <c r="AT510" s="238">
        <f t="shared" si="171"/>
        <v>0</v>
      </c>
      <c r="AU510" s="238">
        <f t="shared" si="172"/>
        <v>0</v>
      </c>
      <c r="AV510" s="238">
        <f t="shared" si="173"/>
        <v>0</v>
      </c>
      <c r="AW510" s="238">
        <f t="shared" si="174"/>
        <v>0</v>
      </c>
      <c r="AX510" s="238">
        <f t="shared" si="175"/>
        <v>0</v>
      </c>
      <c r="AY510" s="238">
        <f t="shared" si="176"/>
        <v>0</v>
      </c>
      <c r="AZ510" s="238">
        <f t="shared" si="177"/>
        <v>0</v>
      </c>
      <c r="BA510" s="238">
        <f t="shared" si="178"/>
        <v>0</v>
      </c>
      <c r="BB510" s="238">
        <f t="shared" si="179"/>
        <v>0</v>
      </c>
      <c r="BC510" s="238">
        <f t="shared" si="180"/>
        <v>0</v>
      </c>
      <c r="BD510" s="238">
        <f t="shared" si="181"/>
        <v>0</v>
      </c>
      <c r="BE510" s="238">
        <f t="shared" si="182"/>
        <v>0</v>
      </c>
      <c r="BF510" s="238">
        <f t="shared" si="183"/>
        <v>0</v>
      </c>
      <c r="BG510" s="238">
        <f t="shared" si="184"/>
        <v>0</v>
      </c>
      <c r="BH510" s="238">
        <f t="shared" si="185"/>
        <v>0</v>
      </c>
      <c r="BI510" s="238">
        <f t="shared" si="186"/>
        <v>0</v>
      </c>
      <c r="BJ510" s="238">
        <f t="shared" si="187"/>
        <v>0</v>
      </c>
      <c r="BK510" s="238">
        <f t="shared" si="188"/>
        <v>0</v>
      </c>
    </row>
    <row r="511" spans="1:63" x14ac:dyDescent="0.25">
      <c r="A511">
        <v>1997</v>
      </c>
      <c r="B511" s="204">
        <v>1856.8093385214008</v>
      </c>
      <c r="C511" s="204">
        <v>1813.7540207796783</v>
      </c>
      <c r="D511" s="204">
        <v>1801.329089523809</v>
      </c>
      <c r="E511" s="204">
        <v>1886.275202610824</v>
      </c>
      <c r="F511" s="204">
        <v>2680.1428571428573</v>
      </c>
      <c r="G511" s="204">
        <v>2466.3571428571427</v>
      </c>
      <c r="H511" s="204">
        <v>1826.923951613607</v>
      </c>
      <c r="I511" s="204">
        <v>1567.0076726342711</v>
      </c>
      <c r="J511" s="204">
        <v>1863.7844661486899</v>
      </c>
      <c r="K511" s="204">
        <v>1548.6807700635861</v>
      </c>
      <c r="L511" s="204">
        <v>1770.5420595475873</v>
      </c>
      <c r="M511" s="204">
        <v>1583.1152490293234</v>
      </c>
      <c r="N511" s="204">
        <v>1505.1967334818114</v>
      </c>
      <c r="O511" s="204">
        <v>1831.9999999999998</v>
      </c>
      <c r="P511" s="204">
        <v>1863.126203193995</v>
      </c>
      <c r="Q511" s="204">
        <v>1496.1437807535356</v>
      </c>
      <c r="R511" s="204">
        <v>1477.5262474561193</v>
      </c>
      <c r="S511" s="204">
        <v>1677.2346067910578</v>
      </c>
      <c r="T511" s="204">
        <v>1658.1746228048478</v>
      </c>
      <c r="U511" s="204">
        <v>1725.3180168244635</v>
      </c>
      <c r="W511" s="4">
        <f>'7 a'!B97</f>
        <v>1856.8093385214008</v>
      </c>
      <c r="X511" s="4">
        <f>'7 a'!C97</f>
        <v>1813.7540207796783</v>
      </c>
      <c r="Y511" s="4">
        <f>'7 a'!D97</f>
        <v>1801.329089523809</v>
      </c>
      <c r="Z511" s="4">
        <f>'7 a'!E97</f>
        <v>1886.275202610824</v>
      </c>
      <c r="AA511" s="4">
        <f>'7 a'!F97</f>
        <v>2680.1428571428573</v>
      </c>
      <c r="AB511" s="4">
        <f>'7 a'!G97</f>
        <v>2466.3571428571427</v>
      </c>
      <c r="AC511" s="4">
        <f>'7 a'!H97</f>
        <v>1826.923951613607</v>
      </c>
      <c r="AD511" s="4">
        <f>'7 a'!I97</f>
        <v>1567.0076726342711</v>
      </c>
      <c r="AE511" s="4">
        <f>'7 a'!J97</f>
        <v>1863.7844661486899</v>
      </c>
      <c r="AF511" s="4">
        <f>'7 a'!K97</f>
        <v>1548.6807700635861</v>
      </c>
      <c r="AG511" s="4">
        <f>'7 a'!L97</f>
        <v>1770.5420595475873</v>
      </c>
      <c r="AH511" s="4">
        <f>'7 a'!M97</f>
        <v>1583.1152490293234</v>
      </c>
      <c r="AI511" s="4">
        <f>'7 a'!N97</f>
        <v>1505.1967334818114</v>
      </c>
      <c r="AJ511" s="4">
        <f>'7 a'!O97</f>
        <v>1831.9999999999998</v>
      </c>
      <c r="AK511" s="4">
        <f>'7 a'!P97</f>
        <v>1863.126203193995</v>
      </c>
      <c r="AL511" s="4">
        <f>'7 a'!Q97</f>
        <v>1496.1437807535356</v>
      </c>
      <c r="AM511" s="4">
        <f>'7 a'!R97</f>
        <v>1477.5262474561193</v>
      </c>
      <c r="AN511" s="4">
        <f>'7 a'!S97</f>
        <v>1677.2346067910578</v>
      </c>
      <c r="AO511" s="4">
        <f>'7 a'!T97</f>
        <v>1658.1746228048478</v>
      </c>
      <c r="AP511" s="4">
        <f>'7 a'!U97</f>
        <v>1725.3180168244635</v>
      </c>
      <c r="AR511" s="238">
        <f t="shared" si="169"/>
        <v>0</v>
      </c>
      <c r="AS511" s="238">
        <f t="shared" si="170"/>
        <v>0</v>
      </c>
      <c r="AT511" s="238">
        <f t="shared" si="171"/>
        <v>0</v>
      </c>
      <c r="AU511" s="238">
        <f t="shared" si="172"/>
        <v>0</v>
      </c>
      <c r="AV511" s="238">
        <f t="shared" si="173"/>
        <v>0</v>
      </c>
      <c r="AW511" s="238">
        <f t="shared" si="174"/>
        <v>0</v>
      </c>
      <c r="AX511" s="238">
        <f t="shared" si="175"/>
        <v>0</v>
      </c>
      <c r="AY511" s="238">
        <f t="shared" si="176"/>
        <v>0</v>
      </c>
      <c r="AZ511" s="238">
        <f t="shared" si="177"/>
        <v>0</v>
      </c>
      <c r="BA511" s="238">
        <f t="shared" si="178"/>
        <v>0</v>
      </c>
      <c r="BB511" s="238">
        <f t="shared" si="179"/>
        <v>0</v>
      </c>
      <c r="BC511" s="238">
        <f t="shared" si="180"/>
        <v>0</v>
      </c>
      <c r="BD511" s="238">
        <f t="shared" si="181"/>
        <v>0</v>
      </c>
      <c r="BE511" s="238">
        <f t="shared" si="182"/>
        <v>0</v>
      </c>
      <c r="BF511" s="238">
        <f t="shared" si="183"/>
        <v>0</v>
      </c>
      <c r="BG511" s="238">
        <f t="shared" si="184"/>
        <v>0</v>
      </c>
      <c r="BH511" s="238">
        <f t="shared" si="185"/>
        <v>0</v>
      </c>
      <c r="BI511" s="238">
        <f t="shared" si="186"/>
        <v>0</v>
      </c>
      <c r="BJ511" s="238">
        <f t="shared" si="187"/>
        <v>0</v>
      </c>
      <c r="BK511" s="238">
        <f t="shared" si="188"/>
        <v>0</v>
      </c>
    </row>
    <row r="512" spans="1:63" x14ac:dyDescent="0.25">
      <c r="A512">
        <v>1998</v>
      </c>
      <c r="B512" s="204">
        <v>1869.922979722005</v>
      </c>
      <c r="C512" s="204">
        <v>1809.4510980449425</v>
      </c>
      <c r="D512" s="204">
        <v>1801.8973280416667</v>
      </c>
      <c r="E512" s="204">
        <v>1863.937601305412</v>
      </c>
      <c r="F512" s="204">
        <v>2612.3571428571431</v>
      </c>
      <c r="G512" s="204">
        <v>2435.0714285714289</v>
      </c>
      <c r="H512" s="204">
        <v>1805.00835026292</v>
      </c>
      <c r="I512" s="204">
        <v>1577.9286073403719</v>
      </c>
      <c r="J512" s="204">
        <v>1883.6901477323363</v>
      </c>
      <c r="K512" s="204">
        <v>1563.7193574768019</v>
      </c>
      <c r="L512" s="204">
        <v>1760.6603730560496</v>
      </c>
      <c r="M512" s="204">
        <v>1570.4353725584463</v>
      </c>
      <c r="N512" s="204">
        <v>1499.1349480968856</v>
      </c>
      <c r="O512" s="204">
        <v>1754</v>
      </c>
      <c r="P512" s="204">
        <v>1879.7296287974118</v>
      </c>
      <c r="Q512" s="204">
        <v>1484.7396484765959</v>
      </c>
      <c r="R512" s="204">
        <v>1475.5772588246105</v>
      </c>
      <c r="S512" s="204">
        <v>1689.5742287466933</v>
      </c>
      <c r="T512" s="204">
        <v>1656.5312576015569</v>
      </c>
      <c r="U512" s="204">
        <v>1721.813771225975</v>
      </c>
      <c r="W512" s="4">
        <f>'7 a'!B98</f>
        <v>1869.922979722005</v>
      </c>
      <c r="X512" s="4">
        <f>'7 a'!C98</f>
        <v>1809.4510980449425</v>
      </c>
      <c r="Y512" s="4">
        <f>'7 a'!D98</f>
        <v>1801.8973280416667</v>
      </c>
      <c r="Z512" s="4">
        <f>'7 a'!E98</f>
        <v>1863.937601305412</v>
      </c>
      <c r="AA512" s="4">
        <f>'7 a'!F98</f>
        <v>2612.3571428571431</v>
      </c>
      <c r="AB512" s="4">
        <f>'7 a'!G98</f>
        <v>2435.0714285714289</v>
      </c>
      <c r="AC512" s="4">
        <f>'7 a'!H98</f>
        <v>1805.00835026292</v>
      </c>
      <c r="AD512" s="4">
        <f>'7 a'!I98</f>
        <v>1577.9286073403719</v>
      </c>
      <c r="AE512" s="4">
        <f>'7 a'!J98</f>
        <v>1883.6901477323363</v>
      </c>
      <c r="AF512" s="4">
        <f>'7 a'!K98</f>
        <v>1563.7193574768019</v>
      </c>
      <c r="AG512" s="4">
        <f>'7 a'!L98</f>
        <v>1760.6603730560496</v>
      </c>
      <c r="AH512" s="4">
        <f>'7 a'!M98</f>
        <v>1570.4353725584463</v>
      </c>
      <c r="AI512" s="4">
        <f>'7 a'!N98</f>
        <v>1499.1349480968856</v>
      </c>
      <c r="AJ512" s="4">
        <f>'7 a'!O98</f>
        <v>1754</v>
      </c>
      <c r="AK512" s="4">
        <f>'7 a'!P98</f>
        <v>1879.7296287974118</v>
      </c>
      <c r="AL512" s="4">
        <f>'7 a'!Q98</f>
        <v>1484.7396484765959</v>
      </c>
      <c r="AM512" s="4">
        <f>'7 a'!R98</f>
        <v>1475.5772588246105</v>
      </c>
      <c r="AN512" s="4">
        <f>'7 a'!S98</f>
        <v>1689.5742287466933</v>
      </c>
      <c r="AO512" s="4">
        <f>'7 a'!T98</f>
        <v>1656.5312576015569</v>
      </c>
      <c r="AP512" s="4">
        <f>'7 a'!U98</f>
        <v>1721.813771225975</v>
      </c>
      <c r="AR512" s="238">
        <f t="shared" si="169"/>
        <v>0</v>
      </c>
      <c r="AS512" s="238">
        <f t="shared" si="170"/>
        <v>0</v>
      </c>
      <c r="AT512" s="238">
        <f t="shared" si="171"/>
        <v>0</v>
      </c>
      <c r="AU512" s="238">
        <f t="shared" si="172"/>
        <v>0</v>
      </c>
      <c r="AV512" s="238">
        <f t="shared" si="173"/>
        <v>0</v>
      </c>
      <c r="AW512" s="238">
        <f t="shared" si="174"/>
        <v>0</v>
      </c>
      <c r="AX512" s="238">
        <f t="shared" si="175"/>
        <v>0</v>
      </c>
      <c r="AY512" s="238">
        <f t="shared" si="176"/>
        <v>0</v>
      </c>
      <c r="AZ512" s="238">
        <f t="shared" si="177"/>
        <v>0</v>
      </c>
      <c r="BA512" s="238">
        <f t="shared" si="178"/>
        <v>0</v>
      </c>
      <c r="BB512" s="238">
        <f t="shared" si="179"/>
        <v>0</v>
      </c>
      <c r="BC512" s="238">
        <f t="shared" si="180"/>
        <v>0</v>
      </c>
      <c r="BD512" s="238">
        <f t="shared" si="181"/>
        <v>0</v>
      </c>
      <c r="BE512" s="238">
        <f t="shared" si="182"/>
        <v>0</v>
      </c>
      <c r="BF512" s="238">
        <f t="shared" si="183"/>
        <v>0</v>
      </c>
      <c r="BG512" s="238">
        <f t="shared" si="184"/>
        <v>0</v>
      </c>
      <c r="BH512" s="238">
        <f t="shared" si="185"/>
        <v>0</v>
      </c>
      <c r="BI512" s="238">
        <f t="shared" si="186"/>
        <v>0</v>
      </c>
      <c r="BJ512" s="238">
        <f t="shared" si="187"/>
        <v>0</v>
      </c>
      <c r="BK512" s="238">
        <f t="shared" si="188"/>
        <v>0</v>
      </c>
    </row>
    <row r="513" spans="1:63" x14ac:dyDescent="0.25">
      <c r="A513">
        <v>1999</v>
      </c>
      <c r="B513" s="204">
        <v>1878.3365197931025</v>
      </c>
      <c r="C513" s="204">
        <v>1809.5356607920073</v>
      </c>
      <c r="D513" s="204">
        <v>1797.0079544642854</v>
      </c>
      <c r="E513" s="204">
        <v>1846.1075877073702</v>
      </c>
      <c r="F513" s="204">
        <v>2628</v>
      </c>
      <c r="G513" s="204">
        <v>2440.2857142857142</v>
      </c>
      <c r="H513" s="204">
        <v>1805.0571524525585</v>
      </c>
      <c r="I513" s="204">
        <v>1580.9571038928837</v>
      </c>
      <c r="J513" s="204">
        <v>1899.4705134202889</v>
      </c>
      <c r="K513" s="204">
        <v>1573.2584380616076</v>
      </c>
      <c r="L513" s="204">
        <v>1764.2844428622286</v>
      </c>
      <c r="M513" s="204">
        <v>1560.345648616046</v>
      </c>
      <c r="N513" s="204">
        <v>1491.3096252679427</v>
      </c>
      <c r="O513" s="204">
        <v>1725.0000000000002</v>
      </c>
      <c r="P513" s="204">
        <v>1875.5658239271634</v>
      </c>
      <c r="Q513" s="204">
        <v>1481.7306386593423</v>
      </c>
      <c r="R513" s="204">
        <v>1473.7042914249544</v>
      </c>
      <c r="S513" s="204">
        <v>1705.7113275897648</v>
      </c>
      <c r="T513" s="204">
        <v>1664.6021915197712</v>
      </c>
      <c r="U513" s="204">
        <v>1713.3365934713108</v>
      </c>
      <c r="W513" s="4">
        <f>'7 a'!B99</f>
        <v>1878.3365197931025</v>
      </c>
      <c r="X513" s="4">
        <f>'7 a'!C99</f>
        <v>1809.5356607920073</v>
      </c>
      <c r="Y513" s="4">
        <f>'7 a'!D99</f>
        <v>1797.0079544642854</v>
      </c>
      <c r="Z513" s="4">
        <f>'7 a'!E99</f>
        <v>1846.1075877073702</v>
      </c>
      <c r="AA513" s="4">
        <f>'7 a'!F99</f>
        <v>2628</v>
      </c>
      <c r="AB513" s="4">
        <f>'7 a'!G99</f>
        <v>2440.2857142857142</v>
      </c>
      <c r="AC513" s="4">
        <f>'7 a'!H99</f>
        <v>1805.0571524525585</v>
      </c>
      <c r="AD513" s="4">
        <f>'7 a'!I99</f>
        <v>1580.9571038928837</v>
      </c>
      <c r="AE513" s="4">
        <f>'7 a'!J99</f>
        <v>1899.4705134202889</v>
      </c>
      <c r="AF513" s="4">
        <f>'7 a'!K99</f>
        <v>1573.2584380616076</v>
      </c>
      <c r="AG513" s="4">
        <f>'7 a'!L99</f>
        <v>1764.2844428622286</v>
      </c>
      <c r="AH513" s="4">
        <f>'7 a'!M99</f>
        <v>1560.345648616046</v>
      </c>
      <c r="AI513" s="4">
        <f>'7 a'!N99</f>
        <v>1491.3096252679427</v>
      </c>
      <c r="AJ513" s="4">
        <f>'7 a'!O99</f>
        <v>1725.0000000000002</v>
      </c>
      <c r="AK513" s="4">
        <f>'7 a'!P99</f>
        <v>1875.5658239271634</v>
      </c>
      <c r="AL513" s="4">
        <f>'7 a'!Q99</f>
        <v>1481.7306386593423</v>
      </c>
      <c r="AM513" s="4">
        <f>'7 a'!R99</f>
        <v>1473.7042914249544</v>
      </c>
      <c r="AN513" s="4">
        <f>'7 a'!S99</f>
        <v>1705.7113275897648</v>
      </c>
      <c r="AO513" s="4">
        <f>'7 a'!T99</f>
        <v>1664.6021915197712</v>
      </c>
      <c r="AP513" s="4">
        <f>'7 a'!U99</f>
        <v>1713.3365934713108</v>
      </c>
      <c r="AR513" s="238">
        <f t="shared" ref="AR513:AR576" si="189">W513-B513</f>
        <v>0</v>
      </c>
      <c r="AS513" s="238">
        <f t="shared" ref="AS513:AS576" si="190">X513-C513</f>
        <v>0</v>
      </c>
      <c r="AT513" s="238">
        <f t="shared" ref="AT513:AT576" si="191">Y513-D513</f>
        <v>0</v>
      </c>
      <c r="AU513" s="238">
        <f t="shared" ref="AU513:AU576" si="192">Z513-E513</f>
        <v>0</v>
      </c>
      <c r="AV513" s="238">
        <f t="shared" ref="AV513:AV576" si="193">AA513-F513</f>
        <v>0</v>
      </c>
      <c r="AW513" s="238">
        <f t="shared" ref="AW513:AW576" si="194">AB513-G513</f>
        <v>0</v>
      </c>
      <c r="AX513" s="238">
        <f t="shared" ref="AX513:AX576" si="195">AC513-H513</f>
        <v>0</v>
      </c>
      <c r="AY513" s="238">
        <f t="shared" ref="AY513:AY576" si="196">AD513-I513</f>
        <v>0</v>
      </c>
      <c r="AZ513" s="238">
        <f t="shared" ref="AZ513:AZ576" si="197">AE513-J513</f>
        <v>0</v>
      </c>
      <c r="BA513" s="238">
        <f t="shared" ref="BA513:BA576" si="198">AF513-K513</f>
        <v>0</v>
      </c>
      <c r="BB513" s="238">
        <f t="shared" ref="BB513:BB576" si="199">AG513-L513</f>
        <v>0</v>
      </c>
      <c r="BC513" s="238">
        <f t="shared" ref="BC513:BC576" si="200">AH513-M513</f>
        <v>0</v>
      </c>
      <c r="BD513" s="238">
        <f t="shared" ref="BD513:BD576" si="201">AI513-N513</f>
        <v>0</v>
      </c>
      <c r="BE513" s="238">
        <f t="shared" ref="BE513:BE576" si="202">AJ513-O513</f>
        <v>0</v>
      </c>
      <c r="BF513" s="238">
        <f t="shared" ref="BF513:BF576" si="203">AK513-P513</f>
        <v>0</v>
      </c>
      <c r="BG513" s="238">
        <f t="shared" ref="BG513:BG576" si="204">AL513-Q513</f>
        <v>0</v>
      </c>
      <c r="BH513" s="238">
        <f t="shared" ref="BH513:BH576" si="205">AM513-R513</f>
        <v>0</v>
      </c>
      <c r="BI513" s="238">
        <f t="shared" ref="BI513:BI576" si="206">AN513-S513</f>
        <v>0</v>
      </c>
      <c r="BJ513" s="238">
        <f t="shared" ref="BJ513:BJ576" si="207">AO513-T513</f>
        <v>0</v>
      </c>
      <c r="BK513" s="238">
        <f t="shared" ref="BK513:BK576" si="208">AP513-U513</f>
        <v>0</v>
      </c>
    </row>
    <row r="514" spans="1:63" x14ac:dyDescent="0.25">
      <c r="A514">
        <v>2000</v>
      </c>
      <c r="B514" s="204">
        <v>1856.9001539874059</v>
      </c>
      <c r="C514" s="204">
        <v>1802.472027578455</v>
      </c>
      <c r="D514" s="204">
        <v>1799.1448569583333</v>
      </c>
      <c r="E514" s="204">
        <v>1860.3315311395161</v>
      </c>
      <c r="F514" s="204">
        <v>2638.4285714285716</v>
      </c>
      <c r="G514" s="204">
        <v>2450.7142857142858</v>
      </c>
      <c r="H514" s="204">
        <v>1799.5368794397673</v>
      </c>
      <c r="I514" s="204">
        <v>1544.968400583374</v>
      </c>
      <c r="J514" s="204">
        <v>1903.8758964751728</v>
      </c>
      <c r="K514" s="204">
        <v>1585.4932136305456</v>
      </c>
      <c r="L514" s="204">
        <v>1750.6322490625273</v>
      </c>
      <c r="M514" s="204">
        <v>1523.0149062373209</v>
      </c>
      <c r="N514" s="204">
        <v>1470.7734497994009</v>
      </c>
      <c r="O514" s="204">
        <v>1719</v>
      </c>
      <c r="P514" s="204">
        <v>1861.3772530822471</v>
      </c>
      <c r="Q514" s="204">
        <v>1479.6273295871465</v>
      </c>
      <c r="R514" s="204">
        <v>1455.1548725023169</v>
      </c>
      <c r="S514" s="204">
        <v>1730.5691392290137</v>
      </c>
      <c r="T514" s="204">
        <v>1641.7112299465241</v>
      </c>
      <c r="U514" s="204">
        <v>1697.6214732727612</v>
      </c>
      <c r="W514" s="4">
        <f>'7 a'!B100</f>
        <v>1856.9001539874059</v>
      </c>
      <c r="X514" s="4">
        <f>'7 a'!C100</f>
        <v>1802.472027578455</v>
      </c>
      <c r="Y514" s="4">
        <f>'7 a'!D100</f>
        <v>1799.1448569583333</v>
      </c>
      <c r="Z514" s="4">
        <f>'7 a'!E100</f>
        <v>1860.3315311395161</v>
      </c>
      <c r="AA514" s="4">
        <f>'7 a'!F100</f>
        <v>2638.4285714285716</v>
      </c>
      <c r="AB514" s="4">
        <f>'7 a'!G100</f>
        <v>2450.7142857142858</v>
      </c>
      <c r="AC514" s="4">
        <f>'7 a'!H100</f>
        <v>1799.5368794397673</v>
      </c>
      <c r="AD514" s="4">
        <f>'7 a'!I100</f>
        <v>1544.968400583374</v>
      </c>
      <c r="AE514" s="4">
        <f>'7 a'!J100</f>
        <v>1903.8758964751728</v>
      </c>
      <c r="AF514" s="4">
        <f>'7 a'!K100</f>
        <v>1585.4932136305456</v>
      </c>
      <c r="AG514" s="4">
        <f>'7 a'!L100</f>
        <v>1750.6322490625273</v>
      </c>
      <c r="AH514" s="4">
        <f>'7 a'!M100</f>
        <v>1523.0149062373209</v>
      </c>
      <c r="AI514" s="4">
        <f>'7 a'!N100</f>
        <v>1470.7734497994009</v>
      </c>
      <c r="AJ514" s="4">
        <f>'7 a'!O100</f>
        <v>1719</v>
      </c>
      <c r="AK514" s="4">
        <f>'7 a'!P100</f>
        <v>1861.3772530822471</v>
      </c>
      <c r="AL514" s="4">
        <f>'7 a'!Q100</f>
        <v>1479.6273295871465</v>
      </c>
      <c r="AM514" s="4">
        <f>'7 a'!R100</f>
        <v>1455.1548725023169</v>
      </c>
      <c r="AN514" s="4">
        <f>'7 a'!S100</f>
        <v>1730.5691392290137</v>
      </c>
      <c r="AO514" s="4">
        <f>'7 a'!T100</f>
        <v>1641.7112299465241</v>
      </c>
      <c r="AP514" s="4">
        <f>'7 a'!U100</f>
        <v>1697.6214732727612</v>
      </c>
      <c r="AR514" s="238">
        <f t="shared" si="189"/>
        <v>0</v>
      </c>
      <c r="AS514" s="238">
        <f t="shared" si="190"/>
        <v>0</v>
      </c>
      <c r="AT514" s="238">
        <f t="shared" si="191"/>
        <v>0</v>
      </c>
      <c r="AU514" s="238">
        <f t="shared" si="192"/>
        <v>0</v>
      </c>
      <c r="AV514" s="238">
        <f t="shared" si="193"/>
        <v>0</v>
      </c>
      <c r="AW514" s="238">
        <f t="shared" si="194"/>
        <v>0</v>
      </c>
      <c r="AX514" s="238">
        <f t="shared" si="195"/>
        <v>0</v>
      </c>
      <c r="AY514" s="238">
        <f t="shared" si="196"/>
        <v>0</v>
      </c>
      <c r="AZ514" s="238">
        <f t="shared" si="197"/>
        <v>0</v>
      </c>
      <c r="BA514" s="238">
        <f t="shared" si="198"/>
        <v>0</v>
      </c>
      <c r="BB514" s="238">
        <f t="shared" si="199"/>
        <v>0</v>
      </c>
      <c r="BC514" s="238">
        <f t="shared" si="200"/>
        <v>0</v>
      </c>
      <c r="BD514" s="238">
        <f t="shared" si="201"/>
        <v>0</v>
      </c>
      <c r="BE514" s="238">
        <f t="shared" si="202"/>
        <v>0</v>
      </c>
      <c r="BF514" s="238">
        <f t="shared" si="203"/>
        <v>0</v>
      </c>
      <c r="BG514" s="238">
        <f t="shared" si="204"/>
        <v>0</v>
      </c>
      <c r="BH514" s="238">
        <f t="shared" si="205"/>
        <v>0</v>
      </c>
      <c r="BI514" s="238">
        <f t="shared" si="206"/>
        <v>0</v>
      </c>
      <c r="BJ514" s="238">
        <f t="shared" si="207"/>
        <v>0</v>
      </c>
      <c r="BK514" s="238">
        <f t="shared" si="208"/>
        <v>0</v>
      </c>
    </row>
    <row r="515" spans="1:63" x14ac:dyDescent="0.25">
      <c r="A515">
        <v>2001</v>
      </c>
      <c r="B515" s="204">
        <v>1833.1205078586104</v>
      </c>
      <c r="C515" s="204">
        <v>1791.1564087996992</v>
      </c>
      <c r="D515" s="204">
        <v>1749.2607905833336</v>
      </c>
      <c r="E515" s="204">
        <v>1841.6</v>
      </c>
      <c r="F515" s="204">
        <v>2628</v>
      </c>
      <c r="G515" s="204">
        <v>2409</v>
      </c>
      <c r="H515" s="204">
        <v>1787.2654016107965</v>
      </c>
      <c r="I515" s="204">
        <v>1576.9784172661871</v>
      </c>
      <c r="J515" s="204">
        <v>1826.6356993450031</v>
      </c>
      <c r="K515" s="204">
        <v>1587.6808357414379</v>
      </c>
      <c r="L515" s="204">
        <v>1732.9833921349284</v>
      </c>
      <c r="M515" s="204">
        <v>1513.7604938510055</v>
      </c>
      <c r="N515" s="204">
        <v>1453.1087754843611</v>
      </c>
      <c r="O515" s="204">
        <v>1713</v>
      </c>
      <c r="P515" s="204">
        <v>1843.0057279889156</v>
      </c>
      <c r="Q515" s="204">
        <v>1461.3258641416833</v>
      </c>
      <c r="R515" s="204">
        <v>1429.0758815038832</v>
      </c>
      <c r="S515" s="204">
        <v>1736.330262124977</v>
      </c>
      <c r="T515" s="204">
        <v>1618.5379184695969</v>
      </c>
      <c r="U515" s="204">
        <v>1699.9587565087386</v>
      </c>
      <c r="W515" s="4">
        <f>'7 a'!B101</f>
        <v>1833.1205078586104</v>
      </c>
      <c r="X515" s="4">
        <f>'7 a'!C101</f>
        <v>1791.1564087996992</v>
      </c>
      <c r="Y515" s="4">
        <f>'7 a'!D101</f>
        <v>1749.2607905833336</v>
      </c>
      <c r="Z515" s="4">
        <f>'7 a'!E101</f>
        <v>1841.6</v>
      </c>
      <c r="AA515" s="4">
        <f>'7 a'!F101</f>
        <v>2628</v>
      </c>
      <c r="AB515" s="4">
        <f>'7 a'!G101</f>
        <v>2409</v>
      </c>
      <c r="AC515" s="4">
        <f>'7 a'!H101</f>
        <v>1787.2654016107965</v>
      </c>
      <c r="AD515" s="4">
        <f>'7 a'!I101</f>
        <v>1576.9784172661871</v>
      </c>
      <c r="AE515" s="4">
        <f>'7 a'!J101</f>
        <v>1826.6356993450031</v>
      </c>
      <c r="AF515" s="4">
        <f>'7 a'!K101</f>
        <v>1587.6808357414379</v>
      </c>
      <c r="AG515" s="4">
        <f>'7 a'!L101</f>
        <v>1732.9833921349284</v>
      </c>
      <c r="AH515" s="4">
        <f>'7 a'!M101</f>
        <v>1513.7604938510055</v>
      </c>
      <c r="AI515" s="4">
        <f>'7 a'!N101</f>
        <v>1453.1087754843611</v>
      </c>
      <c r="AJ515" s="4">
        <f>'7 a'!O101</f>
        <v>1713</v>
      </c>
      <c r="AK515" s="4">
        <f>'7 a'!P101</f>
        <v>1843.0057279889156</v>
      </c>
      <c r="AL515" s="4">
        <f>'7 a'!Q101</f>
        <v>1461.3258641416833</v>
      </c>
      <c r="AM515" s="4">
        <f>'7 a'!R101</f>
        <v>1429.0758815038832</v>
      </c>
      <c r="AN515" s="4">
        <f>'7 a'!S101</f>
        <v>1736.330262124977</v>
      </c>
      <c r="AO515" s="4">
        <f>'7 a'!T101</f>
        <v>1618.5379184695969</v>
      </c>
      <c r="AP515" s="4">
        <f>'7 a'!U101</f>
        <v>1699.9587565087386</v>
      </c>
      <c r="AR515" s="238">
        <f t="shared" si="189"/>
        <v>0</v>
      </c>
      <c r="AS515" s="238">
        <f t="shared" si="190"/>
        <v>0</v>
      </c>
      <c r="AT515" s="238">
        <f t="shared" si="191"/>
        <v>0</v>
      </c>
      <c r="AU515" s="238">
        <f t="shared" si="192"/>
        <v>0</v>
      </c>
      <c r="AV515" s="238">
        <f t="shared" si="193"/>
        <v>0</v>
      </c>
      <c r="AW515" s="238">
        <f t="shared" si="194"/>
        <v>0</v>
      </c>
      <c r="AX515" s="238">
        <f t="shared" si="195"/>
        <v>0</v>
      </c>
      <c r="AY515" s="238">
        <f t="shared" si="196"/>
        <v>0</v>
      </c>
      <c r="AZ515" s="238">
        <f t="shared" si="197"/>
        <v>0</v>
      </c>
      <c r="BA515" s="238">
        <f t="shared" si="198"/>
        <v>0</v>
      </c>
      <c r="BB515" s="238">
        <f t="shared" si="199"/>
        <v>0</v>
      </c>
      <c r="BC515" s="238">
        <f t="shared" si="200"/>
        <v>0</v>
      </c>
      <c r="BD515" s="238">
        <f t="shared" si="201"/>
        <v>0</v>
      </c>
      <c r="BE515" s="238">
        <f t="shared" si="202"/>
        <v>0</v>
      </c>
      <c r="BF515" s="238">
        <f t="shared" si="203"/>
        <v>0</v>
      </c>
      <c r="BG515" s="238">
        <f t="shared" si="204"/>
        <v>0</v>
      </c>
      <c r="BH515" s="238">
        <f t="shared" si="205"/>
        <v>0</v>
      </c>
      <c r="BI515" s="238">
        <f t="shared" si="206"/>
        <v>0</v>
      </c>
      <c r="BJ515" s="238">
        <f t="shared" si="207"/>
        <v>0</v>
      </c>
      <c r="BK515" s="238">
        <f t="shared" si="208"/>
        <v>0</v>
      </c>
    </row>
    <row r="516" spans="1:63" x14ac:dyDescent="0.25">
      <c r="A516">
        <v>2002</v>
      </c>
      <c r="B516" s="204">
        <v>1814.0382029812019</v>
      </c>
      <c r="C516" s="204">
        <v>1770.9738264916357</v>
      </c>
      <c r="D516" s="204">
        <v>1754.9304098869047</v>
      </c>
      <c r="E516" s="204">
        <v>1829</v>
      </c>
      <c r="F516" s="204">
        <v>2596.7142857142858</v>
      </c>
      <c r="G516" s="204">
        <v>2398.5714285714289</v>
      </c>
      <c r="H516" s="204">
        <v>1784.8474326543244</v>
      </c>
      <c r="I516" s="204">
        <v>1579.9711815561961</v>
      </c>
      <c r="J516" s="204">
        <v>1825.0386212114554</v>
      </c>
      <c r="K516" s="204">
        <v>1578.7607976809566</v>
      </c>
      <c r="L516" s="204">
        <v>1726.1103060267667</v>
      </c>
      <c r="M516" s="204">
        <v>1475.7110646230778</v>
      </c>
      <c r="N516" s="204">
        <v>1441.398986168072</v>
      </c>
      <c r="O516" s="204">
        <v>1698</v>
      </c>
      <c r="P516" s="204">
        <v>1830.9193778184938</v>
      </c>
      <c r="Q516" s="204">
        <v>1435.2394565360446</v>
      </c>
      <c r="R516" s="204">
        <v>1414.0408687279344</v>
      </c>
      <c r="S516" s="204">
        <v>1734.0283997626632</v>
      </c>
      <c r="T516" s="204">
        <v>1595.0375597541545</v>
      </c>
      <c r="U516" s="204">
        <v>1682.5035816618911</v>
      </c>
      <c r="W516" s="4">
        <f>'7 a'!B102</f>
        <v>1814.0382029812019</v>
      </c>
      <c r="X516" s="4">
        <f>'7 a'!C102</f>
        <v>1770.9738264916357</v>
      </c>
      <c r="Y516" s="4">
        <f>'7 a'!D102</f>
        <v>1754.9304098869047</v>
      </c>
      <c r="Z516" s="4">
        <f>'7 a'!E102</f>
        <v>1829</v>
      </c>
      <c r="AA516" s="4">
        <f>'7 a'!F102</f>
        <v>2596.7142857142858</v>
      </c>
      <c r="AB516" s="4">
        <f>'7 a'!G102</f>
        <v>2398.5714285714289</v>
      </c>
      <c r="AC516" s="4">
        <f>'7 a'!H102</f>
        <v>1784.8474326543244</v>
      </c>
      <c r="AD516" s="4">
        <f>'7 a'!I102</f>
        <v>1579.9711815561961</v>
      </c>
      <c r="AE516" s="4">
        <f>'7 a'!J102</f>
        <v>1825.0386212114554</v>
      </c>
      <c r="AF516" s="4">
        <f>'7 a'!K102</f>
        <v>1578.7607976809566</v>
      </c>
      <c r="AG516" s="4">
        <f>'7 a'!L102</f>
        <v>1726.1103060267667</v>
      </c>
      <c r="AH516" s="4">
        <f>'7 a'!M102</f>
        <v>1475.7110646230778</v>
      </c>
      <c r="AI516" s="4">
        <f>'7 a'!N102</f>
        <v>1441.398986168072</v>
      </c>
      <c r="AJ516" s="4">
        <f>'7 a'!O102</f>
        <v>1698</v>
      </c>
      <c r="AK516" s="4">
        <f>'7 a'!P102</f>
        <v>1830.9193778184938</v>
      </c>
      <c r="AL516" s="4">
        <f>'7 a'!Q102</f>
        <v>1435.2394565360446</v>
      </c>
      <c r="AM516" s="4">
        <f>'7 a'!R102</f>
        <v>1414.0408687279344</v>
      </c>
      <c r="AN516" s="4">
        <f>'7 a'!S102</f>
        <v>1734.0283997626632</v>
      </c>
      <c r="AO516" s="4">
        <f>'7 a'!T102</f>
        <v>1595.0375597541545</v>
      </c>
      <c r="AP516" s="4">
        <f>'7 a'!U102</f>
        <v>1682.5035816618911</v>
      </c>
      <c r="AR516" s="238">
        <f t="shared" si="189"/>
        <v>0</v>
      </c>
      <c r="AS516" s="238">
        <f t="shared" si="190"/>
        <v>0</v>
      </c>
      <c r="AT516" s="238">
        <f t="shared" si="191"/>
        <v>0</v>
      </c>
      <c r="AU516" s="238">
        <f t="shared" si="192"/>
        <v>0</v>
      </c>
      <c r="AV516" s="238">
        <f t="shared" si="193"/>
        <v>0</v>
      </c>
      <c r="AW516" s="238">
        <f t="shared" si="194"/>
        <v>0</v>
      </c>
      <c r="AX516" s="238">
        <f t="shared" si="195"/>
        <v>0</v>
      </c>
      <c r="AY516" s="238">
        <f t="shared" si="196"/>
        <v>0</v>
      </c>
      <c r="AZ516" s="238">
        <f t="shared" si="197"/>
        <v>0</v>
      </c>
      <c r="BA516" s="238">
        <f t="shared" si="198"/>
        <v>0</v>
      </c>
      <c r="BB516" s="238">
        <f t="shared" si="199"/>
        <v>0</v>
      </c>
      <c r="BC516" s="238">
        <f t="shared" si="200"/>
        <v>0</v>
      </c>
      <c r="BD516" s="238">
        <f t="shared" si="201"/>
        <v>0</v>
      </c>
      <c r="BE516" s="238">
        <f t="shared" si="202"/>
        <v>0</v>
      </c>
      <c r="BF516" s="238">
        <f t="shared" si="203"/>
        <v>0</v>
      </c>
      <c r="BG516" s="238">
        <f t="shared" si="204"/>
        <v>0</v>
      </c>
      <c r="BH516" s="238">
        <f t="shared" si="205"/>
        <v>0</v>
      </c>
      <c r="BI516" s="238">
        <f t="shared" si="206"/>
        <v>0</v>
      </c>
      <c r="BJ516" s="238">
        <f t="shared" si="207"/>
        <v>0</v>
      </c>
      <c r="BK516" s="238">
        <f t="shared" si="208"/>
        <v>0</v>
      </c>
    </row>
    <row r="517" spans="1:63" x14ac:dyDescent="0.25">
      <c r="A517">
        <v>2003</v>
      </c>
      <c r="B517" s="204">
        <v>1786.8637703282936</v>
      </c>
      <c r="C517" s="204">
        <v>1755.8652503376752</v>
      </c>
      <c r="D517" s="204">
        <v>1763.0013694047625</v>
      </c>
      <c r="E517" s="204">
        <v>1832.5</v>
      </c>
      <c r="F517" s="204">
        <v>2560.2142857142858</v>
      </c>
      <c r="G517" s="204">
        <v>2398.5714285714284</v>
      </c>
      <c r="H517" s="204">
        <v>1776.2186250459165</v>
      </c>
      <c r="I517" s="204">
        <v>1575</v>
      </c>
      <c r="J517" s="204">
        <v>1814.9298783896252</v>
      </c>
      <c r="K517" s="204">
        <v>1576.5461917246048</v>
      </c>
      <c r="L517" s="204">
        <v>1718.7340262395639</v>
      </c>
      <c r="M517" s="204">
        <v>1472.5975093914985</v>
      </c>
      <c r="N517" s="204">
        <v>1435.9422375250526</v>
      </c>
      <c r="O517" s="204">
        <v>1671</v>
      </c>
      <c r="P517" s="204">
        <v>1825.5658201483236</v>
      </c>
      <c r="Q517" s="204">
        <v>1428.8132932336382</v>
      </c>
      <c r="R517" s="204">
        <v>1400.7473932171681</v>
      </c>
      <c r="S517" s="204">
        <v>1719.3962398953995</v>
      </c>
      <c r="T517" s="204">
        <v>1581.5018315018315</v>
      </c>
      <c r="U517" s="204">
        <v>1673.1525695225932</v>
      </c>
      <c r="W517" s="4">
        <f>'7 a'!B103</f>
        <v>1786.8637703282936</v>
      </c>
      <c r="X517" s="4">
        <f>'7 a'!C103</f>
        <v>1755.8652503376752</v>
      </c>
      <c r="Y517" s="4">
        <f>'7 a'!D103</f>
        <v>1763.0013694047625</v>
      </c>
      <c r="Z517" s="4">
        <f>'7 a'!E103</f>
        <v>1832.5</v>
      </c>
      <c r="AA517" s="4">
        <f>'7 a'!F103</f>
        <v>2560.2142857142858</v>
      </c>
      <c r="AB517" s="4">
        <f>'7 a'!G103</f>
        <v>2398.5714285714284</v>
      </c>
      <c r="AC517" s="4">
        <f>'7 a'!H103</f>
        <v>1776.2186250459165</v>
      </c>
      <c r="AD517" s="4">
        <f>'7 a'!I103</f>
        <v>1575</v>
      </c>
      <c r="AE517" s="4">
        <f>'7 a'!J103</f>
        <v>1814.9298783896252</v>
      </c>
      <c r="AF517" s="4">
        <f>'7 a'!K103</f>
        <v>1576.5461917246048</v>
      </c>
      <c r="AG517" s="4">
        <f>'7 a'!L103</f>
        <v>1718.7340262395639</v>
      </c>
      <c r="AH517" s="4">
        <f>'7 a'!M103</f>
        <v>1472.5975093914985</v>
      </c>
      <c r="AI517" s="4">
        <f>'7 a'!N103</f>
        <v>1435.9422375250526</v>
      </c>
      <c r="AJ517" s="4">
        <f>'7 a'!O103</f>
        <v>1671</v>
      </c>
      <c r="AK517" s="4">
        <f>'7 a'!P103</f>
        <v>1825.5658201483236</v>
      </c>
      <c r="AL517" s="4">
        <f>'7 a'!Q103</f>
        <v>1428.8132932336382</v>
      </c>
      <c r="AM517" s="4">
        <f>'7 a'!R103</f>
        <v>1400.7473932171681</v>
      </c>
      <c r="AN517" s="4">
        <f>'7 a'!S103</f>
        <v>1719.3962398953995</v>
      </c>
      <c r="AO517" s="4">
        <f>'7 a'!T103</f>
        <v>1581.5018315018315</v>
      </c>
      <c r="AP517" s="4">
        <f>'7 a'!U103</f>
        <v>1673.1525695225932</v>
      </c>
      <c r="AR517" s="238">
        <f t="shared" si="189"/>
        <v>0</v>
      </c>
      <c r="AS517" s="238">
        <f t="shared" si="190"/>
        <v>0</v>
      </c>
      <c r="AT517" s="238">
        <f t="shared" si="191"/>
        <v>0</v>
      </c>
      <c r="AU517" s="238">
        <f t="shared" si="192"/>
        <v>0</v>
      </c>
      <c r="AV517" s="238">
        <f t="shared" si="193"/>
        <v>0</v>
      </c>
      <c r="AW517" s="238">
        <f t="shared" si="194"/>
        <v>0</v>
      </c>
      <c r="AX517" s="238">
        <f t="shared" si="195"/>
        <v>0</v>
      </c>
      <c r="AY517" s="238">
        <f t="shared" si="196"/>
        <v>0</v>
      </c>
      <c r="AZ517" s="238">
        <f t="shared" si="197"/>
        <v>0</v>
      </c>
      <c r="BA517" s="238">
        <f t="shared" si="198"/>
        <v>0</v>
      </c>
      <c r="BB517" s="238">
        <f t="shared" si="199"/>
        <v>0</v>
      </c>
      <c r="BC517" s="238">
        <f t="shared" si="200"/>
        <v>0</v>
      </c>
      <c r="BD517" s="238">
        <f t="shared" si="201"/>
        <v>0</v>
      </c>
      <c r="BE517" s="238">
        <f t="shared" si="202"/>
        <v>0</v>
      </c>
      <c r="BF517" s="238">
        <f t="shared" si="203"/>
        <v>0</v>
      </c>
      <c r="BG517" s="238">
        <f t="shared" si="204"/>
        <v>0</v>
      </c>
      <c r="BH517" s="238">
        <f t="shared" si="205"/>
        <v>0</v>
      </c>
      <c r="BI517" s="238">
        <f t="shared" si="206"/>
        <v>0</v>
      </c>
      <c r="BJ517" s="238">
        <f t="shared" si="207"/>
        <v>0</v>
      </c>
      <c r="BK517" s="238">
        <f t="shared" si="208"/>
        <v>0</v>
      </c>
    </row>
    <row r="518" spans="1:63" x14ac:dyDescent="0.25">
      <c r="A518">
        <v>2004</v>
      </c>
      <c r="B518" s="204">
        <v>1787.4081000400467</v>
      </c>
      <c r="C518" s="204">
        <v>1773.6847202594463</v>
      </c>
      <c r="D518" s="204">
        <v>1743.7431481547621</v>
      </c>
      <c r="E518" s="204">
        <v>1839.8</v>
      </c>
      <c r="F518" s="204">
        <v>2539.3571428571431</v>
      </c>
      <c r="G518" s="204">
        <v>2414.2142857142858</v>
      </c>
      <c r="H518" s="204">
        <v>1781.9299301371636</v>
      </c>
      <c r="I518" s="204">
        <v>1549.000951474786</v>
      </c>
      <c r="J518" s="204">
        <v>1827.2298273594276</v>
      </c>
      <c r="K518" s="204">
        <v>1579.4115749977202</v>
      </c>
      <c r="L518" s="204">
        <v>1723.2381518095804</v>
      </c>
      <c r="M518" s="204">
        <v>1500.6435805315655</v>
      </c>
      <c r="N518" s="204">
        <v>1436.2350771122613</v>
      </c>
      <c r="O518" s="204">
        <v>1668</v>
      </c>
      <c r="P518" s="204">
        <v>1826.0966543670468</v>
      </c>
      <c r="Q518" s="204">
        <v>1417.3757760622759</v>
      </c>
      <c r="R518" s="204">
        <v>1420.5041118562833</v>
      </c>
      <c r="S518" s="204">
        <v>1704.4720001400497</v>
      </c>
      <c r="T518" s="204">
        <v>1605.9488125432326</v>
      </c>
      <c r="U518" s="204">
        <v>1670.4755216693418</v>
      </c>
      <c r="W518" s="4">
        <f>'7 a'!B104</f>
        <v>1787.4081000400467</v>
      </c>
      <c r="X518" s="4">
        <f>'7 a'!C104</f>
        <v>1773.6847202594463</v>
      </c>
      <c r="Y518" s="4">
        <f>'7 a'!D104</f>
        <v>1743.7431481547621</v>
      </c>
      <c r="Z518" s="4">
        <f>'7 a'!E104</f>
        <v>1839.8</v>
      </c>
      <c r="AA518" s="4">
        <f>'7 a'!F104</f>
        <v>2539.3571428571431</v>
      </c>
      <c r="AB518" s="4">
        <f>'7 a'!G104</f>
        <v>2414.2142857142858</v>
      </c>
      <c r="AC518" s="4">
        <f>'7 a'!H104</f>
        <v>1781.9299301371636</v>
      </c>
      <c r="AD518" s="4">
        <f>'7 a'!I104</f>
        <v>1549.000951474786</v>
      </c>
      <c r="AE518" s="4">
        <f>'7 a'!J104</f>
        <v>1827.2298273594276</v>
      </c>
      <c r="AF518" s="4">
        <f>'7 a'!K104</f>
        <v>1579.4115749977202</v>
      </c>
      <c r="AG518" s="4">
        <f>'7 a'!L104</f>
        <v>1723.2381518095804</v>
      </c>
      <c r="AH518" s="4">
        <f>'7 a'!M104</f>
        <v>1500.6435805315655</v>
      </c>
      <c r="AI518" s="4">
        <f>'7 a'!N104</f>
        <v>1436.2350771122613</v>
      </c>
      <c r="AJ518" s="4">
        <f>'7 a'!O104</f>
        <v>1668</v>
      </c>
      <c r="AK518" s="4">
        <f>'7 a'!P104</f>
        <v>1826.0966543670468</v>
      </c>
      <c r="AL518" s="4">
        <f>'7 a'!Q104</f>
        <v>1417.3757760622759</v>
      </c>
      <c r="AM518" s="4">
        <f>'7 a'!R104</f>
        <v>1420.5041118562833</v>
      </c>
      <c r="AN518" s="4">
        <f>'7 a'!S104</f>
        <v>1704.4720001400497</v>
      </c>
      <c r="AO518" s="4">
        <f>'7 a'!T104</f>
        <v>1605.9488125432326</v>
      </c>
      <c r="AP518" s="4">
        <f>'7 a'!U104</f>
        <v>1670.4755216693418</v>
      </c>
      <c r="AR518" s="238">
        <f t="shared" si="189"/>
        <v>0</v>
      </c>
      <c r="AS518" s="238">
        <f t="shared" si="190"/>
        <v>0</v>
      </c>
      <c r="AT518" s="238">
        <f t="shared" si="191"/>
        <v>0</v>
      </c>
      <c r="AU518" s="238">
        <f t="shared" si="192"/>
        <v>0</v>
      </c>
      <c r="AV518" s="238">
        <f t="shared" si="193"/>
        <v>0</v>
      </c>
      <c r="AW518" s="238">
        <f t="shared" si="194"/>
        <v>0</v>
      </c>
      <c r="AX518" s="238">
        <f t="shared" si="195"/>
        <v>0</v>
      </c>
      <c r="AY518" s="238">
        <f t="shared" si="196"/>
        <v>0</v>
      </c>
      <c r="AZ518" s="238">
        <f t="shared" si="197"/>
        <v>0</v>
      </c>
      <c r="BA518" s="238">
        <f t="shared" si="198"/>
        <v>0</v>
      </c>
      <c r="BB518" s="238">
        <f t="shared" si="199"/>
        <v>0</v>
      </c>
      <c r="BC518" s="238">
        <f t="shared" si="200"/>
        <v>0</v>
      </c>
      <c r="BD518" s="238">
        <f t="shared" si="201"/>
        <v>0</v>
      </c>
      <c r="BE518" s="238">
        <f t="shared" si="202"/>
        <v>0</v>
      </c>
      <c r="BF518" s="238">
        <f t="shared" si="203"/>
        <v>0</v>
      </c>
      <c r="BG518" s="238">
        <f t="shared" si="204"/>
        <v>0</v>
      </c>
      <c r="BH518" s="238">
        <f t="shared" si="205"/>
        <v>0</v>
      </c>
      <c r="BI518" s="238">
        <f t="shared" si="206"/>
        <v>0</v>
      </c>
      <c r="BJ518" s="238">
        <f t="shared" si="207"/>
        <v>0</v>
      </c>
      <c r="BK518" s="238">
        <f t="shared" si="208"/>
        <v>0</v>
      </c>
    </row>
    <row r="519" spans="1:63" x14ac:dyDescent="0.25">
      <c r="A519">
        <v>2005</v>
      </c>
      <c r="B519" s="204">
        <v>1784.0368912593092</v>
      </c>
      <c r="C519" s="204">
        <v>1762.7287357717853</v>
      </c>
      <c r="D519" s="204">
        <v>1753.9733129702386</v>
      </c>
      <c r="E519" s="204">
        <v>1829.2</v>
      </c>
      <c r="F519" s="204">
        <v>2508.0714285714289</v>
      </c>
      <c r="G519" s="204">
        <v>2424.6428571428573</v>
      </c>
      <c r="H519" s="204">
        <v>1764.2756647832764</v>
      </c>
      <c r="I519" s="204">
        <v>1564.9624765478422</v>
      </c>
      <c r="J519" s="204">
        <v>1826.685242503783</v>
      </c>
      <c r="K519" s="204">
        <v>1578.788021028915</v>
      </c>
      <c r="L519" s="204">
        <v>1715.8044533735138</v>
      </c>
      <c r="M519" s="204">
        <v>1495.0708431212486</v>
      </c>
      <c r="N519" s="204">
        <v>1431.0088259441709</v>
      </c>
      <c r="O519" s="204">
        <v>1654</v>
      </c>
      <c r="P519" s="204">
        <v>1818.7447419012367</v>
      </c>
      <c r="Q519" s="204">
        <v>1417.3432212009689</v>
      </c>
      <c r="R519" s="204">
        <v>1422.7707311261545</v>
      </c>
      <c r="S519" s="204">
        <v>1685.8270302980147</v>
      </c>
      <c r="T519" s="204">
        <v>1604.736721085307</v>
      </c>
      <c r="U519" s="204">
        <v>1673.3924226624956</v>
      </c>
      <c r="W519" s="4">
        <f>'7 a'!B105</f>
        <v>1784.0368912593092</v>
      </c>
      <c r="X519" s="4">
        <f>'7 a'!C105</f>
        <v>1762.7287357717853</v>
      </c>
      <c r="Y519" s="4">
        <f>'7 a'!D105</f>
        <v>1753.9733129702386</v>
      </c>
      <c r="Z519" s="4">
        <f>'7 a'!E105</f>
        <v>1829.2</v>
      </c>
      <c r="AA519" s="4">
        <f>'7 a'!F105</f>
        <v>2508.0714285714289</v>
      </c>
      <c r="AB519" s="4">
        <f>'7 a'!G105</f>
        <v>2424.6428571428573</v>
      </c>
      <c r="AC519" s="4">
        <f>'7 a'!H105</f>
        <v>1764.2756647832764</v>
      </c>
      <c r="AD519" s="4">
        <f>'7 a'!I105</f>
        <v>1564.9624765478422</v>
      </c>
      <c r="AE519" s="4">
        <f>'7 a'!J105</f>
        <v>1826.685242503783</v>
      </c>
      <c r="AF519" s="4">
        <f>'7 a'!K105</f>
        <v>1578.788021028915</v>
      </c>
      <c r="AG519" s="4">
        <f>'7 a'!L105</f>
        <v>1715.8044533735138</v>
      </c>
      <c r="AH519" s="4">
        <f>'7 a'!M105</f>
        <v>1495.0708431212486</v>
      </c>
      <c r="AI519" s="4">
        <f>'7 a'!N105</f>
        <v>1431.0088259441709</v>
      </c>
      <c r="AJ519" s="4">
        <f>'7 a'!O105</f>
        <v>1654</v>
      </c>
      <c r="AK519" s="4">
        <f>'7 a'!P105</f>
        <v>1818.7447419012367</v>
      </c>
      <c r="AL519" s="4">
        <f>'7 a'!Q105</f>
        <v>1417.3432212009689</v>
      </c>
      <c r="AM519" s="4">
        <f>'7 a'!R105</f>
        <v>1422.7707311261545</v>
      </c>
      <c r="AN519" s="4">
        <f>'7 a'!S105</f>
        <v>1685.8270302980147</v>
      </c>
      <c r="AO519" s="4">
        <f>'7 a'!T105</f>
        <v>1604.736721085307</v>
      </c>
      <c r="AP519" s="4">
        <f>'7 a'!U105</f>
        <v>1673.3924226624956</v>
      </c>
      <c r="AR519" s="238">
        <f t="shared" si="189"/>
        <v>0</v>
      </c>
      <c r="AS519" s="238">
        <f t="shared" si="190"/>
        <v>0</v>
      </c>
      <c r="AT519" s="238">
        <f t="shared" si="191"/>
        <v>0</v>
      </c>
      <c r="AU519" s="238">
        <f t="shared" si="192"/>
        <v>0</v>
      </c>
      <c r="AV519" s="238">
        <f t="shared" si="193"/>
        <v>0</v>
      </c>
      <c r="AW519" s="238">
        <f t="shared" si="194"/>
        <v>0</v>
      </c>
      <c r="AX519" s="238">
        <f t="shared" si="195"/>
        <v>0</v>
      </c>
      <c r="AY519" s="238">
        <f t="shared" si="196"/>
        <v>0</v>
      </c>
      <c r="AZ519" s="238">
        <f t="shared" si="197"/>
        <v>0</v>
      </c>
      <c r="BA519" s="238">
        <f t="shared" si="198"/>
        <v>0</v>
      </c>
      <c r="BB519" s="238">
        <f t="shared" si="199"/>
        <v>0</v>
      </c>
      <c r="BC519" s="238">
        <f t="shared" si="200"/>
        <v>0</v>
      </c>
      <c r="BD519" s="238">
        <f t="shared" si="201"/>
        <v>0</v>
      </c>
      <c r="BE519" s="238">
        <f t="shared" si="202"/>
        <v>0</v>
      </c>
      <c r="BF519" s="238">
        <f t="shared" si="203"/>
        <v>0</v>
      </c>
      <c r="BG519" s="238">
        <f t="shared" si="204"/>
        <v>0</v>
      </c>
      <c r="BH519" s="238">
        <f t="shared" si="205"/>
        <v>0</v>
      </c>
      <c r="BI519" s="238">
        <f t="shared" si="206"/>
        <v>0</v>
      </c>
      <c r="BJ519" s="238">
        <f t="shared" si="207"/>
        <v>0</v>
      </c>
      <c r="BK519" s="238">
        <f t="shared" si="208"/>
        <v>0</v>
      </c>
    </row>
    <row r="520" spans="1:63" x14ac:dyDescent="0.25">
      <c r="A520">
        <v>2006</v>
      </c>
      <c r="B520" s="204">
        <v>1783.7746961076691</v>
      </c>
      <c r="C520" s="204">
        <v>1759.5015650450648</v>
      </c>
      <c r="D520" s="204">
        <v>1727.223909934524</v>
      </c>
      <c r="E520" s="204">
        <v>1838.5</v>
      </c>
      <c r="F520" s="204">
        <v>2497.6428571428573</v>
      </c>
      <c r="G520" s="204">
        <v>2409.0000000000005</v>
      </c>
      <c r="H520" s="204">
        <v>1740.8074243700758</v>
      </c>
      <c r="I520" s="204">
        <v>1566.0946196660482</v>
      </c>
      <c r="J520" s="204">
        <v>1808.3344944545254</v>
      </c>
      <c r="K520" s="204">
        <v>1585.5954508319519</v>
      </c>
      <c r="L520" s="204">
        <v>1708.7785632089431</v>
      </c>
      <c r="M520" s="204">
        <v>1472.7736034815396</v>
      </c>
      <c r="N520" s="204">
        <v>1423.9640743008777</v>
      </c>
      <c r="O520" s="204">
        <v>1645</v>
      </c>
      <c r="P520" s="204">
        <v>1814.814062594219</v>
      </c>
      <c r="Q520" s="204">
        <v>1413.7599186534235</v>
      </c>
      <c r="R520" s="204">
        <v>1419.8604193998115</v>
      </c>
      <c r="S520" s="204">
        <v>1672.8994999931606</v>
      </c>
      <c r="T520" s="204">
        <v>1599.2763455450024</v>
      </c>
      <c r="U520" s="204">
        <v>1667.6731881383043</v>
      </c>
      <c r="W520" s="4">
        <f>'7 a'!B106</f>
        <v>1783.7746961076691</v>
      </c>
      <c r="X520" s="4">
        <f>'7 a'!C106</f>
        <v>1759.5015650450648</v>
      </c>
      <c r="Y520" s="4">
        <f>'7 a'!D106</f>
        <v>1727.223909934524</v>
      </c>
      <c r="Z520" s="4">
        <f>'7 a'!E106</f>
        <v>1838.5</v>
      </c>
      <c r="AA520" s="4">
        <f>'7 a'!F106</f>
        <v>2497.6428571428573</v>
      </c>
      <c r="AB520" s="4">
        <f>'7 a'!G106</f>
        <v>2409.0000000000005</v>
      </c>
      <c r="AC520" s="4">
        <f>'7 a'!H106</f>
        <v>1740.8074243700758</v>
      </c>
      <c r="AD520" s="4">
        <f>'7 a'!I106</f>
        <v>1566.0946196660482</v>
      </c>
      <c r="AE520" s="4">
        <f>'7 a'!J106</f>
        <v>1808.3344944545254</v>
      </c>
      <c r="AF520" s="4">
        <f>'7 a'!K106</f>
        <v>1585.5954508319519</v>
      </c>
      <c r="AG520" s="4">
        <f>'7 a'!L106</f>
        <v>1708.7785632089431</v>
      </c>
      <c r="AH520" s="4">
        <f>'7 a'!M106</f>
        <v>1472.7736034815396</v>
      </c>
      <c r="AI520" s="4">
        <f>'7 a'!N106</f>
        <v>1423.9640743008777</v>
      </c>
      <c r="AJ520" s="4">
        <f>'7 a'!O106</f>
        <v>1645</v>
      </c>
      <c r="AK520" s="4">
        <f>'7 a'!P106</f>
        <v>1814.814062594219</v>
      </c>
      <c r="AL520" s="4">
        <f>'7 a'!Q106</f>
        <v>1413.7599186534235</v>
      </c>
      <c r="AM520" s="4">
        <f>'7 a'!R106</f>
        <v>1419.8604193998115</v>
      </c>
      <c r="AN520" s="4">
        <f>'7 a'!S106</f>
        <v>1672.8994999931606</v>
      </c>
      <c r="AO520" s="4">
        <f>'7 a'!T106</f>
        <v>1599.2763455450024</v>
      </c>
      <c r="AP520" s="4">
        <f>'7 a'!U106</f>
        <v>1667.6731881383043</v>
      </c>
      <c r="AR520" s="238">
        <f t="shared" si="189"/>
        <v>0</v>
      </c>
      <c r="AS520" s="238">
        <f t="shared" si="190"/>
        <v>0</v>
      </c>
      <c r="AT520" s="238">
        <f t="shared" si="191"/>
        <v>0</v>
      </c>
      <c r="AU520" s="238">
        <f t="shared" si="192"/>
        <v>0</v>
      </c>
      <c r="AV520" s="238">
        <f t="shared" si="193"/>
        <v>0</v>
      </c>
      <c r="AW520" s="238">
        <f t="shared" si="194"/>
        <v>0</v>
      </c>
      <c r="AX520" s="238">
        <f t="shared" si="195"/>
        <v>0</v>
      </c>
      <c r="AY520" s="238">
        <f t="shared" si="196"/>
        <v>0</v>
      </c>
      <c r="AZ520" s="238">
        <f t="shared" si="197"/>
        <v>0</v>
      </c>
      <c r="BA520" s="238">
        <f t="shared" si="198"/>
        <v>0</v>
      </c>
      <c r="BB520" s="238">
        <f t="shared" si="199"/>
        <v>0</v>
      </c>
      <c r="BC520" s="238">
        <f t="shared" si="200"/>
        <v>0</v>
      </c>
      <c r="BD520" s="238">
        <f t="shared" si="201"/>
        <v>0</v>
      </c>
      <c r="BE520" s="238">
        <f t="shared" si="202"/>
        <v>0</v>
      </c>
      <c r="BF520" s="238">
        <f t="shared" si="203"/>
        <v>0</v>
      </c>
      <c r="BG520" s="238">
        <f t="shared" si="204"/>
        <v>0</v>
      </c>
      <c r="BH520" s="238">
        <f t="shared" si="205"/>
        <v>0</v>
      </c>
      <c r="BI520" s="238">
        <f t="shared" si="206"/>
        <v>0</v>
      </c>
      <c r="BJ520" s="238">
        <f t="shared" si="207"/>
        <v>0</v>
      </c>
      <c r="BK520" s="238">
        <f t="shared" si="208"/>
        <v>0</v>
      </c>
    </row>
    <row r="521" spans="1:63" x14ac:dyDescent="0.25">
      <c r="A521">
        <v>2007</v>
      </c>
      <c r="B521" s="204">
        <v>1776.4805216398893</v>
      </c>
      <c r="C521" s="204">
        <v>1756.0326070076001</v>
      </c>
      <c r="D521" s="204">
        <v>1699.0717697499999</v>
      </c>
      <c r="E521" s="204">
        <v>1829.2</v>
      </c>
      <c r="F521" s="204">
        <v>2455.9285714285716</v>
      </c>
      <c r="G521" s="204">
        <v>2414.2142857142858</v>
      </c>
      <c r="H521" s="204">
        <v>1735.5722939291516</v>
      </c>
      <c r="I521" s="204">
        <v>1559.8904859685147</v>
      </c>
      <c r="J521" s="204">
        <v>1793.3146415448816</v>
      </c>
      <c r="K521" s="204">
        <v>1569.5900496406375</v>
      </c>
      <c r="L521" s="204">
        <v>1706.367402759342</v>
      </c>
      <c r="M521" s="204">
        <v>1484.6856711147088</v>
      </c>
      <c r="N521" s="204">
        <v>1422.0588604260231</v>
      </c>
      <c r="O521" s="204">
        <v>1634</v>
      </c>
      <c r="P521" s="204">
        <v>1816.4031904587971</v>
      </c>
      <c r="Q521" s="204">
        <v>1411.9454126543392</v>
      </c>
      <c r="R521" s="204">
        <v>1425.937191388505</v>
      </c>
      <c r="S521" s="204">
        <v>1658.0015569650047</v>
      </c>
      <c r="T521" s="204">
        <v>1611.6268788682582</v>
      </c>
      <c r="U521" s="204">
        <v>1670.0057674636844</v>
      </c>
      <c r="W521" s="4">
        <f>'7 a'!B107</f>
        <v>1776.4805216398893</v>
      </c>
      <c r="X521" s="4">
        <f>'7 a'!C107</f>
        <v>1756.0326070076001</v>
      </c>
      <c r="Y521" s="4">
        <f>'7 a'!D107</f>
        <v>1699.0717697499999</v>
      </c>
      <c r="Z521" s="4">
        <f>'7 a'!E107</f>
        <v>1829.2</v>
      </c>
      <c r="AA521" s="4">
        <f>'7 a'!F107</f>
        <v>2455.9285714285716</v>
      </c>
      <c r="AB521" s="4">
        <f>'7 a'!G107</f>
        <v>2414.2142857142858</v>
      </c>
      <c r="AC521" s="4">
        <f>'7 a'!H107</f>
        <v>1735.5722939291516</v>
      </c>
      <c r="AD521" s="4">
        <f>'7 a'!I107</f>
        <v>1559.8904859685147</v>
      </c>
      <c r="AE521" s="4">
        <f>'7 a'!J107</f>
        <v>1793.3146415448816</v>
      </c>
      <c r="AF521" s="4">
        <f>'7 a'!K107</f>
        <v>1569.5900496406375</v>
      </c>
      <c r="AG521" s="4">
        <f>'7 a'!L107</f>
        <v>1706.367402759342</v>
      </c>
      <c r="AH521" s="4">
        <f>'7 a'!M107</f>
        <v>1484.6856711147088</v>
      </c>
      <c r="AI521" s="4">
        <f>'7 a'!N107</f>
        <v>1422.0588604260231</v>
      </c>
      <c r="AJ521" s="4">
        <f>'7 a'!O107</f>
        <v>1634</v>
      </c>
      <c r="AK521" s="4">
        <f>'7 a'!P107</f>
        <v>1816.4031904587971</v>
      </c>
      <c r="AL521" s="4">
        <f>'7 a'!Q107</f>
        <v>1411.9454126543392</v>
      </c>
      <c r="AM521" s="4">
        <f>'7 a'!R107</f>
        <v>1425.937191388505</v>
      </c>
      <c r="AN521" s="4">
        <f>'7 a'!S107</f>
        <v>1658.0015569650047</v>
      </c>
      <c r="AO521" s="4">
        <f>'7 a'!T107</f>
        <v>1611.6268788682582</v>
      </c>
      <c r="AP521" s="4">
        <f>'7 a'!U107</f>
        <v>1670.0057674636844</v>
      </c>
      <c r="AR521" s="238">
        <f t="shared" si="189"/>
        <v>0</v>
      </c>
      <c r="AS521" s="238">
        <f t="shared" si="190"/>
        <v>0</v>
      </c>
      <c r="AT521" s="238">
        <f t="shared" si="191"/>
        <v>0</v>
      </c>
      <c r="AU521" s="238">
        <f t="shared" si="192"/>
        <v>0</v>
      </c>
      <c r="AV521" s="238">
        <f t="shared" si="193"/>
        <v>0</v>
      </c>
      <c r="AW521" s="238">
        <f t="shared" si="194"/>
        <v>0</v>
      </c>
      <c r="AX521" s="238">
        <f t="shared" si="195"/>
        <v>0</v>
      </c>
      <c r="AY521" s="238">
        <f t="shared" si="196"/>
        <v>0</v>
      </c>
      <c r="AZ521" s="238">
        <f t="shared" si="197"/>
        <v>0</v>
      </c>
      <c r="BA521" s="238">
        <f t="shared" si="198"/>
        <v>0</v>
      </c>
      <c r="BB521" s="238">
        <f t="shared" si="199"/>
        <v>0</v>
      </c>
      <c r="BC521" s="238">
        <f t="shared" si="200"/>
        <v>0</v>
      </c>
      <c r="BD521" s="238">
        <f t="shared" si="201"/>
        <v>0</v>
      </c>
      <c r="BE521" s="238">
        <f t="shared" si="202"/>
        <v>0</v>
      </c>
      <c r="BF521" s="238">
        <f t="shared" si="203"/>
        <v>0</v>
      </c>
      <c r="BG521" s="238">
        <f t="shared" si="204"/>
        <v>0</v>
      </c>
      <c r="BH521" s="238">
        <f t="shared" si="205"/>
        <v>0</v>
      </c>
      <c r="BI521" s="238">
        <f t="shared" si="206"/>
        <v>0</v>
      </c>
      <c r="BJ521" s="238">
        <f t="shared" si="207"/>
        <v>0</v>
      </c>
      <c r="BK521" s="238">
        <f t="shared" si="208"/>
        <v>0</v>
      </c>
    </row>
    <row r="522" spans="1:63" x14ac:dyDescent="0.25">
      <c r="A522">
        <v>2008</v>
      </c>
      <c r="B522" s="204">
        <v>1765.4403130375579</v>
      </c>
      <c r="C522" s="204">
        <v>1746.1961094863811</v>
      </c>
      <c r="D522" s="204">
        <v>1749.6620915714288</v>
      </c>
      <c r="E522" s="204">
        <v>1810.6</v>
      </c>
      <c r="F522" s="204">
        <v>2398.5714285714289</v>
      </c>
      <c r="G522" s="204">
        <v>2414.2142857142858</v>
      </c>
      <c r="H522" s="204">
        <v>1718.4658183913475</v>
      </c>
      <c r="I522" s="204">
        <v>1567.906768265352</v>
      </c>
      <c r="J522" s="204">
        <v>1800.2312568832745</v>
      </c>
      <c r="K522" s="204">
        <v>1572.5021793828319</v>
      </c>
      <c r="L522" s="204">
        <v>1688.4558073876558</v>
      </c>
      <c r="M522" s="204">
        <v>1491.6216645736474</v>
      </c>
      <c r="N522" s="204">
        <v>1421.8614450365596</v>
      </c>
      <c r="O522" s="204">
        <v>1601</v>
      </c>
      <c r="P522" s="204">
        <v>1802.8376293762183</v>
      </c>
      <c r="Q522" s="204">
        <v>1414.585182060197</v>
      </c>
      <c r="R522" s="204">
        <v>1429.3990028658998</v>
      </c>
      <c r="S522" s="204">
        <v>1662.7032639909075</v>
      </c>
      <c r="T522" s="204">
        <v>1616.867469879518</v>
      </c>
      <c r="U522" s="204">
        <v>1664.8874223602486</v>
      </c>
      <c r="W522" s="4">
        <f>'7 a'!B108</f>
        <v>1765.4403130375579</v>
      </c>
      <c r="X522" s="4">
        <f>'7 a'!C108</f>
        <v>1746.1961094863811</v>
      </c>
      <c r="Y522" s="4">
        <f>'7 a'!D108</f>
        <v>1749.6620915714288</v>
      </c>
      <c r="Z522" s="4">
        <f>'7 a'!E108</f>
        <v>1810.6</v>
      </c>
      <c r="AA522" s="4">
        <f>'7 a'!F108</f>
        <v>2398.5714285714289</v>
      </c>
      <c r="AB522" s="4">
        <f>'7 a'!G108</f>
        <v>2414.2142857142858</v>
      </c>
      <c r="AC522" s="4">
        <f>'7 a'!H108</f>
        <v>1718.4658183913475</v>
      </c>
      <c r="AD522" s="4">
        <f>'7 a'!I108</f>
        <v>1567.906768265352</v>
      </c>
      <c r="AE522" s="4">
        <f>'7 a'!J108</f>
        <v>1800.2312568832745</v>
      </c>
      <c r="AF522" s="4">
        <f>'7 a'!K108</f>
        <v>1572.5021793828319</v>
      </c>
      <c r="AG522" s="4">
        <f>'7 a'!L108</f>
        <v>1688.4558073876558</v>
      </c>
      <c r="AH522" s="4">
        <f>'7 a'!M108</f>
        <v>1491.6216645736474</v>
      </c>
      <c r="AI522" s="4">
        <f>'7 a'!N108</f>
        <v>1421.8614450365596</v>
      </c>
      <c r="AJ522" s="4">
        <f>'7 a'!O108</f>
        <v>1601</v>
      </c>
      <c r="AK522" s="4">
        <f>'7 a'!P108</f>
        <v>1802.8376293762183</v>
      </c>
      <c r="AL522" s="4">
        <f>'7 a'!Q108</f>
        <v>1414.585182060197</v>
      </c>
      <c r="AM522" s="4">
        <f>'7 a'!R108</f>
        <v>1429.3990028658998</v>
      </c>
      <c r="AN522" s="4">
        <f>'7 a'!S108</f>
        <v>1662.7032639909075</v>
      </c>
      <c r="AO522" s="4">
        <f>'7 a'!T108</f>
        <v>1616.867469879518</v>
      </c>
      <c r="AP522" s="4">
        <f>'7 a'!U108</f>
        <v>1664.8874223602486</v>
      </c>
      <c r="AR522" s="238">
        <f t="shared" si="189"/>
        <v>0</v>
      </c>
      <c r="AS522" s="238">
        <f t="shared" si="190"/>
        <v>0</v>
      </c>
      <c r="AT522" s="238">
        <f t="shared" si="191"/>
        <v>0</v>
      </c>
      <c r="AU522" s="238">
        <f t="shared" si="192"/>
        <v>0</v>
      </c>
      <c r="AV522" s="238">
        <f t="shared" si="193"/>
        <v>0</v>
      </c>
      <c r="AW522" s="238">
        <f t="shared" si="194"/>
        <v>0</v>
      </c>
      <c r="AX522" s="238">
        <f t="shared" si="195"/>
        <v>0</v>
      </c>
      <c r="AY522" s="238">
        <f t="shared" si="196"/>
        <v>0</v>
      </c>
      <c r="AZ522" s="238">
        <f t="shared" si="197"/>
        <v>0</v>
      </c>
      <c r="BA522" s="238">
        <f t="shared" si="198"/>
        <v>0</v>
      </c>
      <c r="BB522" s="238">
        <f t="shared" si="199"/>
        <v>0</v>
      </c>
      <c r="BC522" s="238">
        <f t="shared" si="200"/>
        <v>0</v>
      </c>
      <c r="BD522" s="238">
        <f t="shared" si="201"/>
        <v>0</v>
      </c>
      <c r="BE522" s="238">
        <f t="shared" si="202"/>
        <v>0</v>
      </c>
      <c r="BF522" s="238">
        <f t="shared" si="203"/>
        <v>0</v>
      </c>
      <c r="BG522" s="238">
        <f t="shared" si="204"/>
        <v>0</v>
      </c>
      <c r="BH522" s="238">
        <f t="shared" si="205"/>
        <v>0</v>
      </c>
      <c r="BI522" s="238">
        <f t="shared" si="206"/>
        <v>0</v>
      </c>
      <c r="BJ522" s="238">
        <f t="shared" si="207"/>
        <v>0</v>
      </c>
      <c r="BK522" s="238">
        <f t="shared" si="208"/>
        <v>0</v>
      </c>
    </row>
    <row r="523" spans="1:63" x14ac:dyDescent="0.25">
      <c r="A523">
        <v>2009</v>
      </c>
      <c r="B523" s="204">
        <v>1731.8885273588874</v>
      </c>
      <c r="C523" s="204">
        <v>1715.1142819825327</v>
      </c>
      <c r="D523" s="204">
        <v>1711.4468757500001</v>
      </c>
      <c r="E523" s="204">
        <v>1762</v>
      </c>
      <c r="F523" s="204">
        <v>2393.3571428571431</v>
      </c>
      <c r="G523" s="204">
        <v>2398.5714285714284</v>
      </c>
      <c r="H523" s="204">
        <v>1674.4910610443283</v>
      </c>
      <c r="I523" s="204">
        <v>1550.0673551863495</v>
      </c>
      <c r="J523" s="204">
        <v>1763.9225574850423</v>
      </c>
      <c r="K523" s="204">
        <v>1544.1739270613239</v>
      </c>
      <c r="L523" s="204">
        <v>1672.5311002858405</v>
      </c>
      <c r="M523" s="204">
        <v>1472.2698052915955</v>
      </c>
      <c r="N523" s="204">
        <v>1382.7610128338536</v>
      </c>
      <c r="O523" s="204">
        <v>1541</v>
      </c>
      <c r="P523" s="204">
        <v>1771.4405926045167</v>
      </c>
      <c r="Q523" s="204">
        <v>1395.8655669431489</v>
      </c>
      <c r="R523" s="204">
        <v>1411.4316900407011</v>
      </c>
      <c r="S523" s="204">
        <v>1669.4125241991292</v>
      </c>
      <c r="T523" s="204">
        <v>1608.9786756453423</v>
      </c>
      <c r="U523" s="204">
        <v>1643.3282359905288</v>
      </c>
      <c r="W523" s="4">
        <f>'7 a'!B109</f>
        <v>1731.8885273588874</v>
      </c>
      <c r="X523" s="4">
        <f>'7 a'!C109</f>
        <v>1715.1142819825327</v>
      </c>
      <c r="Y523" s="4">
        <f>'7 a'!D109</f>
        <v>1711.4468757500001</v>
      </c>
      <c r="Z523" s="4">
        <f>'7 a'!E109</f>
        <v>1762</v>
      </c>
      <c r="AA523" s="4">
        <f>'7 a'!F109</f>
        <v>2393.3571428571431</v>
      </c>
      <c r="AB523" s="4">
        <f>'7 a'!G109</f>
        <v>2398.5714285714284</v>
      </c>
      <c r="AC523" s="4">
        <f>'7 a'!H109</f>
        <v>1674.4910610443283</v>
      </c>
      <c r="AD523" s="4">
        <f>'7 a'!I109</f>
        <v>1550.0673551863495</v>
      </c>
      <c r="AE523" s="4">
        <f>'7 a'!J109</f>
        <v>1763.9225574850423</v>
      </c>
      <c r="AF523" s="4">
        <f>'7 a'!K109</f>
        <v>1544.1739270613239</v>
      </c>
      <c r="AG523" s="4">
        <f>'7 a'!L109</f>
        <v>1672.5311002858405</v>
      </c>
      <c r="AH523" s="4">
        <f>'7 a'!M109</f>
        <v>1472.2698052915955</v>
      </c>
      <c r="AI523" s="4">
        <f>'7 a'!N109</f>
        <v>1382.7610128338536</v>
      </c>
      <c r="AJ523" s="4">
        <f>'7 a'!O109</f>
        <v>1541</v>
      </c>
      <c r="AK523" s="4">
        <f>'7 a'!P109</f>
        <v>1771.4405926045167</v>
      </c>
      <c r="AL523" s="4">
        <f>'7 a'!Q109</f>
        <v>1395.8655669431489</v>
      </c>
      <c r="AM523" s="4">
        <f>'7 a'!R109</f>
        <v>1411.4316900407011</v>
      </c>
      <c r="AN523" s="4">
        <f>'7 a'!S109</f>
        <v>1669.4125241991292</v>
      </c>
      <c r="AO523" s="4">
        <f>'7 a'!T109</f>
        <v>1608.9786756453423</v>
      </c>
      <c r="AP523" s="4">
        <f>'7 a'!U109</f>
        <v>1643.3282359905288</v>
      </c>
      <c r="AR523" s="238">
        <f t="shared" si="189"/>
        <v>0</v>
      </c>
      <c r="AS523" s="238">
        <f t="shared" si="190"/>
        <v>0</v>
      </c>
      <c r="AT523" s="238">
        <f t="shared" si="191"/>
        <v>0</v>
      </c>
      <c r="AU523" s="238">
        <f t="shared" si="192"/>
        <v>0</v>
      </c>
      <c r="AV523" s="238">
        <f t="shared" si="193"/>
        <v>0</v>
      </c>
      <c r="AW523" s="238">
        <f t="shared" si="194"/>
        <v>0</v>
      </c>
      <c r="AX523" s="238">
        <f t="shared" si="195"/>
        <v>0</v>
      </c>
      <c r="AY523" s="238">
        <f t="shared" si="196"/>
        <v>0</v>
      </c>
      <c r="AZ523" s="238">
        <f t="shared" si="197"/>
        <v>0</v>
      </c>
      <c r="BA523" s="238">
        <f t="shared" si="198"/>
        <v>0</v>
      </c>
      <c r="BB523" s="238">
        <f t="shared" si="199"/>
        <v>0</v>
      </c>
      <c r="BC523" s="238">
        <f t="shared" si="200"/>
        <v>0</v>
      </c>
      <c r="BD523" s="238">
        <f t="shared" si="201"/>
        <v>0</v>
      </c>
      <c r="BE523" s="238">
        <f t="shared" si="202"/>
        <v>0</v>
      </c>
      <c r="BF523" s="238">
        <f t="shared" si="203"/>
        <v>0</v>
      </c>
      <c r="BG523" s="238">
        <f t="shared" si="204"/>
        <v>0</v>
      </c>
      <c r="BH523" s="238">
        <f t="shared" si="205"/>
        <v>0</v>
      </c>
      <c r="BI523" s="238">
        <f t="shared" si="206"/>
        <v>0</v>
      </c>
      <c r="BJ523" s="238">
        <f t="shared" si="207"/>
        <v>0</v>
      </c>
      <c r="BK523" s="238">
        <f t="shared" si="208"/>
        <v>0</v>
      </c>
    </row>
    <row r="524" spans="1:63" x14ac:dyDescent="0.25">
      <c r="A524">
        <v>2010</v>
      </c>
      <c r="B524" s="204">
        <v>1742.003300345146</v>
      </c>
      <c r="C524" s="204">
        <v>1724.4849292183658</v>
      </c>
      <c r="D524" s="204">
        <v>1707.2305434880955</v>
      </c>
      <c r="E524" s="204">
        <v>1782.3</v>
      </c>
      <c r="F524" s="204">
        <v>2351.6428571428573</v>
      </c>
      <c r="G524" s="204">
        <v>2409.0000000000005</v>
      </c>
      <c r="H524" s="204">
        <v>1663.4939983088645</v>
      </c>
      <c r="I524" s="204">
        <v>1551.1022044088177</v>
      </c>
      <c r="J524" s="204">
        <v>1794.7290138089772</v>
      </c>
      <c r="K524" s="204">
        <v>1546.1646068824755</v>
      </c>
      <c r="L524" s="204">
        <v>1677.1152296535051</v>
      </c>
      <c r="M524" s="204">
        <v>1477.675964932426</v>
      </c>
      <c r="N524" s="204">
        <v>1407.7133627598453</v>
      </c>
      <c r="O524" s="204">
        <v>1545</v>
      </c>
      <c r="P524" s="204">
        <v>1775.073907066705</v>
      </c>
      <c r="Q524" s="204">
        <v>1425.0598105774372</v>
      </c>
      <c r="R524" s="204">
        <v>1423.7941380106161</v>
      </c>
      <c r="S524" s="204">
        <v>1674.1900419497797</v>
      </c>
      <c r="T524" s="204">
        <v>1642.9047301798801</v>
      </c>
      <c r="U524" s="204">
        <v>1647.1647519004157</v>
      </c>
      <c r="W524" s="4">
        <f>'7 a'!B110</f>
        <v>1742.003300345146</v>
      </c>
      <c r="X524" s="4">
        <f>'7 a'!C110</f>
        <v>1724.4849292183658</v>
      </c>
      <c r="Y524" s="4">
        <f>'7 a'!D110</f>
        <v>1707.2305434880955</v>
      </c>
      <c r="Z524" s="4">
        <f>'7 a'!E110</f>
        <v>1782.3</v>
      </c>
      <c r="AA524" s="4">
        <f>'7 a'!F110</f>
        <v>2351.6428571428573</v>
      </c>
      <c r="AB524" s="4">
        <f>'7 a'!G110</f>
        <v>2409.0000000000005</v>
      </c>
      <c r="AC524" s="4">
        <f>'7 a'!H110</f>
        <v>1663.4939983088645</v>
      </c>
      <c r="AD524" s="4">
        <f>'7 a'!I110</f>
        <v>1551.1022044088177</v>
      </c>
      <c r="AE524" s="4">
        <f>'7 a'!J110</f>
        <v>1794.7290138089772</v>
      </c>
      <c r="AF524" s="4">
        <f>'7 a'!K110</f>
        <v>1546.1646068824755</v>
      </c>
      <c r="AG524" s="4">
        <f>'7 a'!L110</f>
        <v>1677.1152296535051</v>
      </c>
      <c r="AH524" s="4">
        <f>'7 a'!M110</f>
        <v>1477.675964932426</v>
      </c>
      <c r="AI524" s="4">
        <f>'7 a'!N110</f>
        <v>1407.7133627598453</v>
      </c>
      <c r="AJ524" s="4">
        <f>'7 a'!O110</f>
        <v>1545</v>
      </c>
      <c r="AK524" s="4">
        <f>'7 a'!P110</f>
        <v>1775.073907066705</v>
      </c>
      <c r="AL524" s="4">
        <f>'7 a'!Q110</f>
        <v>1425.0598105774372</v>
      </c>
      <c r="AM524" s="4">
        <f>'7 a'!R110</f>
        <v>1423.7941380106161</v>
      </c>
      <c r="AN524" s="4">
        <f>'7 a'!S110</f>
        <v>1674.1900419497797</v>
      </c>
      <c r="AO524" s="4">
        <f>'7 a'!T110</f>
        <v>1642.9047301798801</v>
      </c>
      <c r="AP524" s="4">
        <f>'7 a'!U110</f>
        <v>1647.1647519004157</v>
      </c>
      <c r="AR524" s="238">
        <f t="shared" si="189"/>
        <v>0</v>
      </c>
      <c r="AS524" s="238">
        <f t="shared" si="190"/>
        <v>0</v>
      </c>
      <c r="AT524" s="238">
        <f t="shared" si="191"/>
        <v>0</v>
      </c>
      <c r="AU524" s="238">
        <f t="shared" si="192"/>
        <v>0</v>
      </c>
      <c r="AV524" s="238">
        <f t="shared" si="193"/>
        <v>0</v>
      </c>
      <c r="AW524" s="238">
        <f t="shared" si="194"/>
        <v>0</v>
      </c>
      <c r="AX524" s="238">
        <f t="shared" si="195"/>
        <v>0</v>
      </c>
      <c r="AY524" s="238">
        <f t="shared" si="196"/>
        <v>0</v>
      </c>
      <c r="AZ524" s="238">
        <f t="shared" si="197"/>
        <v>0</v>
      </c>
      <c r="BA524" s="238">
        <f t="shared" si="198"/>
        <v>0</v>
      </c>
      <c r="BB524" s="238">
        <f t="shared" si="199"/>
        <v>0</v>
      </c>
      <c r="BC524" s="238">
        <f t="shared" si="200"/>
        <v>0</v>
      </c>
      <c r="BD524" s="238">
        <f t="shared" si="201"/>
        <v>0</v>
      </c>
      <c r="BE524" s="238">
        <f t="shared" si="202"/>
        <v>0</v>
      </c>
      <c r="BF524" s="238">
        <f t="shared" si="203"/>
        <v>0</v>
      </c>
      <c r="BG524" s="238">
        <f t="shared" si="204"/>
        <v>0</v>
      </c>
      <c r="BH524" s="238">
        <f t="shared" si="205"/>
        <v>0</v>
      </c>
      <c r="BI524" s="238">
        <f t="shared" si="206"/>
        <v>0</v>
      </c>
      <c r="BJ524" s="238">
        <f t="shared" si="207"/>
        <v>0</v>
      </c>
      <c r="BK524" s="238">
        <f t="shared" si="208"/>
        <v>0</v>
      </c>
    </row>
    <row r="525" spans="1:63" x14ac:dyDescent="0.25">
      <c r="A525">
        <v>2011</v>
      </c>
      <c r="B525" s="205">
        <v>1758.3942838424989</v>
      </c>
      <c r="C525" s="205">
        <v>1724.0803889266167</v>
      </c>
      <c r="D525" s="205">
        <v>1714.8251467202379</v>
      </c>
      <c r="E525" s="205">
        <v>1726.5722048482398</v>
      </c>
      <c r="F525" s="205">
        <v>2289.0714285714284</v>
      </c>
      <c r="G525" s="205">
        <v>2409</v>
      </c>
      <c r="H525" s="205">
        <v>1667.9849965285941</v>
      </c>
      <c r="I525" s="205">
        <v>1550.9442248572682</v>
      </c>
      <c r="J525" s="205">
        <v>1774.8507112499233</v>
      </c>
      <c r="K525" s="205">
        <v>1548.3472832154348</v>
      </c>
      <c r="L525" s="205">
        <v>1679.9840669189407</v>
      </c>
      <c r="M525" s="205">
        <v>1475.7881675710662</v>
      </c>
      <c r="N525" s="205">
        <v>1411.1592369087016</v>
      </c>
      <c r="O525" s="205">
        <v>1543.0000000000002</v>
      </c>
      <c r="P525" s="205">
        <v>1773.7030558508168</v>
      </c>
      <c r="Q525" s="205">
        <v>1436.1891219338786</v>
      </c>
      <c r="R525" s="205">
        <v>1426.9168904872461</v>
      </c>
      <c r="S525" s="205">
        <v>1691.6165227226129</v>
      </c>
      <c r="T525" s="205">
        <v>1643.4933738865957</v>
      </c>
      <c r="U525" s="205">
        <v>1636.8810960084609</v>
      </c>
      <c r="W525" s="4">
        <f>'7 a'!B111</f>
        <v>1758.3942838424989</v>
      </c>
      <c r="X525" s="4">
        <f>'7 a'!C111</f>
        <v>1724.0803889266167</v>
      </c>
      <c r="Y525" s="4">
        <f>'7 a'!D111</f>
        <v>1714.8251467202379</v>
      </c>
      <c r="Z525" s="4">
        <f>'7 a'!E111</f>
        <v>1726.5722048482398</v>
      </c>
      <c r="AA525" s="4">
        <f>'7 a'!F111</f>
        <v>2289.0714285714284</v>
      </c>
      <c r="AB525" s="4">
        <f>'7 a'!G111</f>
        <v>2409</v>
      </c>
      <c r="AC525" s="4">
        <f>'7 a'!H111</f>
        <v>1667.9849965285941</v>
      </c>
      <c r="AD525" s="4">
        <f>'7 a'!I111</f>
        <v>1550.9442248572682</v>
      </c>
      <c r="AE525" s="4">
        <f>'7 a'!J111</f>
        <v>1774.8507112499233</v>
      </c>
      <c r="AF525" s="4">
        <f>'7 a'!K111</f>
        <v>1548.3472832154348</v>
      </c>
      <c r="AG525" s="4">
        <f>'7 a'!L111</f>
        <v>1679.9840669189407</v>
      </c>
      <c r="AH525" s="4">
        <f>'7 a'!M111</f>
        <v>1475.7881675710662</v>
      </c>
      <c r="AI525" s="4">
        <f>'7 a'!N111</f>
        <v>1411.1592369087016</v>
      </c>
      <c r="AJ525" s="4">
        <f>'7 a'!O111</f>
        <v>1543.0000000000002</v>
      </c>
      <c r="AK525" s="4">
        <f>'7 a'!P111</f>
        <v>1773.7030558508168</v>
      </c>
      <c r="AL525" s="4">
        <f>'7 a'!Q111</f>
        <v>1436.1891219338786</v>
      </c>
      <c r="AM525" s="4">
        <f>'7 a'!R111</f>
        <v>1426.9168904872461</v>
      </c>
      <c r="AN525" s="4">
        <f>'7 a'!S111</f>
        <v>1691.6165227226129</v>
      </c>
      <c r="AO525" s="4">
        <f>'7 a'!T111</f>
        <v>1643.4933738865957</v>
      </c>
      <c r="AP525" s="4">
        <f>'7 a'!U111</f>
        <v>1636.8810960084609</v>
      </c>
      <c r="AR525" s="238">
        <f t="shared" si="189"/>
        <v>0</v>
      </c>
      <c r="AS525" s="238">
        <f t="shared" si="190"/>
        <v>0</v>
      </c>
      <c r="AT525" s="238">
        <f t="shared" si="191"/>
        <v>0</v>
      </c>
      <c r="AU525" s="238">
        <f t="shared" si="192"/>
        <v>0</v>
      </c>
      <c r="AV525" s="238">
        <f t="shared" si="193"/>
        <v>0</v>
      </c>
      <c r="AW525" s="238">
        <f t="shared" si="194"/>
        <v>0</v>
      </c>
      <c r="AX525" s="238">
        <f t="shared" si="195"/>
        <v>0</v>
      </c>
      <c r="AY525" s="238">
        <f t="shared" si="196"/>
        <v>0</v>
      </c>
      <c r="AZ525" s="238">
        <f t="shared" si="197"/>
        <v>0</v>
      </c>
      <c r="BA525" s="238">
        <f t="shared" si="198"/>
        <v>0</v>
      </c>
      <c r="BB525" s="238">
        <f t="shared" si="199"/>
        <v>0</v>
      </c>
      <c r="BC525" s="238">
        <f t="shared" si="200"/>
        <v>0</v>
      </c>
      <c r="BD525" s="238">
        <f t="shared" si="201"/>
        <v>0</v>
      </c>
      <c r="BE525" s="238">
        <f t="shared" si="202"/>
        <v>0</v>
      </c>
      <c r="BF525" s="238">
        <f t="shared" si="203"/>
        <v>0</v>
      </c>
      <c r="BG525" s="238">
        <f t="shared" si="204"/>
        <v>0</v>
      </c>
      <c r="BH525" s="238">
        <f t="shared" si="205"/>
        <v>0</v>
      </c>
      <c r="BI525" s="238">
        <f t="shared" si="206"/>
        <v>0</v>
      </c>
      <c r="BJ525" s="238">
        <f t="shared" si="207"/>
        <v>0</v>
      </c>
      <c r="BK525" s="238">
        <f t="shared" si="208"/>
        <v>0</v>
      </c>
    </row>
    <row r="526" spans="1:63" x14ac:dyDescent="0.25">
      <c r="W526" s="4"/>
      <c r="X526" s="4"/>
      <c r="Y526" s="4"/>
      <c r="Z526" s="4"/>
      <c r="AA526" s="4"/>
      <c r="AB526" s="4"/>
      <c r="AC526" s="4"/>
      <c r="AD526" s="4"/>
      <c r="AE526" s="4"/>
      <c r="AF526" s="4"/>
      <c r="AG526" s="4"/>
      <c r="AH526" s="4"/>
      <c r="AI526" s="4"/>
      <c r="AJ526" s="4"/>
      <c r="AK526" s="4"/>
      <c r="AL526" s="4"/>
      <c r="AM526" s="4"/>
      <c r="AN526" s="4"/>
      <c r="AO526" s="4"/>
      <c r="AP526" s="4"/>
      <c r="AR526" s="238">
        <f t="shared" si="189"/>
        <v>0</v>
      </c>
      <c r="AS526" s="238">
        <f t="shared" si="190"/>
        <v>0</v>
      </c>
      <c r="AT526" s="238">
        <f t="shared" si="191"/>
        <v>0</v>
      </c>
      <c r="AU526" s="238">
        <f t="shared" si="192"/>
        <v>0</v>
      </c>
      <c r="AV526" s="238">
        <f t="shared" si="193"/>
        <v>0</v>
      </c>
      <c r="AW526" s="238">
        <f t="shared" si="194"/>
        <v>0</v>
      </c>
      <c r="AX526" s="238">
        <f t="shared" si="195"/>
        <v>0</v>
      </c>
      <c r="AY526" s="238">
        <f t="shared" si="196"/>
        <v>0</v>
      </c>
      <c r="AZ526" s="238">
        <f t="shared" si="197"/>
        <v>0</v>
      </c>
      <c r="BA526" s="238">
        <f t="shared" si="198"/>
        <v>0</v>
      </c>
      <c r="BB526" s="238">
        <f t="shared" si="199"/>
        <v>0</v>
      </c>
      <c r="BC526" s="238">
        <f t="shared" si="200"/>
        <v>0</v>
      </c>
      <c r="BD526" s="238">
        <f t="shared" si="201"/>
        <v>0</v>
      </c>
      <c r="BE526" s="238">
        <f t="shared" si="202"/>
        <v>0</v>
      </c>
      <c r="BF526" s="238">
        <f t="shared" si="203"/>
        <v>0</v>
      </c>
      <c r="BG526" s="238">
        <f t="shared" si="204"/>
        <v>0</v>
      </c>
      <c r="BH526" s="238">
        <f t="shared" si="205"/>
        <v>0</v>
      </c>
      <c r="BI526" s="238">
        <f t="shared" si="206"/>
        <v>0</v>
      </c>
      <c r="BJ526" s="238">
        <f t="shared" si="207"/>
        <v>0</v>
      </c>
      <c r="BK526" s="238">
        <f t="shared" si="208"/>
        <v>0</v>
      </c>
    </row>
    <row r="527" spans="1:63" x14ac:dyDescent="0.25">
      <c r="A527" s="12" t="s">
        <v>152</v>
      </c>
      <c r="W527" s="4"/>
      <c r="X527" s="4"/>
      <c r="Y527" s="4"/>
      <c r="Z527" s="4"/>
      <c r="AA527" s="4"/>
      <c r="AB527" s="4"/>
      <c r="AC527" s="4"/>
      <c r="AD527" s="4"/>
      <c r="AE527" s="4"/>
      <c r="AF527" s="4"/>
      <c r="AG527" s="4"/>
      <c r="AH527" s="4"/>
      <c r="AI527" s="4"/>
      <c r="AJ527" s="4"/>
      <c r="AK527" s="4"/>
      <c r="AL527" s="4"/>
      <c r="AM527" s="4"/>
      <c r="AN527" s="4"/>
      <c r="AO527" s="4"/>
      <c r="AP527" s="4"/>
      <c r="AR527" s="238">
        <f t="shared" si="189"/>
        <v>0</v>
      </c>
      <c r="AS527" s="238">
        <f t="shared" si="190"/>
        <v>0</v>
      </c>
      <c r="AT527" s="238">
        <f t="shared" si="191"/>
        <v>0</v>
      </c>
      <c r="AU527" s="238">
        <f t="shared" si="192"/>
        <v>0</v>
      </c>
      <c r="AV527" s="238">
        <f t="shared" si="193"/>
        <v>0</v>
      </c>
      <c r="AW527" s="238">
        <f t="shared" si="194"/>
        <v>0</v>
      </c>
      <c r="AX527" s="238">
        <f t="shared" si="195"/>
        <v>0</v>
      </c>
      <c r="AY527" s="238">
        <f t="shared" si="196"/>
        <v>0</v>
      </c>
      <c r="AZ527" s="238">
        <f t="shared" si="197"/>
        <v>0</v>
      </c>
      <c r="BA527" s="238">
        <f t="shared" si="198"/>
        <v>0</v>
      </c>
      <c r="BB527" s="238">
        <f t="shared" si="199"/>
        <v>0</v>
      </c>
      <c r="BC527" s="238">
        <f t="shared" si="200"/>
        <v>0</v>
      </c>
      <c r="BD527" s="238">
        <f t="shared" si="201"/>
        <v>0</v>
      </c>
      <c r="BE527" s="238">
        <f t="shared" si="202"/>
        <v>0</v>
      </c>
      <c r="BF527" s="238">
        <f t="shared" si="203"/>
        <v>0</v>
      </c>
      <c r="BG527" s="238">
        <f t="shared" si="204"/>
        <v>0</v>
      </c>
      <c r="BH527" s="238">
        <f t="shared" si="205"/>
        <v>0</v>
      </c>
      <c r="BI527" s="238">
        <f t="shared" si="206"/>
        <v>0</v>
      </c>
      <c r="BJ527" s="238">
        <f t="shared" si="207"/>
        <v>0</v>
      </c>
      <c r="BK527" s="238">
        <f t="shared" si="208"/>
        <v>0</v>
      </c>
    </row>
    <row r="528" spans="1:63" x14ac:dyDescent="0.25">
      <c r="B528" t="s">
        <v>11</v>
      </c>
      <c r="C528" t="s">
        <v>0</v>
      </c>
      <c r="D528" t="s">
        <v>15</v>
      </c>
      <c r="E528" t="s">
        <v>1</v>
      </c>
      <c r="F528" t="s">
        <v>22</v>
      </c>
      <c r="G528" t="s">
        <v>18</v>
      </c>
      <c r="H528" t="s">
        <v>2</v>
      </c>
      <c r="I528" t="s">
        <v>3</v>
      </c>
      <c r="J528" t="s">
        <v>51</v>
      </c>
      <c r="K528" t="s">
        <v>4</v>
      </c>
      <c r="L528" t="s">
        <v>49</v>
      </c>
      <c r="M528" t="s">
        <v>5</v>
      </c>
      <c r="N528" t="s">
        <v>6</v>
      </c>
      <c r="O528" t="s">
        <v>50</v>
      </c>
      <c r="P528" t="s">
        <v>7</v>
      </c>
      <c r="Q528" t="s">
        <v>12</v>
      </c>
      <c r="R528" t="s">
        <v>8</v>
      </c>
      <c r="S528" t="s">
        <v>17</v>
      </c>
      <c r="T528" t="s">
        <v>9</v>
      </c>
      <c r="U528" t="s">
        <v>13</v>
      </c>
      <c r="W528" s="4"/>
      <c r="X528" s="4"/>
      <c r="Y528" s="4"/>
      <c r="Z528" s="4"/>
      <c r="AA528" s="4"/>
      <c r="AB528" s="4"/>
      <c r="AC528" s="4"/>
      <c r="AD528" s="4"/>
      <c r="AE528" s="4"/>
      <c r="AF528" s="4"/>
      <c r="AG528" s="4"/>
      <c r="AH528" s="4"/>
      <c r="AI528" s="4"/>
      <c r="AJ528" s="4"/>
      <c r="AK528" s="4"/>
      <c r="AL528" s="4"/>
      <c r="AM528" s="4"/>
      <c r="AN528" s="4"/>
      <c r="AO528" s="4"/>
      <c r="AP528" s="4"/>
      <c r="AR528" s="238" t="e">
        <f t="shared" si="189"/>
        <v>#VALUE!</v>
      </c>
      <c r="AS528" s="238" t="e">
        <f t="shared" si="190"/>
        <v>#VALUE!</v>
      </c>
      <c r="AT528" s="238" t="e">
        <f t="shared" si="191"/>
        <v>#VALUE!</v>
      </c>
      <c r="AU528" s="238" t="e">
        <f t="shared" si="192"/>
        <v>#VALUE!</v>
      </c>
      <c r="AV528" s="238" t="e">
        <f t="shared" si="193"/>
        <v>#VALUE!</v>
      </c>
      <c r="AW528" s="238" t="e">
        <f t="shared" si="194"/>
        <v>#VALUE!</v>
      </c>
      <c r="AX528" s="238" t="e">
        <f t="shared" si="195"/>
        <v>#VALUE!</v>
      </c>
      <c r="AY528" s="238" t="e">
        <f t="shared" si="196"/>
        <v>#VALUE!</v>
      </c>
      <c r="AZ528" s="238" t="e">
        <f t="shared" si="197"/>
        <v>#VALUE!</v>
      </c>
      <c r="BA528" s="238" t="e">
        <f t="shared" si="198"/>
        <v>#VALUE!</v>
      </c>
      <c r="BB528" s="238" t="e">
        <f t="shared" si="199"/>
        <v>#VALUE!</v>
      </c>
      <c r="BC528" s="238" t="e">
        <f t="shared" si="200"/>
        <v>#VALUE!</v>
      </c>
      <c r="BD528" s="238" t="e">
        <f t="shared" si="201"/>
        <v>#VALUE!</v>
      </c>
      <c r="BE528" s="238" t="e">
        <f t="shared" si="202"/>
        <v>#VALUE!</v>
      </c>
      <c r="BF528" s="238" t="e">
        <f t="shared" si="203"/>
        <v>#VALUE!</v>
      </c>
      <c r="BG528" s="238" t="e">
        <f t="shared" si="204"/>
        <v>#VALUE!</v>
      </c>
      <c r="BH528" s="238" t="e">
        <f t="shared" si="205"/>
        <v>#VALUE!</v>
      </c>
      <c r="BI528" s="238" t="e">
        <f t="shared" si="206"/>
        <v>#VALUE!</v>
      </c>
      <c r="BJ528" s="238" t="e">
        <f t="shared" si="207"/>
        <v>#VALUE!</v>
      </c>
      <c r="BK528" s="238" t="e">
        <f t="shared" si="208"/>
        <v>#VALUE!</v>
      </c>
    </row>
    <row r="529" spans="1:63" x14ac:dyDescent="0.25">
      <c r="A529">
        <v>1960</v>
      </c>
      <c r="B529" s="206">
        <v>37.799093379679086</v>
      </c>
      <c r="C529" s="206">
        <v>34.822750166107028</v>
      </c>
      <c r="D529" s="206">
        <v>40.447609834336092</v>
      </c>
      <c r="E529" s="206">
        <v>50.484806827769802</v>
      </c>
      <c r="F529" s="206" t="e">
        <f>NA()</f>
        <v>#N/A</v>
      </c>
      <c r="G529" s="206" t="e">
        <f>NA()</f>
        <v>#N/A</v>
      </c>
      <c r="H529" s="206">
        <v>47.796383784191683</v>
      </c>
      <c r="I529" s="206">
        <v>38.246535484867167</v>
      </c>
      <c r="J529" s="206" t="e">
        <f>NA()</f>
        <v>#N/A</v>
      </c>
      <c r="K529" s="206">
        <v>46.558966393163281</v>
      </c>
      <c r="L529" s="206" t="e">
        <f>NA()</f>
        <v>#N/A</v>
      </c>
      <c r="M529" s="206">
        <v>43.669052070250828</v>
      </c>
      <c r="N529" s="206">
        <v>47.068456229804397</v>
      </c>
      <c r="O529" s="206">
        <v>37.817533175782685</v>
      </c>
      <c r="P529" s="206">
        <v>41.682983773049855</v>
      </c>
      <c r="Q529" s="206">
        <v>41.257350166912431</v>
      </c>
      <c r="R529" s="206">
        <v>42.708460537379679</v>
      </c>
      <c r="S529" s="206" t="e">
        <f>NA()</f>
        <v>#N/A</v>
      </c>
      <c r="T529" s="206">
        <v>48.828512680305863</v>
      </c>
      <c r="U529" s="206">
        <v>45.57781447342402</v>
      </c>
      <c r="W529" s="4">
        <f>'8'!B60</f>
        <v>37.799093379679086</v>
      </c>
      <c r="X529" s="4">
        <f>'8'!C60</f>
        <v>34.822750166107028</v>
      </c>
      <c r="Y529" s="4">
        <f>'8'!D60</f>
        <v>40.447609834336092</v>
      </c>
      <c r="Z529" s="4">
        <f>'8'!E60</f>
        <v>50.484806827769802</v>
      </c>
      <c r="AA529" s="4" t="str">
        <f>'8'!F60</f>
        <v>NA</v>
      </c>
      <c r="AB529" s="4" t="str">
        <f>'8'!G60</f>
        <v>NA</v>
      </c>
      <c r="AC529" s="4">
        <f>'8'!H60</f>
        <v>47.796383784191683</v>
      </c>
      <c r="AD529" s="4">
        <f>'8'!I60</f>
        <v>38.246535484867167</v>
      </c>
      <c r="AE529" s="4" t="str">
        <f>'8'!J60</f>
        <v>NA</v>
      </c>
      <c r="AF529" s="4">
        <f>'8'!K60</f>
        <v>46.558966393163281</v>
      </c>
      <c r="AG529" s="4" t="str">
        <f>'8'!L60</f>
        <v>NA</v>
      </c>
      <c r="AH529" s="4">
        <f>'8'!M60</f>
        <v>43.669052070250828</v>
      </c>
      <c r="AI529" s="4">
        <f>'8'!N60</f>
        <v>47.068456229804397</v>
      </c>
      <c r="AJ529" s="4">
        <f>'8'!O60</f>
        <v>37.817533175782685</v>
      </c>
      <c r="AK529" s="4">
        <f>'8'!P60</f>
        <v>41.682983773049855</v>
      </c>
      <c r="AL529" s="4">
        <f>'8'!Q60</f>
        <v>41.257350166912431</v>
      </c>
      <c r="AM529" s="4">
        <f>'8'!R60</f>
        <v>42.708460537379679</v>
      </c>
      <c r="AN529" s="4" t="str">
        <f>'8'!S60</f>
        <v>NA</v>
      </c>
      <c r="AO529" s="4">
        <f>'8'!T60</f>
        <v>48.828512680305863</v>
      </c>
      <c r="AP529" s="4">
        <f>'8'!U60</f>
        <v>45.57781447342402</v>
      </c>
      <c r="AR529" s="238">
        <f t="shared" si="189"/>
        <v>0</v>
      </c>
      <c r="AS529" s="238">
        <f t="shared" si="190"/>
        <v>0</v>
      </c>
      <c r="AT529" s="238">
        <f t="shared" si="191"/>
        <v>0</v>
      </c>
      <c r="AU529" s="238">
        <f t="shared" si="192"/>
        <v>0</v>
      </c>
      <c r="AV529" s="238" t="e">
        <f t="shared" si="193"/>
        <v>#VALUE!</v>
      </c>
      <c r="AW529" s="238" t="e">
        <f t="shared" si="194"/>
        <v>#VALUE!</v>
      </c>
      <c r="AX529" s="238">
        <f t="shared" si="195"/>
        <v>0</v>
      </c>
      <c r="AY529" s="238">
        <f t="shared" si="196"/>
        <v>0</v>
      </c>
      <c r="AZ529" s="238" t="e">
        <f t="shared" si="197"/>
        <v>#VALUE!</v>
      </c>
      <c r="BA529" s="238">
        <f t="shared" si="198"/>
        <v>0</v>
      </c>
      <c r="BB529" s="238" t="e">
        <f t="shared" si="199"/>
        <v>#VALUE!</v>
      </c>
      <c r="BC529" s="238">
        <f t="shared" si="200"/>
        <v>0</v>
      </c>
      <c r="BD529" s="238">
        <f t="shared" si="201"/>
        <v>0</v>
      </c>
      <c r="BE529" s="238">
        <f t="shared" si="202"/>
        <v>0</v>
      </c>
      <c r="BF529" s="238">
        <f t="shared" si="203"/>
        <v>0</v>
      </c>
      <c r="BG529" s="238">
        <f t="shared" si="204"/>
        <v>0</v>
      </c>
      <c r="BH529" s="238">
        <f t="shared" si="205"/>
        <v>0</v>
      </c>
      <c r="BI529" s="238" t="e">
        <f t="shared" si="206"/>
        <v>#VALUE!</v>
      </c>
      <c r="BJ529" s="238">
        <f t="shared" si="207"/>
        <v>0</v>
      </c>
      <c r="BK529" s="238">
        <f t="shared" si="208"/>
        <v>0</v>
      </c>
    </row>
    <row r="530" spans="1:63" x14ac:dyDescent="0.25">
      <c r="A530">
        <v>1961</v>
      </c>
      <c r="B530" s="206">
        <v>37.191805804312679</v>
      </c>
      <c r="C530" s="206">
        <v>34.648910069048355</v>
      </c>
      <c r="D530" s="206">
        <v>39.513599722115494</v>
      </c>
      <c r="E530" s="206">
        <v>50.730989052928642</v>
      </c>
      <c r="F530" s="206" t="e">
        <f>NA()</f>
        <v>#N/A</v>
      </c>
      <c r="G530" s="206" t="e">
        <f>NA()</f>
        <v>#N/A</v>
      </c>
      <c r="H530" s="206">
        <v>47.795671288003589</v>
      </c>
      <c r="I530" s="206">
        <v>38.405140763297084</v>
      </c>
      <c r="J530" s="206" t="e">
        <f>NA()</f>
        <v>#N/A</v>
      </c>
      <c r="K530" s="206">
        <v>46.921468844886761</v>
      </c>
      <c r="L530" s="206" t="e">
        <f>NA()</f>
        <v>#N/A</v>
      </c>
      <c r="M530" s="206">
        <v>43.198037148813889</v>
      </c>
      <c r="N530" s="206">
        <v>47.09364252738591</v>
      </c>
      <c r="O530" s="206">
        <v>37.737026578858099</v>
      </c>
      <c r="P530" s="206">
        <v>41.668780758094371</v>
      </c>
      <c r="Q530" s="206">
        <v>41.305193871230721</v>
      </c>
      <c r="R530" s="206">
        <v>42.952518145049595</v>
      </c>
      <c r="S530" s="206" t="e">
        <f>NA()</f>
        <v>#N/A</v>
      </c>
      <c r="T530" s="206">
        <v>48.995094916549881</v>
      </c>
      <c r="U530" s="206">
        <v>45.726906176625079</v>
      </c>
      <c r="W530" s="4">
        <f>'8'!B61</f>
        <v>37.191805804312679</v>
      </c>
      <c r="X530" s="4">
        <f>'8'!C61</f>
        <v>34.648910069048355</v>
      </c>
      <c r="Y530" s="4">
        <f>'8'!D61</f>
        <v>39.513599722115494</v>
      </c>
      <c r="Z530" s="4">
        <f>'8'!E61</f>
        <v>50.730989052928642</v>
      </c>
      <c r="AA530" s="4" t="str">
        <f>'8'!F61</f>
        <v>NA</v>
      </c>
      <c r="AB530" s="4" t="str">
        <f>'8'!G61</f>
        <v>NA</v>
      </c>
      <c r="AC530" s="4">
        <f>'8'!H61</f>
        <v>47.795671288003589</v>
      </c>
      <c r="AD530" s="4">
        <f>'8'!I61</f>
        <v>38.405140763297084</v>
      </c>
      <c r="AE530" s="4" t="str">
        <f>'8'!J61</f>
        <v>NA</v>
      </c>
      <c r="AF530" s="4">
        <f>'8'!K61</f>
        <v>46.921468844886761</v>
      </c>
      <c r="AG530" s="4" t="str">
        <f>'8'!L61</f>
        <v>NA</v>
      </c>
      <c r="AH530" s="4">
        <f>'8'!M61</f>
        <v>43.198037148813889</v>
      </c>
      <c r="AI530" s="4">
        <f>'8'!N61</f>
        <v>47.09364252738591</v>
      </c>
      <c r="AJ530" s="4">
        <f>'8'!O61</f>
        <v>37.737026578858099</v>
      </c>
      <c r="AK530" s="4">
        <f>'8'!P61</f>
        <v>41.668780758094371</v>
      </c>
      <c r="AL530" s="4">
        <f>'8'!Q61</f>
        <v>41.305193871230721</v>
      </c>
      <c r="AM530" s="4">
        <f>'8'!R61</f>
        <v>42.952518145049595</v>
      </c>
      <c r="AN530" s="4" t="str">
        <f>'8'!S61</f>
        <v>NA</v>
      </c>
      <c r="AO530" s="4">
        <f>'8'!T61</f>
        <v>48.995094916549881</v>
      </c>
      <c r="AP530" s="4">
        <f>'8'!U61</f>
        <v>45.726906176625079</v>
      </c>
      <c r="AR530" s="238">
        <f t="shared" si="189"/>
        <v>0</v>
      </c>
      <c r="AS530" s="238">
        <f t="shared" si="190"/>
        <v>0</v>
      </c>
      <c r="AT530" s="238">
        <f t="shared" si="191"/>
        <v>0</v>
      </c>
      <c r="AU530" s="238">
        <f t="shared" si="192"/>
        <v>0</v>
      </c>
      <c r="AV530" s="238" t="e">
        <f t="shared" si="193"/>
        <v>#VALUE!</v>
      </c>
      <c r="AW530" s="238" t="e">
        <f t="shared" si="194"/>
        <v>#VALUE!</v>
      </c>
      <c r="AX530" s="238">
        <f t="shared" si="195"/>
        <v>0</v>
      </c>
      <c r="AY530" s="238">
        <f t="shared" si="196"/>
        <v>0</v>
      </c>
      <c r="AZ530" s="238" t="e">
        <f t="shared" si="197"/>
        <v>#VALUE!</v>
      </c>
      <c r="BA530" s="238">
        <f t="shared" si="198"/>
        <v>0</v>
      </c>
      <c r="BB530" s="238" t="e">
        <f t="shared" si="199"/>
        <v>#VALUE!</v>
      </c>
      <c r="BC530" s="238">
        <f t="shared" si="200"/>
        <v>0</v>
      </c>
      <c r="BD530" s="238">
        <f t="shared" si="201"/>
        <v>0</v>
      </c>
      <c r="BE530" s="238">
        <f t="shared" si="202"/>
        <v>0</v>
      </c>
      <c r="BF530" s="238">
        <f t="shared" si="203"/>
        <v>0</v>
      </c>
      <c r="BG530" s="238">
        <f t="shared" si="204"/>
        <v>0</v>
      </c>
      <c r="BH530" s="238">
        <f t="shared" si="205"/>
        <v>0</v>
      </c>
      <c r="BI530" s="238" t="e">
        <f t="shared" si="206"/>
        <v>#VALUE!</v>
      </c>
      <c r="BJ530" s="238">
        <f t="shared" si="207"/>
        <v>0</v>
      </c>
      <c r="BK530" s="238">
        <f t="shared" si="208"/>
        <v>0</v>
      </c>
    </row>
    <row r="531" spans="1:63" x14ac:dyDescent="0.25">
      <c r="A531">
        <v>1962</v>
      </c>
      <c r="B531" s="206">
        <v>37.273370573288013</v>
      </c>
      <c r="C531" s="206">
        <v>34.973775263325344</v>
      </c>
      <c r="D531" s="206">
        <v>39.730817197188195</v>
      </c>
      <c r="E531" s="206">
        <v>50.90547995358714</v>
      </c>
      <c r="F531" s="206" t="e">
        <f>NA()</f>
        <v>#N/A</v>
      </c>
      <c r="G531" s="206" t="e">
        <f>NA()</f>
        <v>#N/A</v>
      </c>
      <c r="H531" s="206">
        <v>47.281179439144346</v>
      </c>
      <c r="I531" s="206">
        <v>38.843977438776164</v>
      </c>
      <c r="J531" s="206" t="e">
        <f>NA()</f>
        <v>#N/A</v>
      </c>
      <c r="K531" s="206">
        <v>47.283125212507755</v>
      </c>
      <c r="L531" s="206" t="e">
        <f>NA()</f>
        <v>#N/A</v>
      </c>
      <c r="M531" s="206">
        <v>42.404845389302075</v>
      </c>
      <c r="N531" s="206">
        <v>46.707169874494191</v>
      </c>
      <c r="O531" s="206">
        <v>37.910652875056932</v>
      </c>
      <c r="P531" s="206">
        <v>41.267010403734986</v>
      </c>
      <c r="Q531" s="206">
        <v>41.547137684140459</v>
      </c>
      <c r="R531" s="206">
        <v>42.842393578972228</v>
      </c>
      <c r="S531" s="206" t="e">
        <f>NA()</f>
        <v>#N/A</v>
      </c>
      <c r="T531" s="206">
        <v>48.987639930694321</v>
      </c>
      <c r="U531" s="206">
        <v>45.561256137946366</v>
      </c>
      <c r="W531" s="4">
        <f>'8'!B62</f>
        <v>37.273370573288013</v>
      </c>
      <c r="X531" s="4">
        <f>'8'!C62</f>
        <v>34.973775263325344</v>
      </c>
      <c r="Y531" s="4">
        <f>'8'!D62</f>
        <v>39.730817197188195</v>
      </c>
      <c r="Z531" s="4">
        <f>'8'!E62</f>
        <v>50.90547995358714</v>
      </c>
      <c r="AA531" s="4" t="str">
        <f>'8'!F62</f>
        <v>NA</v>
      </c>
      <c r="AB531" s="4" t="str">
        <f>'8'!G62</f>
        <v>NA</v>
      </c>
      <c r="AC531" s="4">
        <f>'8'!H62</f>
        <v>47.281179439144346</v>
      </c>
      <c r="AD531" s="4">
        <f>'8'!I62</f>
        <v>38.843977438776164</v>
      </c>
      <c r="AE531" s="4" t="str">
        <f>'8'!J62</f>
        <v>NA</v>
      </c>
      <c r="AF531" s="4">
        <f>'8'!K62</f>
        <v>47.283125212507755</v>
      </c>
      <c r="AG531" s="4" t="str">
        <f>'8'!L62</f>
        <v>NA</v>
      </c>
      <c r="AH531" s="4">
        <f>'8'!M62</f>
        <v>42.404845389302075</v>
      </c>
      <c r="AI531" s="4">
        <f>'8'!N62</f>
        <v>46.707169874494191</v>
      </c>
      <c r="AJ531" s="4">
        <f>'8'!O62</f>
        <v>37.910652875056932</v>
      </c>
      <c r="AK531" s="4">
        <f>'8'!P62</f>
        <v>41.267010403734986</v>
      </c>
      <c r="AL531" s="4">
        <f>'8'!Q62</f>
        <v>41.547137684140459</v>
      </c>
      <c r="AM531" s="4">
        <f>'8'!R62</f>
        <v>42.842393578972228</v>
      </c>
      <c r="AN531" s="4" t="str">
        <f>'8'!S62</f>
        <v>NA</v>
      </c>
      <c r="AO531" s="4">
        <f>'8'!T62</f>
        <v>48.987639930694321</v>
      </c>
      <c r="AP531" s="4">
        <f>'8'!U62</f>
        <v>45.561256137946366</v>
      </c>
      <c r="AR531" s="238">
        <f t="shared" si="189"/>
        <v>0</v>
      </c>
      <c r="AS531" s="238">
        <f t="shared" si="190"/>
        <v>0</v>
      </c>
      <c r="AT531" s="238">
        <f t="shared" si="191"/>
        <v>0</v>
      </c>
      <c r="AU531" s="238">
        <f t="shared" si="192"/>
        <v>0</v>
      </c>
      <c r="AV531" s="238" t="e">
        <f t="shared" si="193"/>
        <v>#VALUE!</v>
      </c>
      <c r="AW531" s="238" t="e">
        <f t="shared" si="194"/>
        <v>#VALUE!</v>
      </c>
      <c r="AX531" s="238">
        <f t="shared" si="195"/>
        <v>0</v>
      </c>
      <c r="AY531" s="238">
        <f t="shared" si="196"/>
        <v>0</v>
      </c>
      <c r="AZ531" s="238" t="e">
        <f t="shared" si="197"/>
        <v>#VALUE!</v>
      </c>
      <c r="BA531" s="238">
        <f t="shared" si="198"/>
        <v>0</v>
      </c>
      <c r="BB531" s="238" t="e">
        <f t="shared" si="199"/>
        <v>#VALUE!</v>
      </c>
      <c r="BC531" s="238">
        <f t="shared" si="200"/>
        <v>0</v>
      </c>
      <c r="BD531" s="238">
        <f t="shared" si="201"/>
        <v>0</v>
      </c>
      <c r="BE531" s="238">
        <f t="shared" si="202"/>
        <v>0</v>
      </c>
      <c r="BF531" s="238">
        <f t="shared" si="203"/>
        <v>0</v>
      </c>
      <c r="BG531" s="238">
        <f t="shared" si="204"/>
        <v>0</v>
      </c>
      <c r="BH531" s="238">
        <f t="shared" si="205"/>
        <v>0</v>
      </c>
      <c r="BI531" s="238" t="e">
        <f t="shared" si="206"/>
        <v>#VALUE!</v>
      </c>
      <c r="BJ531" s="238">
        <f t="shared" si="207"/>
        <v>0</v>
      </c>
      <c r="BK531" s="238">
        <f t="shared" si="208"/>
        <v>0</v>
      </c>
    </row>
    <row r="532" spans="1:63" x14ac:dyDescent="0.25">
      <c r="A532">
        <v>1963</v>
      </c>
      <c r="B532" s="206">
        <v>37.25335813402944</v>
      </c>
      <c r="C532" s="206">
        <v>35.124198071957821</v>
      </c>
      <c r="D532" s="206">
        <v>40.089936613152837</v>
      </c>
      <c r="E532" s="206">
        <v>50.829653151168067</v>
      </c>
      <c r="F532" s="206">
        <v>27.742169274771715</v>
      </c>
      <c r="G532" s="206" t="e">
        <f>NA()</f>
        <v>#N/A</v>
      </c>
      <c r="H532" s="206">
        <v>46.656911190122479</v>
      </c>
      <c r="I532" s="206">
        <v>38.826971719786378</v>
      </c>
      <c r="J532" s="206" t="e">
        <f>NA()</f>
        <v>#N/A</v>
      </c>
      <c r="K532" s="206">
        <v>47.486019120265169</v>
      </c>
      <c r="L532" s="206" t="e">
        <f>NA()</f>
        <v>#N/A</v>
      </c>
      <c r="M532" s="206">
        <v>42.001476429981658</v>
      </c>
      <c r="N532" s="206">
        <v>46.367810781189547</v>
      </c>
      <c r="O532" s="206">
        <v>37.879731194953891</v>
      </c>
      <c r="P532" s="206">
        <v>40.287587774348928</v>
      </c>
      <c r="Q532" s="206">
        <v>41.539751821176047</v>
      </c>
      <c r="R532" s="206">
        <v>42.694219629767979</v>
      </c>
      <c r="S532" s="206" t="e">
        <f>NA()</f>
        <v>#N/A</v>
      </c>
      <c r="T532" s="206">
        <v>48.96032744066293</v>
      </c>
      <c r="U532" s="206">
        <v>45.393945652429792</v>
      </c>
      <c r="W532" s="4">
        <f>'8'!B63</f>
        <v>37.25335813402944</v>
      </c>
      <c r="X532" s="4">
        <f>'8'!C63</f>
        <v>35.124198071957821</v>
      </c>
      <c r="Y532" s="4">
        <f>'8'!D63</f>
        <v>40.089936613152837</v>
      </c>
      <c r="Z532" s="4">
        <f>'8'!E63</f>
        <v>50.829653151168067</v>
      </c>
      <c r="AA532" s="4">
        <f>'8'!F63</f>
        <v>27.742169274771715</v>
      </c>
      <c r="AB532" s="4" t="str">
        <f>'8'!G63</f>
        <v>NA</v>
      </c>
      <c r="AC532" s="4">
        <f>'8'!H63</f>
        <v>46.656911190122479</v>
      </c>
      <c r="AD532" s="4">
        <f>'8'!I63</f>
        <v>38.826971719786378</v>
      </c>
      <c r="AE532" s="4" t="str">
        <f>'8'!J63</f>
        <v>NA</v>
      </c>
      <c r="AF532" s="4">
        <f>'8'!K63</f>
        <v>47.486019120265169</v>
      </c>
      <c r="AG532" s="4" t="str">
        <f>'8'!L63</f>
        <v>NA</v>
      </c>
      <c r="AH532" s="4">
        <f>'8'!M63</f>
        <v>42.001476429981658</v>
      </c>
      <c r="AI532" s="4">
        <f>'8'!N63</f>
        <v>46.367810781189547</v>
      </c>
      <c r="AJ532" s="4">
        <f>'8'!O63</f>
        <v>37.879731194953891</v>
      </c>
      <c r="AK532" s="4">
        <f>'8'!P63</f>
        <v>40.287587774348928</v>
      </c>
      <c r="AL532" s="4">
        <f>'8'!Q63</f>
        <v>41.539751821176047</v>
      </c>
      <c r="AM532" s="4">
        <f>'8'!R63</f>
        <v>42.694219629767979</v>
      </c>
      <c r="AN532" s="4" t="str">
        <f>'8'!S63</f>
        <v>NA</v>
      </c>
      <c r="AO532" s="4">
        <f>'8'!T63</f>
        <v>48.96032744066293</v>
      </c>
      <c r="AP532" s="4">
        <f>'8'!U63</f>
        <v>45.393945652429792</v>
      </c>
      <c r="AR532" s="238">
        <f t="shared" si="189"/>
        <v>0</v>
      </c>
      <c r="AS532" s="238">
        <f t="shared" si="190"/>
        <v>0</v>
      </c>
      <c r="AT532" s="238">
        <f t="shared" si="191"/>
        <v>0</v>
      </c>
      <c r="AU532" s="238">
        <f t="shared" si="192"/>
        <v>0</v>
      </c>
      <c r="AV532" s="238">
        <f t="shared" si="193"/>
        <v>0</v>
      </c>
      <c r="AW532" s="238" t="e">
        <f t="shared" si="194"/>
        <v>#VALUE!</v>
      </c>
      <c r="AX532" s="238">
        <f t="shared" si="195"/>
        <v>0</v>
      </c>
      <c r="AY532" s="238">
        <f t="shared" si="196"/>
        <v>0</v>
      </c>
      <c r="AZ532" s="238" t="e">
        <f t="shared" si="197"/>
        <v>#VALUE!</v>
      </c>
      <c r="BA532" s="238">
        <f t="shared" si="198"/>
        <v>0</v>
      </c>
      <c r="BB532" s="238" t="e">
        <f t="shared" si="199"/>
        <v>#VALUE!</v>
      </c>
      <c r="BC532" s="238">
        <f t="shared" si="200"/>
        <v>0</v>
      </c>
      <c r="BD532" s="238">
        <f t="shared" si="201"/>
        <v>0</v>
      </c>
      <c r="BE532" s="238">
        <f t="shared" si="202"/>
        <v>0</v>
      </c>
      <c r="BF532" s="238">
        <f t="shared" si="203"/>
        <v>0</v>
      </c>
      <c r="BG532" s="238">
        <f t="shared" si="204"/>
        <v>0</v>
      </c>
      <c r="BH532" s="238">
        <f t="shared" si="205"/>
        <v>0</v>
      </c>
      <c r="BI532" s="238" t="e">
        <f t="shared" si="206"/>
        <v>#VALUE!</v>
      </c>
      <c r="BJ532" s="238">
        <f t="shared" si="207"/>
        <v>0</v>
      </c>
      <c r="BK532" s="238">
        <f t="shared" si="208"/>
        <v>0</v>
      </c>
    </row>
    <row r="533" spans="1:63" x14ac:dyDescent="0.25">
      <c r="A533">
        <v>1964</v>
      </c>
      <c r="B533" s="206">
        <v>37.544101016733634</v>
      </c>
      <c r="C533" s="206">
        <v>35.689930232130472</v>
      </c>
      <c r="D533" s="206">
        <v>40.656587773184953</v>
      </c>
      <c r="E533" s="206">
        <v>50.954548965798864</v>
      </c>
      <c r="F533" s="206">
        <v>27.508423963489335</v>
      </c>
      <c r="G533" s="206" t="e">
        <f>NA()</f>
        <v>#N/A</v>
      </c>
      <c r="H533" s="206">
        <v>46.269925000160796</v>
      </c>
      <c r="I533" s="206">
        <v>39.009230520053769</v>
      </c>
      <c r="J533" s="206" t="e">
        <f>NA()</f>
        <v>#N/A</v>
      </c>
      <c r="K533" s="206">
        <v>48.091834282932751</v>
      </c>
      <c r="L533" s="206" t="e">
        <f>NA()</f>
        <v>#N/A</v>
      </c>
      <c r="M533" s="206">
        <v>42.016230635080923</v>
      </c>
      <c r="N533" s="206">
        <v>45.942019358245801</v>
      </c>
      <c r="O533" s="206">
        <v>37.88017928014353</v>
      </c>
      <c r="P533" s="206">
        <v>39.818790518817721</v>
      </c>
      <c r="Q533" s="206">
        <v>41.707591008675379</v>
      </c>
      <c r="R533" s="206">
        <v>42.492045598961766</v>
      </c>
      <c r="S533" s="206" t="e">
        <f>NA()</f>
        <v>#N/A</v>
      </c>
      <c r="T533" s="206">
        <v>49.294029029289412</v>
      </c>
      <c r="U533" s="206">
        <v>45.694646615334939</v>
      </c>
      <c r="W533" s="4">
        <f>'8'!B64</f>
        <v>37.544101016733634</v>
      </c>
      <c r="X533" s="4">
        <f>'8'!C64</f>
        <v>35.689930232130472</v>
      </c>
      <c r="Y533" s="4">
        <f>'8'!D64</f>
        <v>40.656587773184953</v>
      </c>
      <c r="Z533" s="4">
        <f>'8'!E64</f>
        <v>50.954548965798864</v>
      </c>
      <c r="AA533" s="4">
        <f>'8'!F64</f>
        <v>27.508423963489335</v>
      </c>
      <c r="AB533" s="4" t="str">
        <f>'8'!G64</f>
        <v>NA</v>
      </c>
      <c r="AC533" s="4">
        <f>'8'!H64</f>
        <v>46.269925000160796</v>
      </c>
      <c r="AD533" s="4">
        <f>'8'!I64</f>
        <v>39.009230520053769</v>
      </c>
      <c r="AE533" s="4" t="str">
        <f>'8'!J64</f>
        <v>NA</v>
      </c>
      <c r="AF533" s="4">
        <f>'8'!K64</f>
        <v>48.091834282932751</v>
      </c>
      <c r="AG533" s="4" t="str">
        <f>'8'!L64</f>
        <v>NA</v>
      </c>
      <c r="AH533" s="4">
        <f>'8'!M64</f>
        <v>42.016230635080923</v>
      </c>
      <c r="AI533" s="4">
        <f>'8'!N64</f>
        <v>45.942019358245801</v>
      </c>
      <c r="AJ533" s="4">
        <f>'8'!O64</f>
        <v>37.88017928014353</v>
      </c>
      <c r="AK533" s="4">
        <f>'8'!P64</f>
        <v>39.818790518817721</v>
      </c>
      <c r="AL533" s="4">
        <f>'8'!Q64</f>
        <v>41.707591008675379</v>
      </c>
      <c r="AM533" s="4">
        <f>'8'!R64</f>
        <v>42.492045598961766</v>
      </c>
      <c r="AN533" s="4" t="str">
        <f>'8'!S64</f>
        <v>NA</v>
      </c>
      <c r="AO533" s="4">
        <f>'8'!T64</f>
        <v>49.294029029289412</v>
      </c>
      <c r="AP533" s="4">
        <f>'8'!U64</f>
        <v>45.694646615334939</v>
      </c>
      <c r="AR533" s="238">
        <f t="shared" si="189"/>
        <v>0</v>
      </c>
      <c r="AS533" s="238">
        <f t="shared" si="190"/>
        <v>0</v>
      </c>
      <c r="AT533" s="238">
        <f t="shared" si="191"/>
        <v>0</v>
      </c>
      <c r="AU533" s="238">
        <f t="shared" si="192"/>
        <v>0</v>
      </c>
      <c r="AV533" s="238">
        <f t="shared" si="193"/>
        <v>0</v>
      </c>
      <c r="AW533" s="238" t="e">
        <f t="shared" si="194"/>
        <v>#VALUE!</v>
      </c>
      <c r="AX533" s="238">
        <f t="shared" si="195"/>
        <v>0</v>
      </c>
      <c r="AY533" s="238">
        <f t="shared" si="196"/>
        <v>0</v>
      </c>
      <c r="AZ533" s="238" t="e">
        <f t="shared" si="197"/>
        <v>#VALUE!</v>
      </c>
      <c r="BA533" s="238">
        <f t="shared" si="198"/>
        <v>0</v>
      </c>
      <c r="BB533" s="238" t="e">
        <f t="shared" si="199"/>
        <v>#VALUE!</v>
      </c>
      <c r="BC533" s="238">
        <f t="shared" si="200"/>
        <v>0</v>
      </c>
      <c r="BD533" s="238">
        <f t="shared" si="201"/>
        <v>0</v>
      </c>
      <c r="BE533" s="238">
        <f t="shared" si="202"/>
        <v>0</v>
      </c>
      <c r="BF533" s="238">
        <f t="shared" si="203"/>
        <v>0</v>
      </c>
      <c r="BG533" s="238">
        <f t="shared" si="204"/>
        <v>0</v>
      </c>
      <c r="BH533" s="238">
        <f t="shared" si="205"/>
        <v>0</v>
      </c>
      <c r="BI533" s="238" t="e">
        <f t="shared" si="206"/>
        <v>#VALUE!</v>
      </c>
      <c r="BJ533" s="238">
        <f t="shared" si="207"/>
        <v>0</v>
      </c>
      <c r="BK533" s="238">
        <f t="shared" si="208"/>
        <v>0</v>
      </c>
    </row>
    <row r="534" spans="1:63" x14ac:dyDescent="0.25">
      <c r="A534">
        <v>1965</v>
      </c>
      <c r="B534" s="206">
        <v>37.987061445268473</v>
      </c>
      <c r="C534" s="206">
        <v>36.333712840664909</v>
      </c>
      <c r="D534" s="206">
        <v>41.149787950383157</v>
      </c>
      <c r="E534" s="206">
        <v>51.202987531192768</v>
      </c>
      <c r="F534" s="206">
        <v>28.260205985965907</v>
      </c>
      <c r="G534" s="206" t="e">
        <f>NA()</f>
        <v>#N/A</v>
      </c>
      <c r="H534" s="206">
        <v>45.661229238464948</v>
      </c>
      <c r="I534" s="206">
        <v>38.806047373004439</v>
      </c>
      <c r="J534" s="206" t="e">
        <f>NA()</f>
        <v>#N/A</v>
      </c>
      <c r="K534" s="206">
        <v>48.590927791218178</v>
      </c>
      <c r="L534" s="206" t="e">
        <f>NA()</f>
        <v>#N/A</v>
      </c>
      <c r="M534" s="206">
        <v>41.738406773314175</v>
      </c>
      <c r="N534" s="206">
        <v>45.692033153340425</v>
      </c>
      <c r="O534" s="206">
        <v>37.664265464664851</v>
      </c>
      <c r="P534" s="206">
        <v>38.521835089305753</v>
      </c>
      <c r="Q534" s="206">
        <v>41.487787646814958</v>
      </c>
      <c r="R534" s="206">
        <v>42.539219116058241</v>
      </c>
      <c r="S534" s="206" t="e">
        <f>NA()</f>
        <v>#N/A</v>
      </c>
      <c r="T534" s="206">
        <v>49.165951189436335</v>
      </c>
      <c r="U534" s="206">
        <v>45.85187040258878</v>
      </c>
      <c r="W534" s="4">
        <f>'8'!B65</f>
        <v>37.987061445268473</v>
      </c>
      <c r="X534" s="4">
        <f>'8'!C65</f>
        <v>36.333712840664909</v>
      </c>
      <c r="Y534" s="4">
        <f>'8'!D65</f>
        <v>41.149787950383157</v>
      </c>
      <c r="Z534" s="4">
        <f>'8'!E65</f>
        <v>51.202987531192768</v>
      </c>
      <c r="AA534" s="4">
        <f>'8'!F65</f>
        <v>28.260205985965907</v>
      </c>
      <c r="AB534" s="4" t="str">
        <f>'8'!G65</f>
        <v>NA</v>
      </c>
      <c r="AC534" s="4">
        <f>'8'!H65</f>
        <v>45.661229238464948</v>
      </c>
      <c r="AD534" s="4">
        <f>'8'!I65</f>
        <v>38.806047373004439</v>
      </c>
      <c r="AE534" s="4" t="str">
        <f>'8'!J65</f>
        <v>NA</v>
      </c>
      <c r="AF534" s="4">
        <f>'8'!K65</f>
        <v>48.590927791218178</v>
      </c>
      <c r="AG534" s="4" t="str">
        <f>'8'!L65</f>
        <v>NA</v>
      </c>
      <c r="AH534" s="4">
        <f>'8'!M65</f>
        <v>41.738406773314175</v>
      </c>
      <c r="AI534" s="4">
        <f>'8'!N65</f>
        <v>45.692033153340425</v>
      </c>
      <c r="AJ534" s="4">
        <f>'8'!O65</f>
        <v>37.664265464664851</v>
      </c>
      <c r="AK534" s="4">
        <f>'8'!P65</f>
        <v>38.521835089305753</v>
      </c>
      <c r="AL534" s="4">
        <f>'8'!Q65</f>
        <v>41.487787646814958</v>
      </c>
      <c r="AM534" s="4">
        <f>'8'!R65</f>
        <v>42.539219116058241</v>
      </c>
      <c r="AN534" s="4" t="str">
        <f>'8'!S65</f>
        <v>NA</v>
      </c>
      <c r="AO534" s="4">
        <f>'8'!T65</f>
        <v>49.165951189436335</v>
      </c>
      <c r="AP534" s="4">
        <f>'8'!U65</f>
        <v>45.85187040258878</v>
      </c>
      <c r="AR534" s="238">
        <f t="shared" si="189"/>
        <v>0</v>
      </c>
      <c r="AS534" s="238">
        <f t="shared" si="190"/>
        <v>0</v>
      </c>
      <c r="AT534" s="238">
        <f t="shared" si="191"/>
        <v>0</v>
      </c>
      <c r="AU534" s="238">
        <f t="shared" si="192"/>
        <v>0</v>
      </c>
      <c r="AV534" s="238">
        <f t="shared" si="193"/>
        <v>0</v>
      </c>
      <c r="AW534" s="238" t="e">
        <f t="shared" si="194"/>
        <v>#VALUE!</v>
      </c>
      <c r="AX534" s="238">
        <f t="shared" si="195"/>
        <v>0</v>
      </c>
      <c r="AY534" s="238">
        <f t="shared" si="196"/>
        <v>0</v>
      </c>
      <c r="AZ534" s="238" t="e">
        <f t="shared" si="197"/>
        <v>#VALUE!</v>
      </c>
      <c r="BA534" s="238">
        <f t="shared" si="198"/>
        <v>0</v>
      </c>
      <c r="BB534" s="238" t="e">
        <f t="shared" si="199"/>
        <v>#VALUE!</v>
      </c>
      <c r="BC534" s="238">
        <f t="shared" si="200"/>
        <v>0</v>
      </c>
      <c r="BD534" s="238">
        <f t="shared" si="201"/>
        <v>0</v>
      </c>
      <c r="BE534" s="238">
        <f t="shared" si="202"/>
        <v>0</v>
      </c>
      <c r="BF534" s="238">
        <f t="shared" si="203"/>
        <v>0</v>
      </c>
      <c r="BG534" s="238">
        <f t="shared" si="204"/>
        <v>0</v>
      </c>
      <c r="BH534" s="238">
        <f t="shared" si="205"/>
        <v>0</v>
      </c>
      <c r="BI534" s="238" t="e">
        <f t="shared" si="206"/>
        <v>#VALUE!</v>
      </c>
      <c r="BJ534" s="238">
        <f t="shared" si="207"/>
        <v>0</v>
      </c>
      <c r="BK534" s="238">
        <f t="shared" si="208"/>
        <v>0</v>
      </c>
    </row>
    <row r="535" spans="1:63" x14ac:dyDescent="0.25">
      <c r="A535">
        <v>1966</v>
      </c>
      <c r="B535" s="206">
        <v>38.673687423687419</v>
      </c>
      <c r="C535" s="206">
        <v>37.117707051994458</v>
      </c>
      <c r="D535" s="206">
        <v>42.182859982388891</v>
      </c>
      <c r="E535" s="206">
        <v>51.812019876665083</v>
      </c>
      <c r="F535" s="206">
        <v>28.28210806578204</v>
      </c>
      <c r="G535" s="206" t="e">
        <f>NA()</f>
        <v>#N/A</v>
      </c>
      <c r="H535" s="206">
        <v>44.965602011591152</v>
      </c>
      <c r="I535" s="206">
        <v>38.683033788414782</v>
      </c>
      <c r="J535" s="206" t="e">
        <f>NA()</f>
        <v>#N/A</v>
      </c>
      <c r="K535" s="206">
        <v>49.00832810211341</v>
      </c>
      <c r="L535" s="206" t="e">
        <f>NA()</f>
        <v>#N/A</v>
      </c>
      <c r="M535" s="206">
        <v>41.696676509607627</v>
      </c>
      <c r="N535" s="206">
        <v>45.144592177291024</v>
      </c>
      <c r="O535" s="206">
        <v>37.413492614827334</v>
      </c>
      <c r="P535" s="206">
        <v>37.599505720472017</v>
      </c>
      <c r="Q535" s="206">
        <v>41.26650749916756</v>
      </c>
      <c r="R535" s="206">
        <v>42.364352882644866</v>
      </c>
      <c r="S535" s="206" t="e">
        <f>NA()</f>
        <v>#N/A</v>
      </c>
      <c r="T535" s="206">
        <v>48.768596307688206</v>
      </c>
      <c r="U535" s="206">
        <v>45.710320445249501</v>
      </c>
      <c r="W535" s="4">
        <f>'8'!B66</f>
        <v>38.673687423687419</v>
      </c>
      <c r="X535" s="4">
        <f>'8'!C66</f>
        <v>37.117707051994458</v>
      </c>
      <c r="Y535" s="4">
        <f>'8'!D66</f>
        <v>42.182859982388891</v>
      </c>
      <c r="Z535" s="4">
        <f>'8'!E66</f>
        <v>51.812019876665083</v>
      </c>
      <c r="AA535" s="4">
        <f>'8'!F66</f>
        <v>28.28210806578204</v>
      </c>
      <c r="AB535" s="4" t="str">
        <f>'8'!G66</f>
        <v>NA</v>
      </c>
      <c r="AC535" s="4">
        <f>'8'!H66</f>
        <v>44.965602011591152</v>
      </c>
      <c r="AD535" s="4">
        <f>'8'!I66</f>
        <v>38.683033788414782</v>
      </c>
      <c r="AE535" s="4" t="str">
        <f>'8'!J66</f>
        <v>NA</v>
      </c>
      <c r="AF535" s="4">
        <f>'8'!K66</f>
        <v>49.00832810211341</v>
      </c>
      <c r="AG535" s="4" t="str">
        <f>'8'!L66</f>
        <v>NA</v>
      </c>
      <c r="AH535" s="4">
        <f>'8'!M66</f>
        <v>41.696676509607627</v>
      </c>
      <c r="AI535" s="4">
        <f>'8'!N66</f>
        <v>45.144592177291024</v>
      </c>
      <c r="AJ535" s="4">
        <f>'8'!O66</f>
        <v>37.413492614827334</v>
      </c>
      <c r="AK535" s="4">
        <f>'8'!P66</f>
        <v>37.599505720472017</v>
      </c>
      <c r="AL535" s="4">
        <f>'8'!Q66</f>
        <v>41.26650749916756</v>
      </c>
      <c r="AM535" s="4">
        <f>'8'!R66</f>
        <v>42.364352882644866</v>
      </c>
      <c r="AN535" s="4" t="str">
        <f>'8'!S66</f>
        <v>NA</v>
      </c>
      <c r="AO535" s="4">
        <f>'8'!T66</f>
        <v>48.768596307688206</v>
      </c>
      <c r="AP535" s="4">
        <f>'8'!U66</f>
        <v>45.710320445249501</v>
      </c>
      <c r="AR535" s="238">
        <f t="shared" si="189"/>
        <v>0</v>
      </c>
      <c r="AS535" s="238">
        <f t="shared" si="190"/>
        <v>0</v>
      </c>
      <c r="AT535" s="238">
        <f t="shared" si="191"/>
        <v>0</v>
      </c>
      <c r="AU535" s="238">
        <f t="shared" si="192"/>
        <v>0</v>
      </c>
      <c r="AV535" s="238">
        <f t="shared" si="193"/>
        <v>0</v>
      </c>
      <c r="AW535" s="238" t="e">
        <f t="shared" si="194"/>
        <v>#VALUE!</v>
      </c>
      <c r="AX535" s="238">
        <f t="shared" si="195"/>
        <v>0</v>
      </c>
      <c r="AY535" s="238">
        <f t="shared" si="196"/>
        <v>0</v>
      </c>
      <c r="AZ535" s="238" t="e">
        <f t="shared" si="197"/>
        <v>#VALUE!</v>
      </c>
      <c r="BA535" s="238">
        <f t="shared" si="198"/>
        <v>0</v>
      </c>
      <c r="BB535" s="238" t="e">
        <f t="shared" si="199"/>
        <v>#VALUE!</v>
      </c>
      <c r="BC535" s="238">
        <f t="shared" si="200"/>
        <v>0</v>
      </c>
      <c r="BD535" s="238">
        <f t="shared" si="201"/>
        <v>0</v>
      </c>
      <c r="BE535" s="238">
        <f t="shared" si="202"/>
        <v>0</v>
      </c>
      <c r="BF535" s="238">
        <f t="shared" si="203"/>
        <v>0</v>
      </c>
      <c r="BG535" s="238">
        <f t="shared" si="204"/>
        <v>0</v>
      </c>
      <c r="BH535" s="238">
        <f t="shared" si="205"/>
        <v>0</v>
      </c>
      <c r="BI535" s="238" t="e">
        <f t="shared" si="206"/>
        <v>#VALUE!</v>
      </c>
      <c r="BJ535" s="238">
        <f t="shared" si="207"/>
        <v>0</v>
      </c>
      <c r="BK535" s="238">
        <f t="shared" si="208"/>
        <v>0</v>
      </c>
    </row>
    <row r="536" spans="1:63" x14ac:dyDescent="0.25">
      <c r="A536">
        <v>1967</v>
      </c>
      <c r="B536" s="206">
        <v>39.161198115866178</v>
      </c>
      <c r="C536" s="206">
        <v>37.596682217104224</v>
      </c>
      <c r="D536" s="206">
        <v>42.469420068246009</v>
      </c>
      <c r="E536" s="206">
        <v>52.254962373069787</v>
      </c>
      <c r="F536" s="206">
        <v>28.621701455939892</v>
      </c>
      <c r="G536" s="206" t="e">
        <f>NA()</f>
        <v>#N/A</v>
      </c>
      <c r="H536" s="206">
        <v>43.90323500455812</v>
      </c>
      <c r="I536" s="206">
        <v>38.298544842544736</v>
      </c>
      <c r="J536" s="206" t="e">
        <f>NA()</f>
        <v>#N/A</v>
      </c>
      <c r="K536" s="206">
        <v>48.594211618257262</v>
      </c>
      <c r="L536" s="206" t="e">
        <f>NA()</f>
        <v>#N/A</v>
      </c>
      <c r="M536" s="206">
        <v>41.470839819571879</v>
      </c>
      <c r="N536" s="206">
        <v>43.572132625228164</v>
      </c>
      <c r="O536" s="206">
        <v>37.025843514421993</v>
      </c>
      <c r="P536" s="206">
        <v>37.793019439239792</v>
      </c>
      <c r="Q536" s="206">
        <v>40.675427479415546</v>
      </c>
      <c r="R536" s="206">
        <v>42.252825461256272</v>
      </c>
      <c r="S536" s="206" t="e">
        <f>NA()</f>
        <v>#N/A</v>
      </c>
      <c r="T536" s="206">
        <v>47.880237942462259</v>
      </c>
      <c r="U536" s="206">
        <v>44.919842641703525</v>
      </c>
      <c r="W536" s="4">
        <f>'8'!B67</f>
        <v>39.161198115866178</v>
      </c>
      <c r="X536" s="4">
        <f>'8'!C67</f>
        <v>37.596682217104224</v>
      </c>
      <c r="Y536" s="4">
        <f>'8'!D67</f>
        <v>42.469420068246009</v>
      </c>
      <c r="Z536" s="4">
        <f>'8'!E67</f>
        <v>52.254962373069787</v>
      </c>
      <c r="AA536" s="4">
        <f>'8'!F67</f>
        <v>28.621701455939892</v>
      </c>
      <c r="AB536" s="4" t="str">
        <f>'8'!G67</f>
        <v>NA</v>
      </c>
      <c r="AC536" s="4">
        <f>'8'!H67</f>
        <v>43.90323500455812</v>
      </c>
      <c r="AD536" s="4">
        <f>'8'!I67</f>
        <v>38.298544842544736</v>
      </c>
      <c r="AE536" s="4" t="str">
        <f>'8'!J67</f>
        <v>NA</v>
      </c>
      <c r="AF536" s="4">
        <f>'8'!K67</f>
        <v>48.594211618257262</v>
      </c>
      <c r="AG536" s="4" t="str">
        <f>'8'!L67</f>
        <v>NA</v>
      </c>
      <c r="AH536" s="4">
        <f>'8'!M67</f>
        <v>41.470839819571879</v>
      </c>
      <c r="AI536" s="4">
        <f>'8'!N67</f>
        <v>43.572132625228164</v>
      </c>
      <c r="AJ536" s="4">
        <f>'8'!O67</f>
        <v>37.025843514421993</v>
      </c>
      <c r="AK536" s="4">
        <f>'8'!P67</f>
        <v>37.793019439239792</v>
      </c>
      <c r="AL536" s="4">
        <f>'8'!Q67</f>
        <v>40.675427479415546</v>
      </c>
      <c r="AM536" s="4">
        <f>'8'!R67</f>
        <v>42.252825461256272</v>
      </c>
      <c r="AN536" s="4" t="str">
        <f>'8'!S67</f>
        <v>NA</v>
      </c>
      <c r="AO536" s="4">
        <f>'8'!T67</f>
        <v>47.880237942462259</v>
      </c>
      <c r="AP536" s="4">
        <f>'8'!U67</f>
        <v>44.919842641703525</v>
      </c>
      <c r="AR536" s="238">
        <f t="shared" si="189"/>
        <v>0</v>
      </c>
      <c r="AS536" s="238">
        <f t="shared" si="190"/>
        <v>0</v>
      </c>
      <c r="AT536" s="238">
        <f t="shared" si="191"/>
        <v>0</v>
      </c>
      <c r="AU536" s="238">
        <f t="shared" si="192"/>
        <v>0</v>
      </c>
      <c r="AV536" s="238">
        <f t="shared" si="193"/>
        <v>0</v>
      </c>
      <c r="AW536" s="238" t="e">
        <f t="shared" si="194"/>
        <v>#VALUE!</v>
      </c>
      <c r="AX536" s="238">
        <f t="shared" si="195"/>
        <v>0</v>
      </c>
      <c r="AY536" s="238">
        <f t="shared" si="196"/>
        <v>0</v>
      </c>
      <c r="AZ536" s="238" t="e">
        <f t="shared" si="197"/>
        <v>#VALUE!</v>
      </c>
      <c r="BA536" s="238">
        <f t="shared" si="198"/>
        <v>0</v>
      </c>
      <c r="BB536" s="238" t="e">
        <f t="shared" si="199"/>
        <v>#VALUE!</v>
      </c>
      <c r="BC536" s="238">
        <f t="shared" si="200"/>
        <v>0</v>
      </c>
      <c r="BD536" s="238">
        <f t="shared" si="201"/>
        <v>0</v>
      </c>
      <c r="BE536" s="238">
        <f t="shared" si="202"/>
        <v>0</v>
      </c>
      <c r="BF536" s="238">
        <f t="shared" si="203"/>
        <v>0</v>
      </c>
      <c r="BG536" s="238">
        <f t="shared" si="204"/>
        <v>0</v>
      </c>
      <c r="BH536" s="238">
        <f t="shared" si="205"/>
        <v>0</v>
      </c>
      <c r="BI536" s="238" t="e">
        <f t="shared" si="206"/>
        <v>#VALUE!</v>
      </c>
      <c r="BJ536" s="238">
        <f t="shared" si="207"/>
        <v>0</v>
      </c>
      <c r="BK536" s="238">
        <f t="shared" si="208"/>
        <v>0</v>
      </c>
    </row>
    <row r="537" spans="1:63" x14ac:dyDescent="0.25">
      <c r="A537">
        <v>1968</v>
      </c>
      <c r="B537" s="206">
        <v>39.587256982850541</v>
      </c>
      <c r="C537" s="206">
        <v>37.775229328311802</v>
      </c>
      <c r="D537" s="206">
        <v>42.785878661479842</v>
      </c>
      <c r="E537" s="206">
        <v>52.529877208133655</v>
      </c>
      <c r="F537" s="206">
        <v>29.382292189758047</v>
      </c>
      <c r="G537" s="206" t="e">
        <f>NA()</f>
        <v>#N/A</v>
      </c>
      <c r="H537" s="206">
        <v>43.102547770946124</v>
      </c>
      <c r="I537" s="206">
        <v>38.105291253326321</v>
      </c>
      <c r="J537" s="206" t="e">
        <f>NA()</f>
        <v>#N/A</v>
      </c>
      <c r="K537" s="206">
        <v>48.610669412976307</v>
      </c>
      <c r="L537" s="206" t="e">
        <f>NA()</f>
        <v>#N/A</v>
      </c>
      <c r="M537" s="206">
        <v>41.044720517885146</v>
      </c>
      <c r="N537" s="206">
        <v>43.452434570213626</v>
      </c>
      <c r="O537" s="206">
        <v>36.96984396542441</v>
      </c>
      <c r="P537" s="206">
        <v>37.535780163690177</v>
      </c>
      <c r="Q537" s="206">
        <v>40.636989846770433</v>
      </c>
      <c r="R537" s="206">
        <v>41.927398200960603</v>
      </c>
      <c r="S537" s="206" t="e">
        <f>NA()</f>
        <v>#N/A</v>
      </c>
      <c r="T537" s="206">
        <v>48.10644967393219</v>
      </c>
      <c r="U537" s="206">
        <v>44.514975443298589</v>
      </c>
      <c r="W537" s="4">
        <f>'8'!B68</f>
        <v>39.587256982850541</v>
      </c>
      <c r="X537" s="4">
        <f>'8'!C68</f>
        <v>37.775229328311802</v>
      </c>
      <c r="Y537" s="4">
        <f>'8'!D68</f>
        <v>42.785878661479842</v>
      </c>
      <c r="Z537" s="4">
        <f>'8'!E68</f>
        <v>52.529877208133655</v>
      </c>
      <c r="AA537" s="4">
        <f>'8'!F68</f>
        <v>29.382292189758047</v>
      </c>
      <c r="AB537" s="4" t="str">
        <f>'8'!G68</f>
        <v>NA</v>
      </c>
      <c r="AC537" s="4">
        <f>'8'!H68</f>
        <v>43.102547770946124</v>
      </c>
      <c r="AD537" s="4">
        <f>'8'!I68</f>
        <v>38.105291253326321</v>
      </c>
      <c r="AE537" s="4" t="str">
        <f>'8'!J68</f>
        <v>NA</v>
      </c>
      <c r="AF537" s="4">
        <f>'8'!K68</f>
        <v>48.610669412976307</v>
      </c>
      <c r="AG537" s="4" t="str">
        <f>'8'!L68</f>
        <v>NA</v>
      </c>
      <c r="AH537" s="4">
        <f>'8'!M68</f>
        <v>41.044720517885146</v>
      </c>
      <c r="AI537" s="4">
        <f>'8'!N68</f>
        <v>43.452434570213626</v>
      </c>
      <c r="AJ537" s="4">
        <f>'8'!O68</f>
        <v>36.96984396542441</v>
      </c>
      <c r="AK537" s="4">
        <f>'8'!P68</f>
        <v>37.535780163690177</v>
      </c>
      <c r="AL537" s="4">
        <f>'8'!Q68</f>
        <v>40.636989846770433</v>
      </c>
      <c r="AM537" s="4">
        <f>'8'!R68</f>
        <v>41.927398200960603</v>
      </c>
      <c r="AN537" s="4" t="str">
        <f>'8'!S68</f>
        <v>NA</v>
      </c>
      <c r="AO537" s="4">
        <f>'8'!T68</f>
        <v>48.10644967393219</v>
      </c>
      <c r="AP537" s="4">
        <f>'8'!U68</f>
        <v>44.514975443298589</v>
      </c>
      <c r="AR537" s="238">
        <f t="shared" si="189"/>
        <v>0</v>
      </c>
      <c r="AS537" s="238">
        <f t="shared" si="190"/>
        <v>0</v>
      </c>
      <c r="AT537" s="238">
        <f t="shared" si="191"/>
        <v>0</v>
      </c>
      <c r="AU537" s="238">
        <f t="shared" si="192"/>
        <v>0</v>
      </c>
      <c r="AV537" s="238">
        <f t="shared" si="193"/>
        <v>0</v>
      </c>
      <c r="AW537" s="238" t="e">
        <f t="shared" si="194"/>
        <v>#VALUE!</v>
      </c>
      <c r="AX537" s="238">
        <f t="shared" si="195"/>
        <v>0</v>
      </c>
      <c r="AY537" s="238">
        <f t="shared" si="196"/>
        <v>0</v>
      </c>
      <c r="AZ537" s="238" t="e">
        <f t="shared" si="197"/>
        <v>#VALUE!</v>
      </c>
      <c r="BA537" s="238">
        <f t="shared" si="198"/>
        <v>0</v>
      </c>
      <c r="BB537" s="238" t="e">
        <f t="shared" si="199"/>
        <v>#VALUE!</v>
      </c>
      <c r="BC537" s="238">
        <f t="shared" si="200"/>
        <v>0</v>
      </c>
      <c r="BD537" s="238">
        <f t="shared" si="201"/>
        <v>0</v>
      </c>
      <c r="BE537" s="238">
        <f t="shared" si="202"/>
        <v>0</v>
      </c>
      <c r="BF537" s="238">
        <f t="shared" si="203"/>
        <v>0</v>
      </c>
      <c r="BG537" s="238">
        <f t="shared" si="204"/>
        <v>0</v>
      </c>
      <c r="BH537" s="238">
        <f t="shared" si="205"/>
        <v>0</v>
      </c>
      <c r="BI537" s="238" t="e">
        <f t="shared" si="206"/>
        <v>#VALUE!</v>
      </c>
      <c r="BJ537" s="238">
        <f t="shared" si="207"/>
        <v>0</v>
      </c>
      <c r="BK537" s="238">
        <f t="shared" si="208"/>
        <v>0</v>
      </c>
    </row>
    <row r="538" spans="1:63" x14ac:dyDescent="0.25">
      <c r="A538">
        <v>1969</v>
      </c>
      <c r="B538" s="206">
        <v>40.166373096108586</v>
      </c>
      <c r="C538" s="206">
        <v>38.409593800931269</v>
      </c>
      <c r="D538" s="206">
        <v>42.950289382365547</v>
      </c>
      <c r="E538" s="206">
        <v>52.318151544432553</v>
      </c>
      <c r="F538" s="206">
        <v>29.434826602083564</v>
      </c>
      <c r="G538" s="206" t="e">
        <f>NA()</f>
        <v>#N/A</v>
      </c>
      <c r="H538" s="206">
        <v>42.874612284797983</v>
      </c>
      <c r="I538" s="206">
        <v>38.647107703836966</v>
      </c>
      <c r="J538" s="206" t="e">
        <f>NA()</f>
        <v>#N/A</v>
      </c>
      <c r="K538" s="206">
        <v>49.306558721049406</v>
      </c>
      <c r="L538" s="206" t="e">
        <f>NA()</f>
        <v>#N/A</v>
      </c>
      <c r="M538" s="206">
        <v>41.333032210452572</v>
      </c>
      <c r="N538" s="206">
        <v>43.712250486956236</v>
      </c>
      <c r="O538" s="206">
        <v>36.872770961832316</v>
      </c>
      <c r="P538" s="206">
        <v>37.056076762380386</v>
      </c>
      <c r="Q538" s="206">
        <v>40.841761665052076</v>
      </c>
      <c r="R538" s="206">
        <v>41.945199880445927</v>
      </c>
      <c r="S538" s="206" t="e">
        <f>NA()</f>
        <v>#N/A</v>
      </c>
      <c r="T538" s="206">
        <v>48.667646351425596</v>
      </c>
      <c r="U538" s="206">
        <v>44.333853243621043</v>
      </c>
      <c r="W538" s="4">
        <f>'8'!B69</f>
        <v>40.166373096108586</v>
      </c>
      <c r="X538" s="4">
        <f>'8'!C69</f>
        <v>38.409593800931269</v>
      </c>
      <c r="Y538" s="4">
        <f>'8'!D69</f>
        <v>42.950289382365547</v>
      </c>
      <c r="Z538" s="4">
        <f>'8'!E69</f>
        <v>52.318151544432553</v>
      </c>
      <c r="AA538" s="4">
        <f>'8'!F69</f>
        <v>29.434826602083564</v>
      </c>
      <c r="AB538" s="4" t="str">
        <f>'8'!G69</f>
        <v>NA</v>
      </c>
      <c r="AC538" s="4">
        <f>'8'!H69</f>
        <v>42.874612284797983</v>
      </c>
      <c r="AD538" s="4">
        <f>'8'!I69</f>
        <v>38.647107703836966</v>
      </c>
      <c r="AE538" s="4" t="str">
        <f>'8'!J69</f>
        <v>NA</v>
      </c>
      <c r="AF538" s="4">
        <f>'8'!K69</f>
        <v>49.306558721049406</v>
      </c>
      <c r="AG538" s="4" t="str">
        <f>'8'!L69</f>
        <v>NA</v>
      </c>
      <c r="AH538" s="4">
        <f>'8'!M69</f>
        <v>41.333032210452572</v>
      </c>
      <c r="AI538" s="4">
        <f>'8'!N69</f>
        <v>43.712250486956236</v>
      </c>
      <c r="AJ538" s="4">
        <f>'8'!O69</f>
        <v>36.872770961832316</v>
      </c>
      <c r="AK538" s="4">
        <f>'8'!P69</f>
        <v>37.056076762380386</v>
      </c>
      <c r="AL538" s="4">
        <f>'8'!Q69</f>
        <v>40.841761665052076</v>
      </c>
      <c r="AM538" s="4">
        <f>'8'!R69</f>
        <v>41.945199880445927</v>
      </c>
      <c r="AN538" s="4" t="str">
        <f>'8'!S69</f>
        <v>NA</v>
      </c>
      <c r="AO538" s="4">
        <f>'8'!T69</f>
        <v>48.667646351425596</v>
      </c>
      <c r="AP538" s="4">
        <f>'8'!U69</f>
        <v>44.333853243621043</v>
      </c>
      <c r="AR538" s="238">
        <f t="shared" si="189"/>
        <v>0</v>
      </c>
      <c r="AS538" s="238">
        <f t="shared" si="190"/>
        <v>0</v>
      </c>
      <c r="AT538" s="238">
        <f t="shared" si="191"/>
        <v>0</v>
      </c>
      <c r="AU538" s="238">
        <f t="shared" si="192"/>
        <v>0</v>
      </c>
      <c r="AV538" s="238">
        <f t="shared" si="193"/>
        <v>0</v>
      </c>
      <c r="AW538" s="238" t="e">
        <f t="shared" si="194"/>
        <v>#VALUE!</v>
      </c>
      <c r="AX538" s="238">
        <f t="shared" si="195"/>
        <v>0</v>
      </c>
      <c r="AY538" s="238">
        <f t="shared" si="196"/>
        <v>0</v>
      </c>
      <c r="AZ538" s="238" t="e">
        <f t="shared" si="197"/>
        <v>#VALUE!</v>
      </c>
      <c r="BA538" s="238">
        <f t="shared" si="198"/>
        <v>0</v>
      </c>
      <c r="BB538" s="238" t="e">
        <f t="shared" si="199"/>
        <v>#VALUE!</v>
      </c>
      <c r="BC538" s="238">
        <f t="shared" si="200"/>
        <v>0</v>
      </c>
      <c r="BD538" s="238">
        <f t="shared" si="201"/>
        <v>0</v>
      </c>
      <c r="BE538" s="238">
        <f t="shared" si="202"/>
        <v>0</v>
      </c>
      <c r="BF538" s="238">
        <f t="shared" si="203"/>
        <v>0</v>
      </c>
      <c r="BG538" s="238">
        <f t="shared" si="204"/>
        <v>0</v>
      </c>
      <c r="BH538" s="238">
        <f t="shared" si="205"/>
        <v>0</v>
      </c>
      <c r="BI538" s="238" t="e">
        <f t="shared" si="206"/>
        <v>#VALUE!</v>
      </c>
      <c r="BJ538" s="238">
        <f t="shared" si="207"/>
        <v>0</v>
      </c>
      <c r="BK538" s="238">
        <f t="shared" si="208"/>
        <v>0</v>
      </c>
    </row>
    <row r="539" spans="1:63" x14ac:dyDescent="0.25">
      <c r="A539">
        <v>1970</v>
      </c>
      <c r="B539" s="206">
        <v>39.924506954333538</v>
      </c>
      <c r="C539" s="206">
        <v>38.329663428000401</v>
      </c>
      <c r="D539" s="206">
        <v>43.814240731589088</v>
      </c>
      <c r="E539" s="206">
        <v>52.271452663828143</v>
      </c>
      <c r="F539" s="206">
        <v>29.828639321193588</v>
      </c>
      <c r="G539" s="206" t="e">
        <f>NA()</f>
        <v>#N/A</v>
      </c>
      <c r="H539" s="206">
        <v>42.811242478164623</v>
      </c>
      <c r="I539" s="206">
        <v>38.640430023221775</v>
      </c>
      <c r="J539" s="206" t="e">
        <f>NA()</f>
        <v>#N/A</v>
      </c>
      <c r="K539" s="206">
        <v>49.371625243869509</v>
      </c>
      <c r="L539" s="206" t="e">
        <f>NA()</f>
        <v>#N/A</v>
      </c>
      <c r="M539" s="206">
        <v>41.513018321135377</v>
      </c>
      <c r="N539" s="206">
        <v>43.839343127071274</v>
      </c>
      <c r="O539" s="206">
        <v>36.107770145113847</v>
      </c>
      <c r="P539" s="206">
        <v>37.031880711411738</v>
      </c>
      <c r="Q539" s="206">
        <v>40.961485629517668</v>
      </c>
      <c r="R539" s="206">
        <v>42.332638234542777</v>
      </c>
      <c r="S539" s="206" t="e">
        <f>NA()</f>
        <v>#N/A</v>
      </c>
      <c r="T539" s="206">
        <v>49.169760490837525</v>
      </c>
      <c r="U539" s="206">
        <v>44.082541798187016</v>
      </c>
      <c r="W539" s="4">
        <f>'8'!B70</f>
        <v>39.924506954333538</v>
      </c>
      <c r="X539" s="4">
        <f>'8'!C70</f>
        <v>38.329663428000401</v>
      </c>
      <c r="Y539" s="4">
        <f>'8'!D70</f>
        <v>43.814240731589088</v>
      </c>
      <c r="Z539" s="4">
        <f>'8'!E70</f>
        <v>52.271452663828143</v>
      </c>
      <c r="AA539" s="4">
        <f>'8'!F70</f>
        <v>29.828639321193588</v>
      </c>
      <c r="AB539" s="4" t="str">
        <f>'8'!G70</f>
        <v>NA</v>
      </c>
      <c r="AC539" s="4">
        <f>'8'!H70</f>
        <v>42.811242478164623</v>
      </c>
      <c r="AD539" s="4">
        <f>'8'!I70</f>
        <v>38.640430023221775</v>
      </c>
      <c r="AE539" s="4" t="str">
        <f>'8'!J70</f>
        <v>NA</v>
      </c>
      <c r="AF539" s="4">
        <f>'8'!K70</f>
        <v>49.371625243869509</v>
      </c>
      <c r="AG539" s="4" t="str">
        <f>'8'!L70</f>
        <v>NA</v>
      </c>
      <c r="AH539" s="4">
        <f>'8'!M70</f>
        <v>41.513018321135377</v>
      </c>
      <c r="AI539" s="4">
        <f>'8'!N70</f>
        <v>43.839343127071274</v>
      </c>
      <c r="AJ539" s="4">
        <f>'8'!O70</f>
        <v>36.107770145113847</v>
      </c>
      <c r="AK539" s="4">
        <f>'8'!P70</f>
        <v>37.031880711411738</v>
      </c>
      <c r="AL539" s="4">
        <f>'8'!Q70</f>
        <v>40.961485629517668</v>
      </c>
      <c r="AM539" s="4">
        <f>'8'!R70</f>
        <v>42.332638234542777</v>
      </c>
      <c r="AN539" s="4" t="str">
        <f>'8'!S70</f>
        <v>NA</v>
      </c>
      <c r="AO539" s="4">
        <f>'8'!T70</f>
        <v>49.169760490837525</v>
      </c>
      <c r="AP539" s="4">
        <f>'8'!U70</f>
        <v>44.082541798187016</v>
      </c>
      <c r="AR539" s="238">
        <f t="shared" si="189"/>
        <v>0</v>
      </c>
      <c r="AS539" s="238">
        <f t="shared" si="190"/>
        <v>0</v>
      </c>
      <c r="AT539" s="238">
        <f t="shared" si="191"/>
        <v>0</v>
      </c>
      <c r="AU539" s="238">
        <f t="shared" si="192"/>
        <v>0</v>
      </c>
      <c r="AV539" s="238">
        <f t="shared" si="193"/>
        <v>0</v>
      </c>
      <c r="AW539" s="238" t="e">
        <f t="shared" si="194"/>
        <v>#VALUE!</v>
      </c>
      <c r="AX539" s="238">
        <f t="shared" si="195"/>
        <v>0</v>
      </c>
      <c r="AY539" s="238">
        <f t="shared" si="196"/>
        <v>0</v>
      </c>
      <c r="AZ539" s="238" t="e">
        <f t="shared" si="197"/>
        <v>#VALUE!</v>
      </c>
      <c r="BA539" s="238">
        <f t="shared" si="198"/>
        <v>0</v>
      </c>
      <c r="BB539" s="238" t="e">
        <f t="shared" si="199"/>
        <v>#VALUE!</v>
      </c>
      <c r="BC539" s="238">
        <f t="shared" si="200"/>
        <v>0</v>
      </c>
      <c r="BD539" s="238">
        <f t="shared" si="201"/>
        <v>0</v>
      </c>
      <c r="BE539" s="238">
        <f t="shared" si="202"/>
        <v>0</v>
      </c>
      <c r="BF539" s="238">
        <f t="shared" si="203"/>
        <v>0</v>
      </c>
      <c r="BG539" s="238">
        <f t="shared" si="204"/>
        <v>0</v>
      </c>
      <c r="BH539" s="238">
        <f t="shared" si="205"/>
        <v>0</v>
      </c>
      <c r="BI539" s="238" t="e">
        <f t="shared" si="206"/>
        <v>#VALUE!</v>
      </c>
      <c r="BJ539" s="238">
        <f t="shared" si="207"/>
        <v>0</v>
      </c>
      <c r="BK539" s="238">
        <f t="shared" si="208"/>
        <v>0</v>
      </c>
    </row>
    <row r="540" spans="1:63" x14ac:dyDescent="0.25">
      <c r="A540">
        <v>1971</v>
      </c>
      <c r="B540" s="206">
        <v>39.575558241557154</v>
      </c>
      <c r="C540" s="206">
        <v>38.132516570384013</v>
      </c>
      <c r="D540" s="206">
        <v>42.855180483444691</v>
      </c>
      <c r="E540" s="206">
        <v>51.95565449946411</v>
      </c>
      <c r="F540" s="206">
        <v>30.246904269186626</v>
      </c>
      <c r="G540" s="206" t="e">
        <f>NA()</f>
        <v>#N/A</v>
      </c>
      <c r="H540" s="206">
        <v>43.088870640444</v>
      </c>
      <c r="I540" s="206">
        <v>38.841706016603602</v>
      </c>
      <c r="J540" s="206" t="e">
        <f>NA()</f>
        <v>#N/A</v>
      </c>
      <c r="K540" s="206">
        <v>49.045178381528096</v>
      </c>
      <c r="L540" s="206" t="e">
        <f>NA()</f>
        <v>#N/A</v>
      </c>
      <c r="M540" s="206">
        <v>41.315254934716691</v>
      </c>
      <c r="N540" s="206">
        <v>43.571172229291058</v>
      </c>
      <c r="O540" s="206">
        <v>36.12230546415848</v>
      </c>
      <c r="P540" s="206">
        <v>36.871190581599102</v>
      </c>
      <c r="Q540" s="206">
        <v>40.87516462984923</v>
      </c>
      <c r="R540" s="206">
        <v>42.404905510808369</v>
      </c>
      <c r="S540" s="206">
        <v>40.311351638550725</v>
      </c>
      <c r="T540" s="206">
        <v>48.740943695514673</v>
      </c>
      <c r="U540" s="206">
        <v>43.818838506651417</v>
      </c>
      <c r="W540" s="4">
        <f>'8'!B71</f>
        <v>39.575558241557154</v>
      </c>
      <c r="X540" s="4">
        <f>'8'!C71</f>
        <v>38.132516570384013</v>
      </c>
      <c r="Y540" s="4">
        <f>'8'!D71</f>
        <v>42.855180483444691</v>
      </c>
      <c r="Z540" s="4">
        <f>'8'!E71</f>
        <v>51.95565449946411</v>
      </c>
      <c r="AA540" s="4">
        <f>'8'!F71</f>
        <v>30.246904269186626</v>
      </c>
      <c r="AB540" s="4" t="str">
        <f>'8'!G71</f>
        <v>NA</v>
      </c>
      <c r="AC540" s="4">
        <f>'8'!H71</f>
        <v>43.088870640444</v>
      </c>
      <c r="AD540" s="4">
        <f>'8'!I71</f>
        <v>38.841706016603602</v>
      </c>
      <c r="AE540" s="4" t="str">
        <f>'8'!J71</f>
        <v>NA</v>
      </c>
      <c r="AF540" s="4">
        <f>'8'!K71</f>
        <v>49.045178381528096</v>
      </c>
      <c r="AG540" s="4" t="str">
        <f>'8'!L71</f>
        <v>NA</v>
      </c>
      <c r="AH540" s="4">
        <f>'8'!M71</f>
        <v>41.315254934716691</v>
      </c>
      <c r="AI540" s="4">
        <f>'8'!N71</f>
        <v>43.571172229291058</v>
      </c>
      <c r="AJ540" s="4">
        <f>'8'!O71</f>
        <v>36.12230546415848</v>
      </c>
      <c r="AK540" s="4">
        <f>'8'!P71</f>
        <v>36.871190581599102</v>
      </c>
      <c r="AL540" s="4">
        <f>'8'!Q71</f>
        <v>40.87516462984923</v>
      </c>
      <c r="AM540" s="4">
        <f>'8'!R71</f>
        <v>42.404905510808369</v>
      </c>
      <c r="AN540" s="4">
        <f>'8'!S71</f>
        <v>40.311351638550725</v>
      </c>
      <c r="AO540" s="4">
        <f>'8'!T71</f>
        <v>48.740943695514673</v>
      </c>
      <c r="AP540" s="4">
        <f>'8'!U71</f>
        <v>43.818838506651417</v>
      </c>
      <c r="AR540" s="238">
        <f t="shared" si="189"/>
        <v>0</v>
      </c>
      <c r="AS540" s="238">
        <f t="shared" si="190"/>
        <v>0</v>
      </c>
      <c r="AT540" s="238">
        <f t="shared" si="191"/>
        <v>0</v>
      </c>
      <c r="AU540" s="238">
        <f t="shared" si="192"/>
        <v>0</v>
      </c>
      <c r="AV540" s="238">
        <f t="shared" si="193"/>
        <v>0</v>
      </c>
      <c r="AW540" s="238" t="e">
        <f t="shared" si="194"/>
        <v>#VALUE!</v>
      </c>
      <c r="AX540" s="238">
        <f t="shared" si="195"/>
        <v>0</v>
      </c>
      <c r="AY540" s="238">
        <f t="shared" si="196"/>
        <v>0</v>
      </c>
      <c r="AZ540" s="238" t="e">
        <f t="shared" si="197"/>
        <v>#VALUE!</v>
      </c>
      <c r="BA540" s="238">
        <f t="shared" si="198"/>
        <v>0</v>
      </c>
      <c r="BB540" s="238" t="e">
        <f t="shared" si="199"/>
        <v>#VALUE!</v>
      </c>
      <c r="BC540" s="238">
        <f t="shared" si="200"/>
        <v>0</v>
      </c>
      <c r="BD540" s="238">
        <f t="shared" si="201"/>
        <v>0</v>
      </c>
      <c r="BE540" s="238">
        <f t="shared" si="202"/>
        <v>0</v>
      </c>
      <c r="BF540" s="238">
        <f t="shared" si="203"/>
        <v>0</v>
      </c>
      <c r="BG540" s="238">
        <f t="shared" si="204"/>
        <v>0</v>
      </c>
      <c r="BH540" s="238">
        <f t="shared" si="205"/>
        <v>0</v>
      </c>
      <c r="BI540" s="238">
        <f t="shared" si="206"/>
        <v>0</v>
      </c>
      <c r="BJ540" s="238">
        <f t="shared" si="207"/>
        <v>0</v>
      </c>
      <c r="BK540" s="238">
        <f t="shared" si="208"/>
        <v>0</v>
      </c>
    </row>
    <row r="541" spans="1:63" x14ac:dyDescent="0.25">
      <c r="A541">
        <v>1972</v>
      </c>
      <c r="B541" s="206">
        <v>40.306628044364835</v>
      </c>
      <c r="C541" s="206">
        <v>38.829041337732846</v>
      </c>
      <c r="D541" s="206">
        <v>42.785205639589222</v>
      </c>
      <c r="E541" s="206">
        <v>51.504888536371773</v>
      </c>
      <c r="F541" s="206">
        <v>30.977090682023071</v>
      </c>
      <c r="G541" s="206" t="e">
        <f>NA()</f>
        <v>#N/A</v>
      </c>
      <c r="H541" s="206">
        <v>43.155425234568476</v>
      </c>
      <c r="I541" s="206">
        <v>38.606600675240053</v>
      </c>
      <c r="J541" s="206" t="e">
        <f>NA()</f>
        <v>#N/A</v>
      </c>
      <c r="K541" s="206">
        <v>49.74423010195536</v>
      </c>
      <c r="L541" s="206" t="e">
        <f>NA()</f>
        <v>#N/A</v>
      </c>
      <c r="M541" s="206">
        <v>41.206141624039617</v>
      </c>
      <c r="N541" s="206">
        <v>43.54812556751849</v>
      </c>
      <c r="O541" s="206">
        <v>35.12814800626802</v>
      </c>
      <c r="P541" s="206">
        <v>36.567763845622686</v>
      </c>
      <c r="Q541" s="206">
        <v>40.227684191094994</v>
      </c>
      <c r="R541" s="206">
        <v>42.565428359594854</v>
      </c>
      <c r="S541" s="206">
        <v>40.32044222223756</v>
      </c>
      <c r="T541" s="206">
        <v>48.756218778678992</v>
      </c>
      <c r="U541" s="206">
        <v>43.815177282207607</v>
      </c>
      <c r="W541" s="4">
        <f>'8'!B72</f>
        <v>40.306628044364835</v>
      </c>
      <c r="X541" s="4">
        <f>'8'!C72</f>
        <v>38.829041337732846</v>
      </c>
      <c r="Y541" s="4">
        <f>'8'!D72</f>
        <v>42.785205639589222</v>
      </c>
      <c r="Z541" s="4">
        <f>'8'!E72</f>
        <v>51.504888536371773</v>
      </c>
      <c r="AA541" s="4">
        <f>'8'!F72</f>
        <v>30.977090682023071</v>
      </c>
      <c r="AB541" s="4" t="str">
        <f>'8'!G72</f>
        <v>NA</v>
      </c>
      <c r="AC541" s="4">
        <f>'8'!H72</f>
        <v>43.155425234568476</v>
      </c>
      <c r="AD541" s="4">
        <f>'8'!I72</f>
        <v>38.606600675240053</v>
      </c>
      <c r="AE541" s="4" t="str">
        <f>'8'!J72</f>
        <v>NA</v>
      </c>
      <c r="AF541" s="4">
        <f>'8'!K72</f>
        <v>49.74423010195536</v>
      </c>
      <c r="AG541" s="4" t="str">
        <f>'8'!L72</f>
        <v>NA</v>
      </c>
      <c r="AH541" s="4">
        <f>'8'!M72</f>
        <v>41.206141624039617</v>
      </c>
      <c r="AI541" s="4">
        <f>'8'!N72</f>
        <v>43.54812556751849</v>
      </c>
      <c r="AJ541" s="4">
        <f>'8'!O72</f>
        <v>35.12814800626802</v>
      </c>
      <c r="AK541" s="4">
        <f>'8'!P72</f>
        <v>36.567763845622686</v>
      </c>
      <c r="AL541" s="4">
        <f>'8'!Q72</f>
        <v>40.227684191094994</v>
      </c>
      <c r="AM541" s="4">
        <f>'8'!R72</f>
        <v>42.565428359594854</v>
      </c>
      <c r="AN541" s="4">
        <f>'8'!S72</f>
        <v>40.32044222223756</v>
      </c>
      <c r="AO541" s="4">
        <f>'8'!T72</f>
        <v>48.756218778678992</v>
      </c>
      <c r="AP541" s="4">
        <f>'8'!U72</f>
        <v>43.815177282207607</v>
      </c>
      <c r="AR541" s="238">
        <f t="shared" si="189"/>
        <v>0</v>
      </c>
      <c r="AS541" s="238">
        <f t="shared" si="190"/>
        <v>0</v>
      </c>
      <c r="AT541" s="238">
        <f t="shared" si="191"/>
        <v>0</v>
      </c>
      <c r="AU541" s="238">
        <f t="shared" si="192"/>
        <v>0</v>
      </c>
      <c r="AV541" s="238">
        <f t="shared" si="193"/>
        <v>0</v>
      </c>
      <c r="AW541" s="238" t="e">
        <f t="shared" si="194"/>
        <v>#VALUE!</v>
      </c>
      <c r="AX541" s="238">
        <f t="shared" si="195"/>
        <v>0</v>
      </c>
      <c r="AY541" s="238">
        <f t="shared" si="196"/>
        <v>0</v>
      </c>
      <c r="AZ541" s="238" t="e">
        <f t="shared" si="197"/>
        <v>#VALUE!</v>
      </c>
      <c r="BA541" s="238">
        <f t="shared" si="198"/>
        <v>0</v>
      </c>
      <c r="BB541" s="238" t="e">
        <f t="shared" si="199"/>
        <v>#VALUE!</v>
      </c>
      <c r="BC541" s="238">
        <f t="shared" si="200"/>
        <v>0</v>
      </c>
      <c r="BD541" s="238">
        <f t="shared" si="201"/>
        <v>0</v>
      </c>
      <c r="BE541" s="238">
        <f t="shared" si="202"/>
        <v>0</v>
      </c>
      <c r="BF541" s="238">
        <f t="shared" si="203"/>
        <v>0</v>
      </c>
      <c r="BG541" s="238">
        <f t="shared" si="204"/>
        <v>0</v>
      </c>
      <c r="BH541" s="238">
        <f t="shared" si="205"/>
        <v>0</v>
      </c>
      <c r="BI541" s="238">
        <f t="shared" si="206"/>
        <v>0</v>
      </c>
      <c r="BJ541" s="238">
        <f t="shared" si="207"/>
        <v>0</v>
      </c>
      <c r="BK541" s="238">
        <f t="shared" si="208"/>
        <v>0</v>
      </c>
    </row>
    <row r="542" spans="1:63" x14ac:dyDescent="0.25">
      <c r="A542">
        <v>1973</v>
      </c>
      <c r="B542" s="206">
        <v>41.239399931102504</v>
      </c>
      <c r="C542" s="206">
        <v>40.309768373972908</v>
      </c>
      <c r="D542" s="206">
        <v>43.363201317956964</v>
      </c>
      <c r="E542" s="206">
        <v>51.93930966083856</v>
      </c>
      <c r="F542" s="206">
        <v>32.085013615604822</v>
      </c>
      <c r="G542" s="206" t="e">
        <f>NA()</f>
        <v>#N/A</v>
      </c>
      <c r="H542" s="206">
        <v>43.516701588627335</v>
      </c>
      <c r="I542" s="206">
        <v>38.825506273386011</v>
      </c>
      <c r="J542" s="206" t="e">
        <f>NA()</f>
        <v>#N/A</v>
      </c>
      <c r="K542" s="206">
        <v>50.062058667095719</v>
      </c>
      <c r="L542" s="206" t="e">
        <f>NA()</f>
        <v>#N/A</v>
      </c>
      <c r="M542" s="206">
        <v>41.450589949119262</v>
      </c>
      <c r="N542" s="206">
        <v>43.857299599845099</v>
      </c>
      <c r="O542" s="206">
        <v>35.061230269922319</v>
      </c>
      <c r="P542" s="206">
        <v>36.834932860112708</v>
      </c>
      <c r="Q542" s="206">
        <v>40.176086018227494</v>
      </c>
      <c r="R542" s="206">
        <v>42.570940732020617</v>
      </c>
      <c r="S542" s="206">
        <v>40.896314226901879</v>
      </c>
      <c r="T542" s="206">
        <v>48.848950619388695</v>
      </c>
      <c r="U542" s="206">
        <v>44.403535919463565</v>
      </c>
      <c r="W542" s="4">
        <f>'8'!B73</f>
        <v>41.239399931102504</v>
      </c>
      <c r="X542" s="4">
        <f>'8'!C73</f>
        <v>40.309768373972908</v>
      </c>
      <c r="Y542" s="4">
        <f>'8'!D73</f>
        <v>43.363201317956964</v>
      </c>
      <c r="Z542" s="4">
        <f>'8'!E73</f>
        <v>51.93930966083856</v>
      </c>
      <c r="AA542" s="4">
        <f>'8'!F73</f>
        <v>32.085013615604822</v>
      </c>
      <c r="AB542" s="4" t="str">
        <f>'8'!G73</f>
        <v>NA</v>
      </c>
      <c r="AC542" s="4">
        <f>'8'!H73</f>
        <v>43.516701588627335</v>
      </c>
      <c r="AD542" s="4">
        <f>'8'!I73</f>
        <v>38.825506273386011</v>
      </c>
      <c r="AE542" s="4" t="str">
        <f>'8'!J73</f>
        <v>NA</v>
      </c>
      <c r="AF542" s="4">
        <f>'8'!K73</f>
        <v>50.062058667095719</v>
      </c>
      <c r="AG542" s="4" t="str">
        <f>'8'!L73</f>
        <v>NA</v>
      </c>
      <c r="AH542" s="4">
        <f>'8'!M73</f>
        <v>41.450589949119262</v>
      </c>
      <c r="AI542" s="4">
        <f>'8'!N73</f>
        <v>43.857299599845099</v>
      </c>
      <c r="AJ542" s="4">
        <f>'8'!O73</f>
        <v>35.061230269922319</v>
      </c>
      <c r="AK542" s="4">
        <f>'8'!P73</f>
        <v>36.834932860112708</v>
      </c>
      <c r="AL542" s="4">
        <f>'8'!Q73</f>
        <v>40.176086018227494</v>
      </c>
      <c r="AM542" s="4">
        <f>'8'!R73</f>
        <v>42.570940732020617</v>
      </c>
      <c r="AN542" s="4">
        <f>'8'!S73</f>
        <v>40.896314226901879</v>
      </c>
      <c r="AO542" s="4">
        <f>'8'!T73</f>
        <v>48.848950619388695</v>
      </c>
      <c r="AP542" s="4">
        <f>'8'!U73</f>
        <v>44.403535919463565</v>
      </c>
      <c r="AR542" s="238">
        <f t="shared" si="189"/>
        <v>0</v>
      </c>
      <c r="AS542" s="238">
        <f t="shared" si="190"/>
        <v>0</v>
      </c>
      <c r="AT542" s="238">
        <f t="shared" si="191"/>
        <v>0</v>
      </c>
      <c r="AU542" s="238">
        <f t="shared" si="192"/>
        <v>0</v>
      </c>
      <c r="AV542" s="238">
        <f t="shared" si="193"/>
        <v>0</v>
      </c>
      <c r="AW542" s="238" t="e">
        <f t="shared" si="194"/>
        <v>#VALUE!</v>
      </c>
      <c r="AX542" s="238">
        <f t="shared" si="195"/>
        <v>0</v>
      </c>
      <c r="AY542" s="238">
        <f t="shared" si="196"/>
        <v>0</v>
      </c>
      <c r="AZ542" s="238" t="e">
        <f t="shared" si="197"/>
        <v>#VALUE!</v>
      </c>
      <c r="BA542" s="238">
        <f t="shared" si="198"/>
        <v>0</v>
      </c>
      <c r="BB542" s="238" t="e">
        <f t="shared" si="199"/>
        <v>#VALUE!</v>
      </c>
      <c r="BC542" s="238">
        <f t="shared" si="200"/>
        <v>0</v>
      </c>
      <c r="BD542" s="238">
        <f t="shared" si="201"/>
        <v>0</v>
      </c>
      <c r="BE542" s="238">
        <f t="shared" si="202"/>
        <v>0</v>
      </c>
      <c r="BF542" s="238">
        <f t="shared" si="203"/>
        <v>0</v>
      </c>
      <c r="BG542" s="238">
        <f t="shared" si="204"/>
        <v>0</v>
      </c>
      <c r="BH542" s="238">
        <f t="shared" si="205"/>
        <v>0</v>
      </c>
      <c r="BI542" s="238">
        <f t="shared" si="206"/>
        <v>0</v>
      </c>
      <c r="BJ542" s="238">
        <f t="shared" si="207"/>
        <v>0</v>
      </c>
      <c r="BK542" s="238">
        <f t="shared" si="208"/>
        <v>0</v>
      </c>
    </row>
    <row r="543" spans="1:63" x14ac:dyDescent="0.25">
      <c r="A543">
        <v>1974</v>
      </c>
      <c r="B543" s="206">
        <v>41.627933075836779</v>
      </c>
      <c r="C543" s="206">
        <v>41.446859740622649</v>
      </c>
      <c r="D543" s="206">
        <v>43.155178428298889</v>
      </c>
      <c r="E543" s="206">
        <v>51.026740568708476</v>
      </c>
      <c r="F543" s="206">
        <v>32.920882135516891</v>
      </c>
      <c r="G543" s="206" t="e">
        <f>NA()</f>
        <v>#N/A</v>
      </c>
      <c r="H543" s="206">
        <v>44.0076663096456</v>
      </c>
      <c r="I543" s="206">
        <v>39.282470617015022</v>
      </c>
      <c r="J543" s="206" t="e">
        <f>NA()</f>
        <v>#N/A</v>
      </c>
      <c r="K543" s="206">
        <v>49.423691013631114</v>
      </c>
      <c r="L543" s="206" t="e">
        <f>NA()</f>
        <v>#N/A</v>
      </c>
      <c r="M543" s="206">
        <v>41.559528335076081</v>
      </c>
      <c r="N543" s="206">
        <v>43.388016888516454</v>
      </c>
      <c r="O543" s="206">
        <v>34.970476048380007</v>
      </c>
      <c r="P543" s="206">
        <v>37.163170168196658</v>
      </c>
      <c r="Q543" s="206">
        <v>40.132826782046763</v>
      </c>
      <c r="R543" s="206">
        <v>42.865987956863513</v>
      </c>
      <c r="S543" s="206">
        <v>40.680341237025509</v>
      </c>
      <c r="T543" s="206">
        <v>49.671399409304648</v>
      </c>
      <c r="U543" s="206">
        <v>44.507077317021128</v>
      </c>
      <c r="W543" s="4">
        <f>'8'!B74</f>
        <v>41.627933075836779</v>
      </c>
      <c r="X543" s="4">
        <f>'8'!C74</f>
        <v>41.446859740622649</v>
      </c>
      <c r="Y543" s="4">
        <f>'8'!D74</f>
        <v>43.155178428298889</v>
      </c>
      <c r="Z543" s="4">
        <f>'8'!E74</f>
        <v>51.026740568708476</v>
      </c>
      <c r="AA543" s="4">
        <f>'8'!F74</f>
        <v>32.920882135516891</v>
      </c>
      <c r="AB543" s="4" t="str">
        <f>'8'!G74</f>
        <v>NA</v>
      </c>
      <c r="AC543" s="4">
        <f>'8'!H74</f>
        <v>44.0076663096456</v>
      </c>
      <c r="AD543" s="4">
        <f>'8'!I74</f>
        <v>39.282470617015022</v>
      </c>
      <c r="AE543" s="4" t="str">
        <f>'8'!J74</f>
        <v>NA</v>
      </c>
      <c r="AF543" s="4">
        <f>'8'!K74</f>
        <v>49.423691013631114</v>
      </c>
      <c r="AG543" s="4" t="str">
        <f>'8'!L74</f>
        <v>NA</v>
      </c>
      <c r="AH543" s="4">
        <f>'8'!M74</f>
        <v>41.559528335076081</v>
      </c>
      <c r="AI543" s="4">
        <f>'8'!N74</f>
        <v>43.388016888516454</v>
      </c>
      <c r="AJ543" s="4">
        <f>'8'!O74</f>
        <v>34.970476048380007</v>
      </c>
      <c r="AK543" s="4">
        <f>'8'!P74</f>
        <v>37.163170168196658</v>
      </c>
      <c r="AL543" s="4">
        <f>'8'!Q74</f>
        <v>40.132826782046763</v>
      </c>
      <c r="AM543" s="4">
        <f>'8'!R74</f>
        <v>42.865987956863513</v>
      </c>
      <c r="AN543" s="4">
        <f>'8'!S74</f>
        <v>40.680341237025509</v>
      </c>
      <c r="AO543" s="4">
        <f>'8'!T74</f>
        <v>49.671399409304648</v>
      </c>
      <c r="AP543" s="4">
        <f>'8'!U74</f>
        <v>44.507077317021128</v>
      </c>
      <c r="AR543" s="238">
        <f t="shared" si="189"/>
        <v>0</v>
      </c>
      <c r="AS543" s="238">
        <f t="shared" si="190"/>
        <v>0</v>
      </c>
      <c r="AT543" s="238">
        <f t="shared" si="191"/>
        <v>0</v>
      </c>
      <c r="AU543" s="238">
        <f t="shared" si="192"/>
        <v>0</v>
      </c>
      <c r="AV543" s="238">
        <f t="shared" si="193"/>
        <v>0</v>
      </c>
      <c r="AW543" s="238" t="e">
        <f t="shared" si="194"/>
        <v>#VALUE!</v>
      </c>
      <c r="AX543" s="238">
        <f t="shared" si="195"/>
        <v>0</v>
      </c>
      <c r="AY543" s="238">
        <f t="shared" si="196"/>
        <v>0</v>
      </c>
      <c r="AZ543" s="238" t="e">
        <f t="shared" si="197"/>
        <v>#VALUE!</v>
      </c>
      <c r="BA543" s="238">
        <f t="shared" si="198"/>
        <v>0</v>
      </c>
      <c r="BB543" s="238" t="e">
        <f t="shared" si="199"/>
        <v>#VALUE!</v>
      </c>
      <c r="BC543" s="238">
        <f t="shared" si="200"/>
        <v>0</v>
      </c>
      <c r="BD543" s="238">
        <f t="shared" si="201"/>
        <v>0</v>
      </c>
      <c r="BE543" s="238">
        <f t="shared" si="202"/>
        <v>0</v>
      </c>
      <c r="BF543" s="238">
        <f t="shared" si="203"/>
        <v>0</v>
      </c>
      <c r="BG543" s="238">
        <f t="shared" si="204"/>
        <v>0</v>
      </c>
      <c r="BH543" s="238">
        <f t="shared" si="205"/>
        <v>0</v>
      </c>
      <c r="BI543" s="238">
        <f t="shared" si="206"/>
        <v>0</v>
      </c>
      <c r="BJ543" s="238">
        <f t="shared" si="207"/>
        <v>0</v>
      </c>
      <c r="BK543" s="238">
        <f t="shared" si="208"/>
        <v>0</v>
      </c>
    </row>
    <row r="544" spans="1:63" x14ac:dyDescent="0.25">
      <c r="A544">
        <v>1975</v>
      </c>
      <c r="B544" s="206">
        <v>40.757872511841754</v>
      </c>
      <c r="C544" s="206">
        <v>41.600124623477903</v>
      </c>
      <c r="D544" s="206">
        <v>42.539423644793651</v>
      </c>
      <c r="E544" s="206">
        <v>50.266109591979877</v>
      </c>
      <c r="F544" s="206">
        <v>33.137074138924305</v>
      </c>
      <c r="G544" s="206" t="e">
        <f>NA()</f>
        <v>#N/A</v>
      </c>
      <c r="H544" s="206">
        <v>43.798782663533181</v>
      </c>
      <c r="I544" s="206">
        <v>38.604048008570516</v>
      </c>
      <c r="J544" s="206" t="e">
        <f>NA()</f>
        <v>#N/A</v>
      </c>
      <c r="K544" s="206">
        <v>48.632848089532878</v>
      </c>
      <c r="L544" s="206">
        <v>49.307647906759712</v>
      </c>
      <c r="M544" s="206">
        <v>41.036550258070989</v>
      </c>
      <c r="N544" s="206">
        <v>42.452570800109982</v>
      </c>
      <c r="O544" s="206">
        <v>34.126534799753621</v>
      </c>
      <c r="P544" s="206">
        <v>36.970182433934838</v>
      </c>
      <c r="Q544" s="206">
        <v>39.761486175460057</v>
      </c>
      <c r="R544" s="206">
        <v>43.339514532555853</v>
      </c>
      <c r="S544" s="206">
        <v>39.513762224852506</v>
      </c>
      <c r="T544" s="206">
        <v>50.453296708708926</v>
      </c>
      <c r="U544" s="206">
        <v>44.344253548180554</v>
      </c>
      <c r="W544" s="4">
        <f>'8'!B75</f>
        <v>40.757872511841754</v>
      </c>
      <c r="X544" s="4">
        <f>'8'!C75</f>
        <v>41.600124623477903</v>
      </c>
      <c r="Y544" s="4">
        <f>'8'!D75</f>
        <v>42.539423644793651</v>
      </c>
      <c r="Z544" s="4">
        <f>'8'!E75</f>
        <v>50.266109591979877</v>
      </c>
      <c r="AA544" s="4">
        <f>'8'!F75</f>
        <v>33.137074138924305</v>
      </c>
      <c r="AB544" s="4" t="str">
        <f>'8'!G75</f>
        <v>NA</v>
      </c>
      <c r="AC544" s="4">
        <f>'8'!H75</f>
        <v>43.798782663533181</v>
      </c>
      <c r="AD544" s="4">
        <f>'8'!I75</f>
        <v>38.604048008570516</v>
      </c>
      <c r="AE544" s="4" t="str">
        <f>'8'!J75</f>
        <v>NA</v>
      </c>
      <c r="AF544" s="4">
        <f>'8'!K75</f>
        <v>48.632848089532878</v>
      </c>
      <c r="AG544" s="4">
        <f>'8'!L75</f>
        <v>49.307647906759712</v>
      </c>
      <c r="AH544" s="4">
        <f>'8'!M75</f>
        <v>41.036550258070989</v>
      </c>
      <c r="AI544" s="4">
        <f>'8'!N75</f>
        <v>42.452570800109982</v>
      </c>
      <c r="AJ544" s="4">
        <f>'8'!O75</f>
        <v>34.126534799753621</v>
      </c>
      <c r="AK544" s="4">
        <f>'8'!P75</f>
        <v>36.970182433934838</v>
      </c>
      <c r="AL544" s="4">
        <f>'8'!Q75</f>
        <v>39.761486175460057</v>
      </c>
      <c r="AM544" s="4">
        <f>'8'!R75</f>
        <v>43.339514532555853</v>
      </c>
      <c r="AN544" s="4">
        <f>'8'!S75</f>
        <v>39.513762224852506</v>
      </c>
      <c r="AO544" s="4">
        <f>'8'!T75</f>
        <v>50.453296708708926</v>
      </c>
      <c r="AP544" s="4">
        <f>'8'!U75</f>
        <v>44.344253548180554</v>
      </c>
      <c r="AR544" s="238">
        <f t="shared" si="189"/>
        <v>0</v>
      </c>
      <c r="AS544" s="238">
        <f t="shared" si="190"/>
        <v>0</v>
      </c>
      <c r="AT544" s="238">
        <f t="shared" si="191"/>
        <v>0</v>
      </c>
      <c r="AU544" s="238">
        <f t="shared" si="192"/>
        <v>0</v>
      </c>
      <c r="AV544" s="238">
        <f t="shared" si="193"/>
        <v>0</v>
      </c>
      <c r="AW544" s="238" t="e">
        <f t="shared" si="194"/>
        <v>#VALUE!</v>
      </c>
      <c r="AX544" s="238">
        <f t="shared" si="195"/>
        <v>0</v>
      </c>
      <c r="AY544" s="238">
        <f t="shared" si="196"/>
        <v>0</v>
      </c>
      <c r="AZ544" s="238" t="e">
        <f t="shared" si="197"/>
        <v>#VALUE!</v>
      </c>
      <c r="BA544" s="238">
        <f t="shared" si="198"/>
        <v>0</v>
      </c>
      <c r="BB544" s="238">
        <f t="shared" si="199"/>
        <v>0</v>
      </c>
      <c r="BC544" s="238">
        <f t="shared" si="200"/>
        <v>0</v>
      </c>
      <c r="BD544" s="238">
        <f t="shared" si="201"/>
        <v>0</v>
      </c>
      <c r="BE544" s="238">
        <f t="shared" si="202"/>
        <v>0</v>
      </c>
      <c r="BF544" s="238">
        <f t="shared" si="203"/>
        <v>0</v>
      </c>
      <c r="BG544" s="238">
        <f t="shared" si="204"/>
        <v>0</v>
      </c>
      <c r="BH544" s="238">
        <f t="shared" si="205"/>
        <v>0</v>
      </c>
      <c r="BI544" s="238">
        <f t="shared" si="206"/>
        <v>0</v>
      </c>
      <c r="BJ544" s="238">
        <f t="shared" si="207"/>
        <v>0</v>
      </c>
      <c r="BK544" s="238">
        <f t="shared" si="208"/>
        <v>0</v>
      </c>
    </row>
    <row r="545" spans="1:63" x14ac:dyDescent="0.25">
      <c r="A545">
        <v>1976</v>
      </c>
      <c r="B545" s="206">
        <v>41.688719700965443</v>
      </c>
      <c r="C545" s="206">
        <v>41.877707484854461</v>
      </c>
      <c r="D545" s="206">
        <v>42.520948532834872</v>
      </c>
      <c r="E545" s="206">
        <v>50.13506070577813</v>
      </c>
      <c r="F545" s="206">
        <v>34.623462729552344</v>
      </c>
      <c r="G545" s="206">
        <v>42.424434800668273</v>
      </c>
      <c r="H545" s="206">
        <v>44.023808847794605</v>
      </c>
      <c r="I545" s="206">
        <v>38.329717320698649</v>
      </c>
      <c r="J545" s="206" t="e">
        <f>NA()</f>
        <v>#N/A</v>
      </c>
      <c r="K545" s="206">
        <v>49.334463063882872</v>
      </c>
      <c r="L545" s="206">
        <v>48.710615058539908</v>
      </c>
      <c r="M545" s="206">
        <v>41.206867788684995</v>
      </c>
      <c r="N545" s="206">
        <v>42.481025824381206</v>
      </c>
      <c r="O545" s="206">
        <v>33.30995882315699</v>
      </c>
      <c r="P545" s="206">
        <v>37.158415121258379</v>
      </c>
      <c r="Q545" s="206">
        <v>39.742573300569198</v>
      </c>
      <c r="R545" s="206">
        <v>44.581034767320602</v>
      </c>
      <c r="S545" s="206">
        <v>38.628142013359962</v>
      </c>
      <c r="T545" s="206">
        <v>50.448688048134414</v>
      </c>
      <c r="U545" s="206">
        <v>44.090650348655188</v>
      </c>
      <c r="W545" s="4">
        <f>'8'!B76</f>
        <v>41.688719700965443</v>
      </c>
      <c r="X545" s="4">
        <f>'8'!C76</f>
        <v>41.877707484854461</v>
      </c>
      <c r="Y545" s="4">
        <f>'8'!D76</f>
        <v>42.520948532834872</v>
      </c>
      <c r="Z545" s="4">
        <f>'8'!E76</f>
        <v>50.13506070577813</v>
      </c>
      <c r="AA545" s="4">
        <f>'8'!F76</f>
        <v>34.623462729552344</v>
      </c>
      <c r="AB545" s="4">
        <f>'8'!G76</f>
        <v>42.424434800668273</v>
      </c>
      <c r="AC545" s="4">
        <f>'8'!H76</f>
        <v>44.023808847794605</v>
      </c>
      <c r="AD545" s="4">
        <f>'8'!I76</f>
        <v>38.329717320698649</v>
      </c>
      <c r="AE545" s="4" t="str">
        <f>'8'!J76</f>
        <v>NA</v>
      </c>
      <c r="AF545" s="4">
        <f>'8'!K76</f>
        <v>49.334463063882872</v>
      </c>
      <c r="AG545" s="4">
        <f>'8'!L76</f>
        <v>48.710615058539908</v>
      </c>
      <c r="AH545" s="4">
        <f>'8'!M76</f>
        <v>41.206867788684995</v>
      </c>
      <c r="AI545" s="4">
        <f>'8'!N76</f>
        <v>42.481025824381206</v>
      </c>
      <c r="AJ545" s="4">
        <f>'8'!O76</f>
        <v>33.30995882315699</v>
      </c>
      <c r="AK545" s="4">
        <f>'8'!P76</f>
        <v>37.158415121258379</v>
      </c>
      <c r="AL545" s="4">
        <f>'8'!Q76</f>
        <v>39.742573300569198</v>
      </c>
      <c r="AM545" s="4">
        <f>'8'!R76</f>
        <v>44.581034767320602</v>
      </c>
      <c r="AN545" s="4">
        <f>'8'!S76</f>
        <v>38.628142013359962</v>
      </c>
      <c r="AO545" s="4">
        <f>'8'!T76</f>
        <v>50.448688048134414</v>
      </c>
      <c r="AP545" s="4">
        <f>'8'!U76</f>
        <v>44.090650348655188</v>
      </c>
      <c r="AR545" s="238">
        <f t="shared" si="189"/>
        <v>0</v>
      </c>
      <c r="AS545" s="238">
        <f t="shared" si="190"/>
        <v>0</v>
      </c>
      <c r="AT545" s="238">
        <f t="shared" si="191"/>
        <v>0</v>
      </c>
      <c r="AU545" s="238">
        <f t="shared" si="192"/>
        <v>0</v>
      </c>
      <c r="AV545" s="238">
        <f t="shared" si="193"/>
        <v>0</v>
      </c>
      <c r="AW545" s="238">
        <f t="shared" si="194"/>
        <v>0</v>
      </c>
      <c r="AX545" s="238">
        <f t="shared" si="195"/>
        <v>0</v>
      </c>
      <c r="AY545" s="238">
        <f t="shared" si="196"/>
        <v>0</v>
      </c>
      <c r="AZ545" s="238" t="e">
        <f t="shared" si="197"/>
        <v>#VALUE!</v>
      </c>
      <c r="BA545" s="238">
        <f t="shared" si="198"/>
        <v>0</v>
      </c>
      <c r="BB545" s="238">
        <f t="shared" si="199"/>
        <v>0</v>
      </c>
      <c r="BC545" s="238">
        <f t="shared" si="200"/>
        <v>0</v>
      </c>
      <c r="BD545" s="238">
        <f t="shared" si="201"/>
        <v>0</v>
      </c>
      <c r="BE545" s="238">
        <f t="shared" si="202"/>
        <v>0</v>
      </c>
      <c r="BF545" s="238">
        <f t="shared" si="203"/>
        <v>0</v>
      </c>
      <c r="BG545" s="238">
        <f t="shared" si="204"/>
        <v>0</v>
      </c>
      <c r="BH545" s="238">
        <f t="shared" si="205"/>
        <v>0</v>
      </c>
      <c r="BI545" s="238">
        <f t="shared" si="206"/>
        <v>0</v>
      </c>
      <c r="BJ545" s="238">
        <f t="shared" si="207"/>
        <v>0</v>
      </c>
      <c r="BK545" s="238">
        <f t="shared" si="208"/>
        <v>0</v>
      </c>
    </row>
    <row r="546" spans="1:63" x14ac:dyDescent="0.25">
      <c r="A546">
        <v>1977</v>
      </c>
      <c r="B546" s="206">
        <v>42.749013571619926</v>
      </c>
      <c r="C546" s="206">
        <v>42.105319503294361</v>
      </c>
      <c r="D546" s="206">
        <v>42.73463924002381</v>
      </c>
      <c r="E546" s="206">
        <v>50.250199014496786</v>
      </c>
      <c r="F546" s="206">
        <v>35.186400450733068</v>
      </c>
      <c r="G546" s="206">
        <v>43.580933295579129</v>
      </c>
      <c r="H546" s="206">
        <v>44.542429440825913</v>
      </c>
      <c r="I546" s="206">
        <v>38.128973424678271</v>
      </c>
      <c r="J546" s="206" t="e">
        <f>NA()</f>
        <v>#N/A</v>
      </c>
      <c r="K546" s="206">
        <v>49.051087776468457</v>
      </c>
      <c r="L546" s="206">
        <v>47.692487383415752</v>
      </c>
      <c r="M546" s="206">
        <v>41.379243426150026</v>
      </c>
      <c r="N546" s="206">
        <v>42.667752442996743</v>
      </c>
      <c r="O546" s="206">
        <v>33.911606603116212</v>
      </c>
      <c r="P546" s="206">
        <v>37.114591541040056</v>
      </c>
      <c r="Q546" s="206">
        <v>39.543928611284635</v>
      </c>
      <c r="R546" s="206">
        <v>45.624201592548488</v>
      </c>
      <c r="S546" s="206">
        <v>37.84936818884789</v>
      </c>
      <c r="T546" s="206">
        <v>50.366952492028574</v>
      </c>
      <c r="U546" s="206">
        <v>44.151984338850333</v>
      </c>
      <c r="W546" s="4">
        <f>'8'!B77</f>
        <v>42.749013571619926</v>
      </c>
      <c r="X546" s="4">
        <f>'8'!C77</f>
        <v>42.105319503294361</v>
      </c>
      <c r="Y546" s="4">
        <f>'8'!D77</f>
        <v>42.73463924002381</v>
      </c>
      <c r="Z546" s="4">
        <f>'8'!E77</f>
        <v>50.250199014496786</v>
      </c>
      <c r="AA546" s="4">
        <f>'8'!F77</f>
        <v>35.186400450733068</v>
      </c>
      <c r="AB546" s="4">
        <f>'8'!G77</f>
        <v>43.580933295579129</v>
      </c>
      <c r="AC546" s="4">
        <f>'8'!H77</f>
        <v>44.542429440825913</v>
      </c>
      <c r="AD546" s="4">
        <f>'8'!I77</f>
        <v>38.128973424678271</v>
      </c>
      <c r="AE546" s="4" t="str">
        <f>'8'!J77</f>
        <v>NA</v>
      </c>
      <c r="AF546" s="4">
        <f>'8'!K77</f>
        <v>49.051087776468457</v>
      </c>
      <c r="AG546" s="4">
        <f>'8'!L77</f>
        <v>47.692487383415752</v>
      </c>
      <c r="AH546" s="4">
        <f>'8'!M77</f>
        <v>41.379243426150026</v>
      </c>
      <c r="AI546" s="4">
        <f>'8'!N77</f>
        <v>42.667752442996743</v>
      </c>
      <c r="AJ546" s="4">
        <f>'8'!O77</f>
        <v>33.911606603116212</v>
      </c>
      <c r="AK546" s="4">
        <f>'8'!P77</f>
        <v>37.114591541040056</v>
      </c>
      <c r="AL546" s="4">
        <f>'8'!Q77</f>
        <v>39.543928611284635</v>
      </c>
      <c r="AM546" s="4">
        <f>'8'!R77</f>
        <v>45.624201592548488</v>
      </c>
      <c r="AN546" s="4">
        <f>'8'!S77</f>
        <v>37.84936818884789</v>
      </c>
      <c r="AO546" s="4">
        <f>'8'!T77</f>
        <v>50.366952492028574</v>
      </c>
      <c r="AP546" s="4">
        <f>'8'!U77</f>
        <v>44.151984338850333</v>
      </c>
      <c r="AR546" s="238">
        <f t="shared" si="189"/>
        <v>0</v>
      </c>
      <c r="AS546" s="238">
        <f t="shared" si="190"/>
        <v>0</v>
      </c>
      <c r="AT546" s="238">
        <f t="shared" si="191"/>
        <v>0</v>
      </c>
      <c r="AU546" s="238">
        <f t="shared" si="192"/>
        <v>0</v>
      </c>
      <c r="AV546" s="238">
        <f t="shared" si="193"/>
        <v>0</v>
      </c>
      <c r="AW546" s="238">
        <f t="shared" si="194"/>
        <v>0</v>
      </c>
      <c r="AX546" s="238">
        <f t="shared" si="195"/>
        <v>0</v>
      </c>
      <c r="AY546" s="238">
        <f t="shared" si="196"/>
        <v>0</v>
      </c>
      <c r="AZ546" s="238" t="e">
        <f t="shared" si="197"/>
        <v>#VALUE!</v>
      </c>
      <c r="BA546" s="238">
        <f t="shared" si="198"/>
        <v>0</v>
      </c>
      <c r="BB546" s="238">
        <f t="shared" si="199"/>
        <v>0</v>
      </c>
      <c r="BC546" s="238">
        <f t="shared" si="200"/>
        <v>0</v>
      </c>
      <c r="BD546" s="238">
        <f t="shared" si="201"/>
        <v>0</v>
      </c>
      <c r="BE546" s="238">
        <f t="shared" si="202"/>
        <v>0</v>
      </c>
      <c r="BF546" s="238">
        <f t="shared" si="203"/>
        <v>0</v>
      </c>
      <c r="BG546" s="238">
        <f t="shared" si="204"/>
        <v>0</v>
      </c>
      <c r="BH546" s="238">
        <f t="shared" si="205"/>
        <v>0</v>
      </c>
      <c r="BI546" s="238">
        <f t="shared" si="206"/>
        <v>0</v>
      </c>
      <c r="BJ546" s="238">
        <f t="shared" si="207"/>
        <v>0</v>
      </c>
      <c r="BK546" s="238">
        <f t="shared" si="208"/>
        <v>0</v>
      </c>
    </row>
    <row r="547" spans="1:63" x14ac:dyDescent="0.25">
      <c r="A547">
        <v>1978</v>
      </c>
      <c r="B547" s="206">
        <v>44.10225307186019</v>
      </c>
      <c r="C547" s="206">
        <v>42.957633835510215</v>
      </c>
      <c r="D547" s="206">
        <v>42.307208834998754</v>
      </c>
      <c r="E547" s="206">
        <v>50.282723551230525</v>
      </c>
      <c r="F547" s="206">
        <v>36.278863058517516</v>
      </c>
      <c r="G547" s="206">
        <v>45.697415893791423</v>
      </c>
      <c r="H547" s="206">
        <v>44.80086184198381</v>
      </c>
      <c r="I547" s="206">
        <v>38.122920874291758</v>
      </c>
      <c r="J547" s="206" t="e">
        <f>NA()</f>
        <v>#N/A</v>
      </c>
      <c r="K547" s="206">
        <v>49.251874769583857</v>
      </c>
      <c r="L547" s="206">
        <v>47.111773682529972</v>
      </c>
      <c r="M547" s="206">
        <v>41.427534046541112</v>
      </c>
      <c r="N547" s="206">
        <v>43.140867807001811</v>
      </c>
      <c r="O547" s="206">
        <v>33.823483950803151</v>
      </c>
      <c r="P547" s="206">
        <v>37.105298749486479</v>
      </c>
      <c r="Q547" s="206">
        <v>39.826163141918492</v>
      </c>
      <c r="R547" s="206">
        <v>46.236810029687049</v>
      </c>
      <c r="S547" s="206">
        <v>36.430596200210239</v>
      </c>
      <c r="T547" s="206">
        <v>50.408983987999648</v>
      </c>
      <c r="U547" s="206">
        <v>44.394602869450679</v>
      </c>
      <c r="W547" s="4">
        <f>'8'!B78</f>
        <v>44.10225307186019</v>
      </c>
      <c r="X547" s="4">
        <f>'8'!C78</f>
        <v>42.957633835510215</v>
      </c>
      <c r="Y547" s="4">
        <f>'8'!D78</f>
        <v>42.307208834998754</v>
      </c>
      <c r="Z547" s="4">
        <f>'8'!E78</f>
        <v>50.282723551230525</v>
      </c>
      <c r="AA547" s="4">
        <f>'8'!F78</f>
        <v>36.278863058517516</v>
      </c>
      <c r="AB547" s="4">
        <f>'8'!G78</f>
        <v>45.697415893791423</v>
      </c>
      <c r="AC547" s="4">
        <f>'8'!H78</f>
        <v>44.80086184198381</v>
      </c>
      <c r="AD547" s="4">
        <f>'8'!I78</f>
        <v>38.122920874291758</v>
      </c>
      <c r="AE547" s="4" t="str">
        <f>'8'!J78</f>
        <v>NA</v>
      </c>
      <c r="AF547" s="4">
        <f>'8'!K78</f>
        <v>49.251874769583857</v>
      </c>
      <c r="AG547" s="4">
        <f>'8'!L78</f>
        <v>47.111773682529972</v>
      </c>
      <c r="AH547" s="4">
        <f>'8'!M78</f>
        <v>41.427534046541112</v>
      </c>
      <c r="AI547" s="4">
        <f>'8'!N78</f>
        <v>43.140867807001811</v>
      </c>
      <c r="AJ547" s="4">
        <f>'8'!O78</f>
        <v>33.823483950803151</v>
      </c>
      <c r="AK547" s="4">
        <f>'8'!P78</f>
        <v>37.105298749486479</v>
      </c>
      <c r="AL547" s="4">
        <f>'8'!Q78</f>
        <v>39.826163141918492</v>
      </c>
      <c r="AM547" s="4">
        <f>'8'!R78</f>
        <v>46.236810029687049</v>
      </c>
      <c r="AN547" s="4">
        <f>'8'!S78</f>
        <v>36.430596200210239</v>
      </c>
      <c r="AO547" s="4">
        <f>'8'!T78</f>
        <v>50.408983987999648</v>
      </c>
      <c r="AP547" s="4">
        <f>'8'!U78</f>
        <v>44.394602869450679</v>
      </c>
      <c r="AR547" s="238">
        <f t="shared" si="189"/>
        <v>0</v>
      </c>
      <c r="AS547" s="238">
        <f t="shared" si="190"/>
        <v>0</v>
      </c>
      <c r="AT547" s="238">
        <f t="shared" si="191"/>
        <v>0</v>
      </c>
      <c r="AU547" s="238">
        <f t="shared" si="192"/>
        <v>0</v>
      </c>
      <c r="AV547" s="238">
        <f t="shared" si="193"/>
        <v>0</v>
      </c>
      <c r="AW547" s="238">
        <f t="shared" si="194"/>
        <v>0</v>
      </c>
      <c r="AX547" s="238">
        <f t="shared" si="195"/>
        <v>0</v>
      </c>
      <c r="AY547" s="238">
        <f t="shared" si="196"/>
        <v>0</v>
      </c>
      <c r="AZ547" s="238" t="e">
        <f t="shared" si="197"/>
        <v>#VALUE!</v>
      </c>
      <c r="BA547" s="238">
        <f t="shared" si="198"/>
        <v>0</v>
      </c>
      <c r="BB547" s="238">
        <f t="shared" si="199"/>
        <v>0</v>
      </c>
      <c r="BC547" s="238">
        <f t="shared" si="200"/>
        <v>0</v>
      </c>
      <c r="BD547" s="238">
        <f t="shared" si="201"/>
        <v>0</v>
      </c>
      <c r="BE547" s="238">
        <f t="shared" si="202"/>
        <v>0</v>
      </c>
      <c r="BF547" s="238">
        <f t="shared" si="203"/>
        <v>0</v>
      </c>
      <c r="BG547" s="238">
        <f t="shared" si="204"/>
        <v>0</v>
      </c>
      <c r="BH547" s="238">
        <f t="shared" si="205"/>
        <v>0</v>
      </c>
      <c r="BI547" s="238">
        <f t="shared" si="206"/>
        <v>0</v>
      </c>
      <c r="BJ547" s="238">
        <f t="shared" si="207"/>
        <v>0</v>
      </c>
      <c r="BK547" s="238">
        <f t="shared" si="208"/>
        <v>0</v>
      </c>
    </row>
    <row r="548" spans="1:63" x14ac:dyDescent="0.25">
      <c r="A548">
        <v>1979</v>
      </c>
      <c r="B548" s="206">
        <v>44.838817178023149</v>
      </c>
      <c r="C548" s="206">
        <v>44.382879042758596</v>
      </c>
      <c r="D548" s="206">
        <v>42.578802435620013</v>
      </c>
      <c r="E548" s="206">
        <v>50.370317529286709</v>
      </c>
      <c r="F548" s="206">
        <v>36.238915319869577</v>
      </c>
      <c r="G548" s="206">
        <v>48.085218761373362</v>
      </c>
      <c r="H548" s="206">
        <v>45.069142588594197</v>
      </c>
      <c r="I548" s="206">
        <v>38.436386586112896</v>
      </c>
      <c r="J548" s="206" t="e">
        <f>NA()</f>
        <v>#N/A</v>
      </c>
      <c r="K548" s="206">
        <v>49.598004894363193</v>
      </c>
      <c r="L548" s="206">
        <v>48.019913152796917</v>
      </c>
      <c r="M548" s="206">
        <v>41.503534086213648</v>
      </c>
      <c r="N548" s="206">
        <v>43.951172607115502</v>
      </c>
      <c r="O548" s="206">
        <v>35.036866389414065</v>
      </c>
      <c r="P548" s="206">
        <v>37.409581080517164</v>
      </c>
      <c r="Q548" s="206">
        <v>40.396300790376337</v>
      </c>
      <c r="R548" s="206">
        <v>46.72245689827691</v>
      </c>
      <c r="S548" s="206">
        <v>35.345179186860015</v>
      </c>
      <c r="T548" s="206">
        <v>51.032043270554759</v>
      </c>
      <c r="U548" s="206">
        <v>44.799075391180651</v>
      </c>
      <c r="W548" s="4">
        <f>'8'!B79</f>
        <v>44.838817178023149</v>
      </c>
      <c r="X548" s="4">
        <f>'8'!C79</f>
        <v>44.382879042758596</v>
      </c>
      <c r="Y548" s="4">
        <f>'8'!D79</f>
        <v>42.578802435620013</v>
      </c>
      <c r="Z548" s="4">
        <f>'8'!E79</f>
        <v>50.370317529286709</v>
      </c>
      <c r="AA548" s="4">
        <f>'8'!F79</f>
        <v>36.238915319869577</v>
      </c>
      <c r="AB548" s="4">
        <f>'8'!G79</f>
        <v>48.085218761373362</v>
      </c>
      <c r="AC548" s="4">
        <f>'8'!H79</f>
        <v>45.069142588594197</v>
      </c>
      <c r="AD548" s="4">
        <f>'8'!I79</f>
        <v>38.436386586112896</v>
      </c>
      <c r="AE548" s="4" t="str">
        <f>'8'!J79</f>
        <v>NA</v>
      </c>
      <c r="AF548" s="4">
        <f>'8'!K79</f>
        <v>49.598004894363193</v>
      </c>
      <c r="AG548" s="4">
        <f>'8'!L79</f>
        <v>48.019913152796917</v>
      </c>
      <c r="AH548" s="4">
        <f>'8'!M79</f>
        <v>41.503534086213648</v>
      </c>
      <c r="AI548" s="4">
        <f>'8'!N79</f>
        <v>43.951172607115502</v>
      </c>
      <c r="AJ548" s="4">
        <f>'8'!O79</f>
        <v>35.036866389414065</v>
      </c>
      <c r="AK548" s="4">
        <f>'8'!P79</f>
        <v>37.409581080517164</v>
      </c>
      <c r="AL548" s="4">
        <f>'8'!Q79</f>
        <v>40.396300790376337</v>
      </c>
      <c r="AM548" s="4">
        <f>'8'!R79</f>
        <v>46.72245689827691</v>
      </c>
      <c r="AN548" s="4">
        <f>'8'!S79</f>
        <v>35.345179186860015</v>
      </c>
      <c r="AO548" s="4">
        <f>'8'!T79</f>
        <v>51.032043270554759</v>
      </c>
      <c r="AP548" s="4">
        <f>'8'!U79</f>
        <v>44.799075391180651</v>
      </c>
      <c r="AR548" s="238">
        <f t="shared" si="189"/>
        <v>0</v>
      </c>
      <c r="AS548" s="238">
        <f t="shared" si="190"/>
        <v>0</v>
      </c>
      <c r="AT548" s="238">
        <f t="shared" si="191"/>
        <v>0</v>
      </c>
      <c r="AU548" s="238">
        <f t="shared" si="192"/>
        <v>0</v>
      </c>
      <c r="AV548" s="238">
        <f t="shared" si="193"/>
        <v>0</v>
      </c>
      <c r="AW548" s="238">
        <f t="shared" si="194"/>
        <v>0</v>
      </c>
      <c r="AX548" s="238">
        <f t="shared" si="195"/>
        <v>0</v>
      </c>
      <c r="AY548" s="238">
        <f t="shared" si="196"/>
        <v>0</v>
      </c>
      <c r="AZ548" s="238" t="e">
        <f t="shared" si="197"/>
        <v>#VALUE!</v>
      </c>
      <c r="BA548" s="238">
        <f t="shared" si="198"/>
        <v>0</v>
      </c>
      <c r="BB548" s="238">
        <f t="shared" si="199"/>
        <v>0</v>
      </c>
      <c r="BC548" s="238">
        <f t="shared" si="200"/>
        <v>0</v>
      </c>
      <c r="BD548" s="238">
        <f t="shared" si="201"/>
        <v>0</v>
      </c>
      <c r="BE548" s="238">
        <f t="shared" si="202"/>
        <v>0</v>
      </c>
      <c r="BF548" s="238">
        <f t="shared" si="203"/>
        <v>0</v>
      </c>
      <c r="BG548" s="238">
        <f t="shared" si="204"/>
        <v>0</v>
      </c>
      <c r="BH548" s="238">
        <f t="shared" si="205"/>
        <v>0</v>
      </c>
      <c r="BI548" s="238">
        <f t="shared" si="206"/>
        <v>0</v>
      </c>
      <c r="BJ548" s="238">
        <f t="shared" si="207"/>
        <v>0</v>
      </c>
      <c r="BK548" s="238">
        <f t="shared" si="208"/>
        <v>0</v>
      </c>
    </row>
    <row r="549" spans="1:63" x14ac:dyDescent="0.25">
      <c r="A549">
        <v>1980</v>
      </c>
      <c r="B549" s="206">
        <v>44.529390583420422</v>
      </c>
      <c r="C549" s="206">
        <v>45.096708973898203</v>
      </c>
      <c r="D549" s="206">
        <v>43.253596999623554</v>
      </c>
      <c r="E549" s="206">
        <v>50.3159416145159</v>
      </c>
      <c r="F549" s="206">
        <v>35.890989284245848</v>
      </c>
      <c r="G549" s="206">
        <v>50.088469489123391</v>
      </c>
      <c r="H549" s="206">
        <v>45.480158405985058</v>
      </c>
      <c r="I549" s="206">
        <v>38.344284545084584</v>
      </c>
      <c r="J549" s="206" t="e">
        <f>NA()</f>
        <v>#N/A</v>
      </c>
      <c r="K549" s="206">
        <v>49.158074250109721</v>
      </c>
      <c r="L549" s="206">
        <v>49.264206664455848</v>
      </c>
      <c r="M549" s="206">
        <v>41.46287916200901</v>
      </c>
      <c r="N549" s="206">
        <v>44.537569437676638</v>
      </c>
      <c r="O549" s="206">
        <v>34.357351581539049</v>
      </c>
      <c r="P549" s="206">
        <v>37.872328430331542</v>
      </c>
      <c r="Q549" s="206">
        <v>40.821005541759924</v>
      </c>
      <c r="R549" s="206">
        <v>47.701695213945506</v>
      </c>
      <c r="S549" s="206">
        <v>34.327686432376467</v>
      </c>
      <c r="T549" s="206">
        <v>51.499406736882037</v>
      </c>
      <c r="U549" s="206">
        <v>44.533996094443459</v>
      </c>
      <c r="W549" s="4">
        <f>'8'!B80</f>
        <v>44.529390583420422</v>
      </c>
      <c r="X549" s="4">
        <f>'8'!C80</f>
        <v>45.096708973898203</v>
      </c>
      <c r="Y549" s="4">
        <f>'8'!D80</f>
        <v>43.253596999623554</v>
      </c>
      <c r="Z549" s="4">
        <f>'8'!E80</f>
        <v>50.3159416145159</v>
      </c>
      <c r="AA549" s="4">
        <f>'8'!F80</f>
        <v>35.890989284245848</v>
      </c>
      <c r="AB549" s="4">
        <f>'8'!G80</f>
        <v>50.088469489123391</v>
      </c>
      <c r="AC549" s="4">
        <f>'8'!H80</f>
        <v>45.480158405985058</v>
      </c>
      <c r="AD549" s="4">
        <f>'8'!I80</f>
        <v>38.344284545084584</v>
      </c>
      <c r="AE549" s="4" t="str">
        <f>'8'!J80</f>
        <v>NA</v>
      </c>
      <c r="AF549" s="4">
        <f>'8'!K80</f>
        <v>49.158074250109721</v>
      </c>
      <c r="AG549" s="4">
        <f>'8'!L80</f>
        <v>49.264206664455848</v>
      </c>
      <c r="AH549" s="4">
        <f>'8'!M80</f>
        <v>41.46287916200901</v>
      </c>
      <c r="AI549" s="4">
        <f>'8'!N80</f>
        <v>44.537569437676638</v>
      </c>
      <c r="AJ549" s="4">
        <f>'8'!O80</f>
        <v>34.357351581539049</v>
      </c>
      <c r="AK549" s="4">
        <f>'8'!P80</f>
        <v>37.872328430331542</v>
      </c>
      <c r="AL549" s="4">
        <f>'8'!Q80</f>
        <v>40.821005541759924</v>
      </c>
      <c r="AM549" s="4">
        <f>'8'!R80</f>
        <v>47.701695213945506</v>
      </c>
      <c r="AN549" s="4">
        <f>'8'!S80</f>
        <v>34.327686432376467</v>
      </c>
      <c r="AO549" s="4">
        <f>'8'!T80</f>
        <v>51.499406736882037</v>
      </c>
      <c r="AP549" s="4">
        <f>'8'!U80</f>
        <v>44.533996094443459</v>
      </c>
      <c r="AR549" s="238">
        <f t="shared" si="189"/>
        <v>0</v>
      </c>
      <c r="AS549" s="238">
        <f t="shared" si="190"/>
        <v>0</v>
      </c>
      <c r="AT549" s="238">
        <f t="shared" si="191"/>
        <v>0</v>
      </c>
      <c r="AU549" s="238">
        <f t="shared" si="192"/>
        <v>0</v>
      </c>
      <c r="AV549" s="238">
        <f t="shared" si="193"/>
        <v>0</v>
      </c>
      <c r="AW549" s="238">
        <f t="shared" si="194"/>
        <v>0</v>
      </c>
      <c r="AX549" s="238">
        <f t="shared" si="195"/>
        <v>0</v>
      </c>
      <c r="AY549" s="238">
        <f t="shared" si="196"/>
        <v>0</v>
      </c>
      <c r="AZ549" s="238" t="e">
        <f t="shared" si="197"/>
        <v>#VALUE!</v>
      </c>
      <c r="BA549" s="238">
        <f t="shared" si="198"/>
        <v>0</v>
      </c>
      <c r="BB549" s="238">
        <f t="shared" si="199"/>
        <v>0</v>
      </c>
      <c r="BC549" s="238">
        <f t="shared" si="200"/>
        <v>0</v>
      </c>
      <c r="BD549" s="238">
        <f t="shared" si="201"/>
        <v>0</v>
      </c>
      <c r="BE549" s="238">
        <f t="shared" si="202"/>
        <v>0</v>
      </c>
      <c r="BF549" s="238">
        <f t="shared" si="203"/>
        <v>0</v>
      </c>
      <c r="BG549" s="238">
        <f t="shared" si="204"/>
        <v>0</v>
      </c>
      <c r="BH549" s="238">
        <f t="shared" si="205"/>
        <v>0</v>
      </c>
      <c r="BI549" s="238">
        <f t="shared" si="206"/>
        <v>0</v>
      </c>
      <c r="BJ549" s="238">
        <f t="shared" si="207"/>
        <v>0</v>
      </c>
      <c r="BK549" s="238">
        <f t="shared" si="208"/>
        <v>0</v>
      </c>
    </row>
    <row r="550" spans="1:63" x14ac:dyDescent="0.25">
      <c r="A550">
        <v>1981</v>
      </c>
      <c r="B550" s="206">
        <v>44.588765295739371</v>
      </c>
      <c r="C550" s="206">
        <v>45.841180358595103</v>
      </c>
      <c r="D550" s="206">
        <v>43.472117516268796</v>
      </c>
      <c r="E550" s="206">
        <v>50.329848760333974</v>
      </c>
      <c r="F550" s="206">
        <v>36.213387885231121</v>
      </c>
      <c r="G550" s="206">
        <v>49.314905006457074</v>
      </c>
      <c r="H550" s="206">
        <v>45.184898931304382</v>
      </c>
      <c r="I550" s="206">
        <v>37.6381848296827</v>
      </c>
      <c r="J550" s="206" t="e">
        <f>NA()</f>
        <v>#N/A</v>
      </c>
      <c r="K550" s="206">
        <v>48.378252047759183</v>
      </c>
      <c r="L550" s="206">
        <v>49.671205867377331</v>
      </c>
      <c r="M550" s="206">
        <v>41.160926847865817</v>
      </c>
      <c r="N550" s="206">
        <v>44.507311695470314</v>
      </c>
      <c r="O550" s="206">
        <v>33.849993467949218</v>
      </c>
      <c r="P550" s="206">
        <v>37.796264696578554</v>
      </c>
      <c r="Q550" s="206">
        <v>40.356131169632675</v>
      </c>
      <c r="R550" s="206">
        <v>48.146432124387587</v>
      </c>
      <c r="S550" s="206">
        <v>33.314562824471821</v>
      </c>
      <c r="T550" s="206">
        <v>51.520123333579761</v>
      </c>
      <c r="U550" s="206">
        <v>43.348652341324055</v>
      </c>
      <c r="W550" s="4">
        <f>'8'!B81</f>
        <v>44.588765295739371</v>
      </c>
      <c r="X550" s="4">
        <f>'8'!C81</f>
        <v>45.841180358595103</v>
      </c>
      <c r="Y550" s="4">
        <f>'8'!D81</f>
        <v>43.472117516268796</v>
      </c>
      <c r="Z550" s="4">
        <f>'8'!E81</f>
        <v>50.329848760333974</v>
      </c>
      <c r="AA550" s="4">
        <f>'8'!F81</f>
        <v>36.213387885231121</v>
      </c>
      <c r="AB550" s="4">
        <f>'8'!G81</f>
        <v>49.314905006457074</v>
      </c>
      <c r="AC550" s="4">
        <f>'8'!H81</f>
        <v>45.184898931304382</v>
      </c>
      <c r="AD550" s="4">
        <f>'8'!I81</f>
        <v>37.6381848296827</v>
      </c>
      <c r="AE550" s="4" t="str">
        <f>'8'!J81</f>
        <v>NA</v>
      </c>
      <c r="AF550" s="4">
        <f>'8'!K81</f>
        <v>48.378252047759183</v>
      </c>
      <c r="AG550" s="4">
        <f>'8'!L81</f>
        <v>49.671205867377331</v>
      </c>
      <c r="AH550" s="4">
        <f>'8'!M81</f>
        <v>41.160926847865817</v>
      </c>
      <c r="AI550" s="4">
        <f>'8'!N81</f>
        <v>44.507311695470314</v>
      </c>
      <c r="AJ550" s="4">
        <f>'8'!O81</f>
        <v>33.849993467949218</v>
      </c>
      <c r="AK550" s="4">
        <f>'8'!P81</f>
        <v>37.796264696578554</v>
      </c>
      <c r="AL550" s="4">
        <f>'8'!Q81</f>
        <v>40.356131169632675</v>
      </c>
      <c r="AM550" s="4">
        <f>'8'!R81</f>
        <v>48.146432124387587</v>
      </c>
      <c r="AN550" s="4">
        <f>'8'!S81</f>
        <v>33.314562824471821</v>
      </c>
      <c r="AO550" s="4">
        <f>'8'!T81</f>
        <v>51.520123333579761</v>
      </c>
      <c r="AP550" s="4">
        <f>'8'!U81</f>
        <v>43.348652341324055</v>
      </c>
      <c r="AR550" s="238">
        <f t="shared" si="189"/>
        <v>0</v>
      </c>
      <c r="AS550" s="238">
        <f t="shared" si="190"/>
        <v>0</v>
      </c>
      <c r="AT550" s="238">
        <f t="shared" si="191"/>
        <v>0</v>
      </c>
      <c r="AU550" s="238">
        <f t="shared" si="192"/>
        <v>0</v>
      </c>
      <c r="AV550" s="238">
        <f t="shared" si="193"/>
        <v>0</v>
      </c>
      <c r="AW550" s="238">
        <f t="shared" si="194"/>
        <v>0</v>
      </c>
      <c r="AX550" s="238">
        <f t="shared" si="195"/>
        <v>0</v>
      </c>
      <c r="AY550" s="238">
        <f t="shared" si="196"/>
        <v>0</v>
      </c>
      <c r="AZ550" s="238" t="e">
        <f t="shared" si="197"/>
        <v>#VALUE!</v>
      </c>
      <c r="BA550" s="238">
        <f t="shared" si="198"/>
        <v>0</v>
      </c>
      <c r="BB550" s="238">
        <f t="shared" si="199"/>
        <v>0</v>
      </c>
      <c r="BC550" s="238">
        <f t="shared" si="200"/>
        <v>0</v>
      </c>
      <c r="BD550" s="238">
        <f t="shared" si="201"/>
        <v>0</v>
      </c>
      <c r="BE550" s="238">
        <f t="shared" si="202"/>
        <v>0</v>
      </c>
      <c r="BF550" s="238">
        <f t="shared" si="203"/>
        <v>0</v>
      </c>
      <c r="BG550" s="238">
        <f t="shared" si="204"/>
        <v>0</v>
      </c>
      <c r="BH550" s="238">
        <f t="shared" si="205"/>
        <v>0</v>
      </c>
      <c r="BI550" s="238">
        <f t="shared" si="206"/>
        <v>0</v>
      </c>
      <c r="BJ550" s="238">
        <f t="shared" si="207"/>
        <v>0</v>
      </c>
      <c r="BK550" s="238">
        <f t="shared" si="208"/>
        <v>0</v>
      </c>
    </row>
    <row r="551" spans="1:63" x14ac:dyDescent="0.25">
      <c r="A551">
        <v>1982</v>
      </c>
      <c r="B551" s="206">
        <v>43.802866642548281</v>
      </c>
      <c r="C551" s="206">
        <v>43.864515831584917</v>
      </c>
      <c r="D551" s="206">
        <v>42.714609245248276</v>
      </c>
      <c r="E551" s="206">
        <v>50.385780794475167</v>
      </c>
      <c r="F551" s="206">
        <v>36.563269331465072</v>
      </c>
      <c r="G551" s="206">
        <v>48.379622944637838</v>
      </c>
      <c r="H551" s="206">
        <v>44.536379330925094</v>
      </c>
      <c r="I551" s="206">
        <v>37.159987480547564</v>
      </c>
      <c r="J551" s="206" t="e">
        <f>NA()</f>
        <v>#N/A</v>
      </c>
      <c r="K551" s="206">
        <v>48.564024424196234</v>
      </c>
      <c r="L551" s="206">
        <v>49.948906474246328</v>
      </c>
      <c r="M551" s="206">
        <v>40.992885381847792</v>
      </c>
      <c r="N551" s="206">
        <v>44.195139362081832</v>
      </c>
      <c r="O551" s="206">
        <v>33.391386771158842</v>
      </c>
      <c r="P551" s="206">
        <v>37.845575218524388</v>
      </c>
      <c r="Q551" s="206">
        <v>39.571407082255156</v>
      </c>
      <c r="R551" s="206">
        <v>47.985472881099319</v>
      </c>
      <c r="S551" s="206">
        <v>32.85213196155479</v>
      </c>
      <c r="T551" s="206">
        <v>51.392044665349935</v>
      </c>
      <c r="U551" s="206">
        <v>42.548542395764869</v>
      </c>
      <c r="W551" s="4">
        <f>'8'!B82</f>
        <v>43.802866642548281</v>
      </c>
      <c r="X551" s="4">
        <f>'8'!C82</f>
        <v>43.864515831584917</v>
      </c>
      <c r="Y551" s="4">
        <f>'8'!D82</f>
        <v>42.714609245248276</v>
      </c>
      <c r="Z551" s="4">
        <f>'8'!E82</f>
        <v>50.385780794475167</v>
      </c>
      <c r="AA551" s="4">
        <f>'8'!F82</f>
        <v>36.563269331465072</v>
      </c>
      <c r="AB551" s="4">
        <f>'8'!G82</f>
        <v>48.379622944637838</v>
      </c>
      <c r="AC551" s="4">
        <f>'8'!H82</f>
        <v>44.536379330925094</v>
      </c>
      <c r="AD551" s="4">
        <f>'8'!I82</f>
        <v>37.159987480547564</v>
      </c>
      <c r="AE551" s="4" t="str">
        <f>'8'!J82</f>
        <v>NA</v>
      </c>
      <c r="AF551" s="4">
        <f>'8'!K82</f>
        <v>48.564024424196234</v>
      </c>
      <c r="AG551" s="4">
        <f>'8'!L82</f>
        <v>49.948906474246328</v>
      </c>
      <c r="AH551" s="4">
        <f>'8'!M82</f>
        <v>40.992885381847792</v>
      </c>
      <c r="AI551" s="4">
        <f>'8'!N82</f>
        <v>44.195139362081832</v>
      </c>
      <c r="AJ551" s="4">
        <f>'8'!O82</f>
        <v>33.391386771158842</v>
      </c>
      <c r="AK551" s="4">
        <f>'8'!P82</f>
        <v>37.845575218524388</v>
      </c>
      <c r="AL551" s="4">
        <f>'8'!Q82</f>
        <v>39.571407082255156</v>
      </c>
      <c r="AM551" s="4">
        <f>'8'!R82</f>
        <v>47.985472881099319</v>
      </c>
      <c r="AN551" s="4">
        <f>'8'!S82</f>
        <v>32.85213196155479</v>
      </c>
      <c r="AO551" s="4">
        <f>'8'!T82</f>
        <v>51.392044665349935</v>
      </c>
      <c r="AP551" s="4">
        <f>'8'!U82</f>
        <v>42.548542395764869</v>
      </c>
      <c r="AR551" s="238">
        <f t="shared" si="189"/>
        <v>0</v>
      </c>
      <c r="AS551" s="238">
        <f t="shared" si="190"/>
        <v>0</v>
      </c>
      <c r="AT551" s="238">
        <f t="shared" si="191"/>
        <v>0</v>
      </c>
      <c r="AU551" s="238">
        <f t="shared" si="192"/>
        <v>0</v>
      </c>
      <c r="AV551" s="238">
        <f t="shared" si="193"/>
        <v>0</v>
      </c>
      <c r="AW551" s="238">
        <f t="shared" si="194"/>
        <v>0</v>
      </c>
      <c r="AX551" s="238">
        <f t="shared" si="195"/>
        <v>0</v>
      </c>
      <c r="AY551" s="238">
        <f t="shared" si="196"/>
        <v>0</v>
      </c>
      <c r="AZ551" s="238" t="e">
        <f t="shared" si="197"/>
        <v>#VALUE!</v>
      </c>
      <c r="BA551" s="238">
        <f t="shared" si="198"/>
        <v>0</v>
      </c>
      <c r="BB551" s="238">
        <f t="shared" si="199"/>
        <v>0</v>
      </c>
      <c r="BC551" s="238">
        <f t="shared" si="200"/>
        <v>0</v>
      </c>
      <c r="BD551" s="238">
        <f t="shared" si="201"/>
        <v>0</v>
      </c>
      <c r="BE551" s="238">
        <f t="shared" si="202"/>
        <v>0</v>
      </c>
      <c r="BF551" s="238">
        <f t="shared" si="203"/>
        <v>0</v>
      </c>
      <c r="BG551" s="238">
        <f t="shared" si="204"/>
        <v>0</v>
      </c>
      <c r="BH551" s="238">
        <f t="shared" si="205"/>
        <v>0</v>
      </c>
      <c r="BI551" s="238">
        <f t="shared" si="206"/>
        <v>0</v>
      </c>
      <c r="BJ551" s="238">
        <f t="shared" si="207"/>
        <v>0</v>
      </c>
      <c r="BK551" s="238">
        <f t="shared" si="208"/>
        <v>0</v>
      </c>
    </row>
    <row r="552" spans="1:63" x14ac:dyDescent="0.25">
      <c r="A552">
        <v>1983</v>
      </c>
      <c r="B552" s="206">
        <v>43.973504846206048</v>
      </c>
      <c r="C552" s="206">
        <v>43.745607140707222</v>
      </c>
      <c r="D552" s="206">
        <v>41.390079590718713</v>
      </c>
      <c r="E552" s="206">
        <v>50.800195474096967</v>
      </c>
      <c r="F552" s="206">
        <v>36.343907627292062</v>
      </c>
      <c r="G552" s="206">
        <v>48.885727662230494</v>
      </c>
      <c r="H552" s="206">
        <v>44.311545773783919</v>
      </c>
      <c r="I552" s="206">
        <v>36.675964585073558</v>
      </c>
      <c r="J552" s="206" t="e">
        <f>NA()</f>
        <v>#N/A</v>
      </c>
      <c r="K552" s="206">
        <v>48.608379347219724</v>
      </c>
      <c r="L552" s="206">
        <v>49.83744651870505</v>
      </c>
      <c r="M552" s="206">
        <v>40.732132972521249</v>
      </c>
      <c r="N552" s="206">
        <v>43.946078830405547</v>
      </c>
      <c r="O552" s="206">
        <v>32.868962820445738</v>
      </c>
      <c r="P552" s="206">
        <v>37.953776724383502</v>
      </c>
      <c r="Q552" s="206">
        <v>39.067899184531171</v>
      </c>
      <c r="R552" s="206">
        <v>47.729501176233498</v>
      </c>
      <c r="S552" s="206">
        <v>32.583957646842215</v>
      </c>
      <c r="T552" s="206">
        <v>51.485084064516386</v>
      </c>
      <c r="U552" s="206">
        <v>42.217131898572333</v>
      </c>
      <c r="W552" s="4">
        <f>'8'!B83</f>
        <v>43.973504846206048</v>
      </c>
      <c r="X552" s="4">
        <f>'8'!C83</f>
        <v>43.745607140707222</v>
      </c>
      <c r="Y552" s="4">
        <f>'8'!D83</f>
        <v>41.390079590718713</v>
      </c>
      <c r="Z552" s="4">
        <f>'8'!E83</f>
        <v>50.800195474096967</v>
      </c>
      <c r="AA552" s="4">
        <f>'8'!F83</f>
        <v>36.343907627292062</v>
      </c>
      <c r="AB552" s="4">
        <f>'8'!G83</f>
        <v>48.885727662230494</v>
      </c>
      <c r="AC552" s="4">
        <f>'8'!H83</f>
        <v>44.311545773783919</v>
      </c>
      <c r="AD552" s="4">
        <f>'8'!I83</f>
        <v>36.675964585073558</v>
      </c>
      <c r="AE552" s="4" t="str">
        <f>'8'!J83</f>
        <v>NA</v>
      </c>
      <c r="AF552" s="4">
        <f>'8'!K83</f>
        <v>48.608379347219724</v>
      </c>
      <c r="AG552" s="4">
        <f>'8'!L83</f>
        <v>49.83744651870505</v>
      </c>
      <c r="AH552" s="4">
        <f>'8'!M83</f>
        <v>40.732132972521249</v>
      </c>
      <c r="AI552" s="4">
        <f>'8'!N83</f>
        <v>43.946078830405547</v>
      </c>
      <c r="AJ552" s="4">
        <f>'8'!O83</f>
        <v>32.868962820445738</v>
      </c>
      <c r="AK552" s="4">
        <f>'8'!P83</f>
        <v>37.953776724383502</v>
      </c>
      <c r="AL552" s="4">
        <f>'8'!Q83</f>
        <v>39.067899184531171</v>
      </c>
      <c r="AM552" s="4">
        <f>'8'!R83</f>
        <v>47.729501176233498</v>
      </c>
      <c r="AN552" s="4">
        <f>'8'!S83</f>
        <v>32.583957646842215</v>
      </c>
      <c r="AO552" s="4">
        <f>'8'!T83</f>
        <v>51.485084064516386</v>
      </c>
      <c r="AP552" s="4">
        <f>'8'!U83</f>
        <v>42.217131898572333</v>
      </c>
      <c r="AR552" s="238">
        <f t="shared" si="189"/>
        <v>0</v>
      </c>
      <c r="AS552" s="238">
        <f t="shared" si="190"/>
        <v>0</v>
      </c>
      <c r="AT552" s="238">
        <f t="shared" si="191"/>
        <v>0</v>
      </c>
      <c r="AU552" s="238">
        <f t="shared" si="192"/>
        <v>0</v>
      </c>
      <c r="AV552" s="238">
        <f t="shared" si="193"/>
        <v>0</v>
      </c>
      <c r="AW552" s="238">
        <f t="shared" si="194"/>
        <v>0</v>
      </c>
      <c r="AX552" s="238">
        <f t="shared" si="195"/>
        <v>0</v>
      </c>
      <c r="AY552" s="238">
        <f t="shared" si="196"/>
        <v>0</v>
      </c>
      <c r="AZ552" s="238" t="e">
        <f t="shared" si="197"/>
        <v>#VALUE!</v>
      </c>
      <c r="BA552" s="238">
        <f t="shared" si="198"/>
        <v>0</v>
      </c>
      <c r="BB552" s="238">
        <f t="shared" si="199"/>
        <v>0</v>
      </c>
      <c r="BC552" s="238">
        <f t="shared" si="200"/>
        <v>0</v>
      </c>
      <c r="BD552" s="238">
        <f t="shared" si="201"/>
        <v>0</v>
      </c>
      <c r="BE552" s="238">
        <f t="shared" si="202"/>
        <v>0</v>
      </c>
      <c r="BF552" s="238">
        <f t="shared" si="203"/>
        <v>0</v>
      </c>
      <c r="BG552" s="238">
        <f t="shared" si="204"/>
        <v>0</v>
      </c>
      <c r="BH552" s="238">
        <f t="shared" si="205"/>
        <v>0</v>
      </c>
      <c r="BI552" s="238">
        <f t="shared" si="206"/>
        <v>0</v>
      </c>
      <c r="BJ552" s="238">
        <f t="shared" si="207"/>
        <v>0</v>
      </c>
      <c r="BK552" s="238">
        <f t="shared" si="208"/>
        <v>0</v>
      </c>
    </row>
    <row r="553" spans="1:63" x14ac:dyDescent="0.25">
      <c r="A553">
        <v>1984</v>
      </c>
      <c r="B553" s="206">
        <v>45.367001201617953</v>
      </c>
      <c r="C553" s="206">
        <v>44.423015018557585</v>
      </c>
      <c r="D553" s="206">
        <v>42.131643076902051</v>
      </c>
      <c r="E553" s="206">
        <v>50.642703821997429</v>
      </c>
      <c r="F553" s="206">
        <v>35.710081949304701</v>
      </c>
      <c r="G553" s="206">
        <v>48.267239484102717</v>
      </c>
      <c r="H553" s="206">
        <v>44.274994849425362</v>
      </c>
      <c r="I553" s="206">
        <v>36.665802223038348</v>
      </c>
      <c r="J553" s="206" t="e">
        <f>NA()</f>
        <v>#N/A</v>
      </c>
      <c r="K553" s="206">
        <v>49.357478315394481</v>
      </c>
      <c r="L553" s="206">
        <v>49.875015439992154</v>
      </c>
      <c r="M553" s="206">
        <v>40.300572793452965</v>
      </c>
      <c r="N553" s="206">
        <v>44.505108295872496</v>
      </c>
      <c r="O553" s="206">
        <v>32.068834032816326</v>
      </c>
      <c r="P553" s="206">
        <v>37.943203174899153</v>
      </c>
      <c r="Q553" s="206">
        <v>39.237507339674885</v>
      </c>
      <c r="R553" s="206">
        <v>47.950544177808311</v>
      </c>
      <c r="S553" s="206">
        <v>31.725534962928613</v>
      </c>
      <c r="T553" s="206">
        <v>51.863674254046053</v>
      </c>
      <c r="U553" s="206">
        <v>43.051640695633672</v>
      </c>
      <c r="W553" s="4">
        <f>'8'!B84</f>
        <v>45.367001201617953</v>
      </c>
      <c r="X553" s="4">
        <f>'8'!C84</f>
        <v>44.423015018557585</v>
      </c>
      <c r="Y553" s="4">
        <f>'8'!D84</f>
        <v>42.131643076902051</v>
      </c>
      <c r="Z553" s="4">
        <f>'8'!E84</f>
        <v>50.642703821997429</v>
      </c>
      <c r="AA553" s="4">
        <f>'8'!F84</f>
        <v>35.710081949304701</v>
      </c>
      <c r="AB553" s="4">
        <f>'8'!G84</f>
        <v>48.267239484102717</v>
      </c>
      <c r="AC553" s="4">
        <f>'8'!H84</f>
        <v>44.274994849425362</v>
      </c>
      <c r="AD553" s="4">
        <f>'8'!I84</f>
        <v>36.665802223038348</v>
      </c>
      <c r="AE553" s="4" t="str">
        <f>'8'!J84</f>
        <v>NA</v>
      </c>
      <c r="AF553" s="4">
        <f>'8'!K84</f>
        <v>49.357478315394481</v>
      </c>
      <c r="AG553" s="4">
        <f>'8'!L84</f>
        <v>49.875015439992154</v>
      </c>
      <c r="AH553" s="4">
        <f>'8'!M84</f>
        <v>40.300572793452965</v>
      </c>
      <c r="AI553" s="4">
        <f>'8'!N84</f>
        <v>44.505108295872496</v>
      </c>
      <c r="AJ553" s="4">
        <f>'8'!O84</f>
        <v>32.068834032816326</v>
      </c>
      <c r="AK553" s="4">
        <f>'8'!P84</f>
        <v>37.943203174899153</v>
      </c>
      <c r="AL553" s="4">
        <f>'8'!Q84</f>
        <v>39.237507339674885</v>
      </c>
      <c r="AM553" s="4">
        <f>'8'!R84</f>
        <v>47.950544177808311</v>
      </c>
      <c r="AN553" s="4">
        <f>'8'!S84</f>
        <v>31.725534962928613</v>
      </c>
      <c r="AO553" s="4">
        <f>'8'!T84</f>
        <v>51.863674254046053</v>
      </c>
      <c r="AP553" s="4">
        <f>'8'!U84</f>
        <v>43.051640695633672</v>
      </c>
      <c r="AR553" s="238">
        <f t="shared" si="189"/>
        <v>0</v>
      </c>
      <c r="AS553" s="238">
        <f t="shared" si="190"/>
        <v>0</v>
      </c>
      <c r="AT553" s="238">
        <f t="shared" si="191"/>
        <v>0</v>
      </c>
      <c r="AU553" s="238">
        <f t="shared" si="192"/>
        <v>0</v>
      </c>
      <c r="AV553" s="238">
        <f t="shared" si="193"/>
        <v>0</v>
      </c>
      <c r="AW553" s="238">
        <f t="shared" si="194"/>
        <v>0</v>
      </c>
      <c r="AX553" s="238">
        <f t="shared" si="195"/>
        <v>0</v>
      </c>
      <c r="AY553" s="238">
        <f t="shared" si="196"/>
        <v>0</v>
      </c>
      <c r="AZ553" s="238" t="e">
        <f t="shared" si="197"/>
        <v>#VALUE!</v>
      </c>
      <c r="BA553" s="238">
        <f t="shared" si="198"/>
        <v>0</v>
      </c>
      <c r="BB553" s="238">
        <f t="shared" si="199"/>
        <v>0</v>
      </c>
      <c r="BC553" s="238">
        <f t="shared" si="200"/>
        <v>0</v>
      </c>
      <c r="BD553" s="238">
        <f t="shared" si="201"/>
        <v>0</v>
      </c>
      <c r="BE553" s="238">
        <f t="shared" si="202"/>
        <v>0</v>
      </c>
      <c r="BF553" s="238">
        <f t="shared" si="203"/>
        <v>0</v>
      </c>
      <c r="BG553" s="238">
        <f t="shared" si="204"/>
        <v>0</v>
      </c>
      <c r="BH553" s="238">
        <f t="shared" si="205"/>
        <v>0</v>
      </c>
      <c r="BI553" s="238">
        <f t="shared" si="206"/>
        <v>0</v>
      </c>
      <c r="BJ553" s="238">
        <f t="shared" si="207"/>
        <v>0</v>
      </c>
      <c r="BK553" s="238">
        <f t="shared" si="208"/>
        <v>0</v>
      </c>
    </row>
    <row r="554" spans="1:63" x14ac:dyDescent="0.25">
      <c r="A554">
        <v>1985</v>
      </c>
      <c r="B554" s="206">
        <v>45.869851467295128</v>
      </c>
      <c r="C554" s="206">
        <v>45.405302723662409</v>
      </c>
      <c r="D554" s="206">
        <v>42.857176952535106</v>
      </c>
      <c r="E554" s="206">
        <v>50.601131285045618</v>
      </c>
      <c r="F554" s="206">
        <v>36.686011655613974</v>
      </c>
      <c r="G554" s="206">
        <v>46.889897532837828</v>
      </c>
      <c r="H554" s="206">
        <v>44.383074639942713</v>
      </c>
      <c r="I554" s="206">
        <v>36.827352184693481</v>
      </c>
      <c r="J554" s="206" t="e">
        <f>NA()</f>
        <v>#N/A</v>
      </c>
      <c r="K554" s="206">
        <v>50.508074468563649</v>
      </c>
      <c r="L554" s="206">
        <v>49.746991456499373</v>
      </c>
      <c r="M554" s="206">
        <v>40.000317766981084</v>
      </c>
      <c r="N554" s="206">
        <v>45.24121657052963</v>
      </c>
      <c r="O554" s="206">
        <v>31.852397551789107</v>
      </c>
      <c r="P554" s="206">
        <v>38.291258922559493</v>
      </c>
      <c r="Q554" s="206">
        <v>39.792876786274142</v>
      </c>
      <c r="R554" s="206">
        <v>49.135271242783887</v>
      </c>
      <c r="S554" s="206">
        <v>31.284859945283493</v>
      </c>
      <c r="T554" s="206">
        <v>52.316785516717005</v>
      </c>
      <c r="U554" s="206">
        <v>43.484103688510096</v>
      </c>
      <c r="W554" s="4">
        <f>'8'!B85</f>
        <v>45.869851467295128</v>
      </c>
      <c r="X554" s="4">
        <f>'8'!C85</f>
        <v>45.405302723662409</v>
      </c>
      <c r="Y554" s="4">
        <f>'8'!D85</f>
        <v>42.857176952535106</v>
      </c>
      <c r="Z554" s="4">
        <f>'8'!E85</f>
        <v>50.601131285045618</v>
      </c>
      <c r="AA554" s="4">
        <f>'8'!F85</f>
        <v>36.686011655613974</v>
      </c>
      <c r="AB554" s="4">
        <f>'8'!G85</f>
        <v>46.889897532837828</v>
      </c>
      <c r="AC554" s="4">
        <f>'8'!H85</f>
        <v>44.383074639942713</v>
      </c>
      <c r="AD554" s="4">
        <f>'8'!I85</f>
        <v>36.827352184693481</v>
      </c>
      <c r="AE554" s="4" t="str">
        <f>'8'!J85</f>
        <v>NA</v>
      </c>
      <c r="AF554" s="4">
        <f>'8'!K85</f>
        <v>50.508074468563649</v>
      </c>
      <c r="AG554" s="4">
        <f>'8'!L85</f>
        <v>49.746991456499373</v>
      </c>
      <c r="AH554" s="4">
        <f>'8'!M85</f>
        <v>40.000317766981084</v>
      </c>
      <c r="AI554" s="4">
        <f>'8'!N85</f>
        <v>45.24121657052963</v>
      </c>
      <c r="AJ554" s="4">
        <f>'8'!O85</f>
        <v>31.852397551789107</v>
      </c>
      <c r="AK554" s="4">
        <f>'8'!P85</f>
        <v>38.291258922559493</v>
      </c>
      <c r="AL554" s="4">
        <f>'8'!Q85</f>
        <v>39.792876786274142</v>
      </c>
      <c r="AM554" s="4">
        <f>'8'!R85</f>
        <v>49.135271242783887</v>
      </c>
      <c r="AN554" s="4">
        <f>'8'!S85</f>
        <v>31.284859945283493</v>
      </c>
      <c r="AO554" s="4">
        <f>'8'!T85</f>
        <v>52.316785516717005</v>
      </c>
      <c r="AP554" s="4">
        <f>'8'!U85</f>
        <v>43.484103688510096</v>
      </c>
      <c r="AR554" s="238">
        <f t="shared" si="189"/>
        <v>0</v>
      </c>
      <c r="AS554" s="238">
        <f t="shared" si="190"/>
        <v>0</v>
      </c>
      <c r="AT554" s="238">
        <f t="shared" si="191"/>
        <v>0</v>
      </c>
      <c r="AU554" s="238">
        <f t="shared" si="192"/>
        <v>0</v>
      </c>
      <c r="AV554" s="238">
        <f t="shared" si="193"/>
        <v>0</v>
      </c>
      <c r="AW554" s="238">
        <f t="shared" si="194"/>
        <v>0</v>
      </c>
      <c r="AX554" s="238">
        <f t="shared" si="195"/>
        <v>0</v>
      </c>
      <c r="AY554" s="238">
        <f t="shared" si="196"/>
        <v>0</v>
      </c>
      <c r="AZ554" s="238" t="e">
        <f t="shared" si="197"/>
        <v>#VALUE!</v>
      </c>
      <c r="BA554" s="238">
        <f t="shared" si="198"/>
        <v>0</v>
      </c>
      <c r="BB554" s="238">
        <f t="shared" si="199"/>
        <v>0</v>
      </c>
      <c r="BC554" s="238">
        <f t="shared" si="200"/>
        <v>0</v>
      </c>
      <c r="BD554" s="238">
        <f t="shared" si="201"/>
        <v>0</v>
      </c>
      <c r="BE554" s="238">
        <f t="shared" si="202"/>
        <v>0</v>
      </c>
      <c r="BF554" s="238">
        <f t="shared" si="203"/>
        <v>0</v>
      </c>
      <c r="BG554" s="238">
        <f t="shared" si="204"/>
        <v>0</v>
      </c>
      <c r="BH554" s="238">
        <f t="shared" si="205"/>
        <v>0</v>
      </c>
      <c r="BI554" s="238">
        <f t="shared" si="206"/>
        <v>0</v>
      </c>
      <c r="BJ554" s="238">
        <f t="shared" si="207"/>
        <v>0</v>
      </c>
      <c r="BK554" s="238">
        <f t="shared" si="208"/>
        <v>0</v>
      </c>
    </row>
    <row r="555" spans="1:63" x14ac:dyDescent="0.25">
      <c r="A555">
        <v>1986</v>
      </c>
      <c r="B555" s="206">
        <v>46.4743549787867</v>
      </c>
      <c r="C555" s="206">
        <v>46.299089228091752</v>
      </c>
      <c r="D555" s="206">
        <v>43.971378082896592</v>
      </c>
      <c r="E555" s="206">
        <v>50.590158323579118</v>
      </c>
      <c r="F555" s="206">
        <v>37.621008988424578</v>
      </c>
      <c r="G555" s="206">
        <v>46.166576723298185</v>
      </c>
      <c r="H555" s="206">
        <v>44.486388820348239</v>
      </c>
      <c r="I555" s="206">
        <v>37.04786251984131</v>
      </c>
      <c r="J555" s="206" t="e">
        <f>NA()</f>
        <v>#N/A</v>
      </c>
      <c r="K555" s="206">
        <v>51.651414441924061</v>
      </c>
      <c r="L555" s="206">
        <v>49.427081787190879</v>
      </c>
      <c r="M555" s="206">
        <v>40.006850478339459</v>
      </c>
      <c r="N555" s="206">
        <v>46.078013952117381</v>
      </c>
      <c r="O555" s="206">
        <v>31.640429346455168</v>
      </c>
      <c r="P555" s="206">
        <v>38.552604501989258</v>
      </c>
      <c r="Q555" s="206">
        <v>40.509916734013707</v>
      </c>
      <c r="R555" s="206">
        <v>50.563019124365248</v>
      </c>
      <c r="S555" s="206">
        <v>31.912607551300002</v>
      </c>
      <c r="T555" s="206">
        <v>52.514222554198362</v>
      </c>
      <c r="U555" s="206">
        <v>43.656058146919761</v>
      </c>
      <c r="W555" s="4">
        <f>'8'!B86</f>
        <v>46.4743549787867</v>
      </c>
      <c r="X555" s="4">
        <f>'8'!C86</f>
        <v>46.299089228091752</v>
      </c>
      <c r="Y555" s="4">
        <f>'8'!D86</f>
        <v>43.971378082896592</v>
      </c>
      <c r="Z555" s="4">
        <f>'8'!E86</f>
        <v>50.590158323579118</v>
      </c>
      <c r="AA555" s="4">
        <f>'8'!F86</f>
        <v>37.621008988424578</v>
      </c>
      <c r="AB555" s="4">
        <f>'8'!G86</f>
        <v>46.166576723298185</v>
      </c>
      <c r="AC555" s="4">
        <f>'8'!H86</f>
        <v>44.486388820348239</v>
      </c>
      <c r="AD555" s="4">
        <f>'8'!I86</f>
        <v>37.04786251984131</v>
      </c>
      <c r="AE555" s="4" t="str">
        <f>'8'!J86</f>
        <v>NA</v>
      </c>
      <c r="AF555" s="4">
        <f>'8'!K86</f>
        <v>51.651414441924061</v>
      </c>
      <c r="AG555" s="4">
        <f>'8'!L86</f>
        <v>49.427081787190879</v>
      </c>
      <c r="AH555" s="4">
        <f>'8'!M86</f>
        <v>40.006850478339459</v>
      </c>
      <c r="AI555" s="4">
        <f>'8'!N86</f>
        <v>46.078013952117381</v>
      </c>
      <c r="AJ555" s="4">
        <f>'8'!O86</f>
        <v>31.640429346455168</v>
      </c>
      <c r="AK555" s="4">
        <f>'8'!P86</f>
        <v>38.552604501989258</v>
      </c>
      <c r="AL555" s="4">
        <f>'8'!Q86</f>
        <v>40.509916734013707</v>
      </c>
      <c r="AM555" s="4">
        <f>'8'!R86</f>
        <v>50.563019124365248</v>
      </c>
      <c r="AN555" s="4">
        <f>'8'!S86</f>
        <v>31.912607551300002</v>
      </c>
      <c r="AO555" s="4">
        <f>'8'!T86</f>
        <v>52.514222554198362</v>
      </c>
      <c r="AP555" s="4">
        <f>'8'!U86</f>
        <v>43.656058146919761</v>
      </c>
      <c r="AR555" s="238">
        <f t="shared" si="189"/>
        <v>0</v>
      </c>
      <c r="AS555" s="238">
        <f t="shared" si="190"/>
        <v>0</v>
      </c>
      <c r="AT555" s="238">
        <f t="shared" si="191"/>
        <v>0</v>
      </c>
      <c r="AU555" s="238">
        <f t="shared" si="192"/>
        <v>0</v>
      </c>
      <c r="AV555" s="238">
        <f t="shared" si="193"/>
        <v>0</v>
      </c>
      <c r="AW555" s="238">
        <f t="shared" si="194"/>
        <v>0</v>
      </c>
      <c r="AX555" s="238">
        <f t="shared" si="195"/>
        <v>0</v>
      </c>
      <c r="AY555" s="238">
        <f t="shared" si="196"/>
        <v>0</v>
      </c>
      <c r="AZ555" s="238" t="e">
        <f t="shared" si="197"/>
        <v>#VALUE!</v>
      </c>
      <c r="BA555" s="238">
        <f t="shared" si="198"/>
        <v>0</v>
      </c>
      <c r="BB555" s="238">
        <f t="shared" si="199"/>
        <v>0</v>
      </c>
      <c r="BC555" s="238">
        <f t="shared" si="200"/>
        <v>0</v>
      </c>
      <c r="BD555" s="238">
        <f t="shared" si="201"/>
        <v>0</v>
      </c>
      <c r="BE555" s="238">
        <f t="shared" si="202"/>
        <v>0</v>
      </c>
      <c r="BF555" s="238">
        <f t="shared" si="203"/>
        <v>0</v>
      </c>
      <c r="BG555" s="238">
        <f t="shared" si="204"/>
        <v>0</v>
      </c>
      <c r="BH555" s="238">
        <f t="shared" si="205"/>
        <v>0</v>
      </c>
      <c r="BI555" s="238">
        <f t="shared" si="206"/>
        <v>0</v>
      </c>
      <c r="BJ555" s="238">
        <f t="shared" si="207"/>
        <v>0</v>
      </c>
      <c r="BK555" s="238">
        <f t="shared" si="208"/>
        <v>0</v>
      </c>
    </row>
    <row r="556" spans="1:63" x14ac:dyDescent="0.25">
      <c r="A556">
        <v>1987</v>
      </c>
      <c r="B556" s="206">
        <v>47.238513368807759</v>
      </c>
      <c r="C556" s="206">
        <v>46.927228947114976</v>
      </c>
      <c r="D556" s="206">
        <v>44.249818898211664</v>
      </c>
      <c r="E556" s="206">
        <v>50.546383602235956</v>
      </c>
      <c r="F556" s="206">
        <v>39.292013370913097</v>
      </c>
      <c r="G556" s="206">
        <v>47.443831457612198</v>
      </c>
      <c r="H556" s="206">
        <v>44.431923111986237</v>
      </c>
      <c r="I556" s="206">
        <v>37.289925481454979</v>
      </c>
      <c r="J556" s="206" t="e">
        <f>NA()</f>
        <v>#N/A</v>
      </c>
      <c r="K556" s="206">
        <v>51.803169281080422</v>
      </c>
      <c r="L556" s="206">
        <v>49.564862838984347</v>
      </c>
      <c r="M556" s="206">
        <v>40.128992351246431</v>
      </c>
      <c r="N556" s="206">
        <v>46.713165348658251</v>
      </c>
      <c r="O556" s="206">
        <v>31.825093797880989</v>
      </c>
      <c r="P556" s="206">
        <v>38.636704268874553</v>
      </c>
      <c r="Q556" s="206">
        <v>41.103403003641176</v>
      </c>
      <c r="R556" s="206">
        <v>51.349146923562863</v>
      </c>
      <c r="S556" s="206">
        <v>33.359461167478784</v>
      </c>
      <c r="T556" s="206">
        <v>52.756796950350008</v>
      </c>
      <c r="U556" s="206">
        <v>44.431730159847902</v>
      </c>
      <c r="W556" s="4">
        <f>'8'!B87</f>
        <v>47.238513368807759</v>
      </c>
      <c r="X556" s="4">
        <f>'8'!C87</f>
        <v>46.927228947114976</v>
      </c>
      <c r="Y556" s="4">
        <f>'8'!D87</f>
        <v>44.249818898211664</v>
      </c>
      <c r="Z556" s="4">
        <f>'8'!E87</f>
        <v>50.546383602235956</v>
      </c>
      <c r="AA556" s="4">
        <f>'8'!F87</f>
        <v>39.292013370913097</v>
      </c>
      <c r="AB556" s="4">
        <f>'8'!G87</f>
        <v>47.443831457612198</v>
      </c>
      <c r="AC556" s="4">
        <f>'8'!H87</f>
        <v>44.431923111986237</v>
      </c>
      <c r="AD556" s="4">
        <f>'8'!I87</f>
        <v>37.289925481454979</v>
      </c>
      <c r="AE556" s="4" t="str">
        <f>'8'!J87</f>
        <v>NA</v>
      </c>
      <c r="AF556" s="4">
        <f>'8'!K87</f>
        <v>51.803169281080422</v>
      </c>
      <c r="AG556" s="4">
        <f>'8'!L87</f>
        <v>49.564862838984347</v>
      </c>
      <c r="AH556" s="4">
        <f>'8'!M87</f>
        <v>40.128992351246431</v>
      </c>
      <c r="AI556" s="4">
        <f>'8'!N87</f>
        <v>46.713165348658251</v>
      </c>
      <c r="AJ556" s="4">
        <f>'8'!O87</f>
        <v>31.825093797880989</v>
      </c>
      <c r="AK556" s="4">
        <f>'8'!P87</f>
        <v>38.636704268874553</v>
      </c>
      <c r="AL556" s="4">
        <f>'8'!Q87</f>
        <v>41.103403003641176</v>
      </c>
      <c r="AM556" s="4">
        <f>'8'!R87</f>
        <v>51.349146923562863</v>
      </c>
      <c r="AN556" s="4">
        <f>'8'!S87</f>
        <v>33.359461167478784</v>
      </c>
      <c r="AO556" s="4">
        <f>'8'!T87</f>
        <v>52.756796950350008</v>
      </c>
      <c r="AP556" s="4">
        <f>'8'!U87</f>
        <v>44.431730159847902</v>
      </c>
      <c r="AR556" s="238">
        <f t="shared" si="189"/>
        <v>0</v>
      </c>
      <c r="AS556" s="238">
        <f t="shared" si="190"/>
        <v>0</v>
      </c>
      <c r="AT556" s="238">
        <f t="shared" si="191"/>
        <v>0</v>
      </c>
      <c r="AU556" s="238">
        <f t="shared" si="192"/>
        <v>0</v>
      </c>
      <c r="AV556" s="238">
        <f t="shared" si="193"/>
        <v>0</v>
      </c>
      <c r="AW556" s="238">
        <f t="shared" si="194"/>
        <v>0</v>
      </c>
      <c r="AX556" s="238">
        <f t="shared" si="195"/>
        <v>0</v>
      </c>
      <c r="AY556" s="238">
        <f t="shared" si="196"/>
        <v>0</v>
      </c>
      <c r="AZ556" s="238" t="e">
        <f t="shared" si="197"/>
        <v>#VALUE!</v>
      </c>
      <c r="BA556" s="238">
        <f t="shared" si="198"/>
        <v>0</v>
      </c>
      <c r="BB556" s="238">
        <f t="shared" si="199"/>
        <v>0</v>
      </c>
      <c r="BC556" s="238">
        <f t="shared" si="200"/>
        <v>0</v>
      </c>
      <c r="BD556" s="238">
        <f t="shared" si="201"/>
        <v>0</v>
      </c>
      <c r="BE556" s="238">
        <f t="shared" si="202"/>
        <v>0</v>
      </c>
      <c r="BF556" s="238">
        <f t="shared" si="203"/>
        <v>0</v>
      </c>
      <c r="BG556" s="238">
        <f t="shared" si="204"/>
        <v>0</v>
      </c>
      <c r="BH556" s="238">
        <f t="shared" si="205"/>
        <v>0</v>
      </c>
      <c r="BI556" s="238">
        <f t="shared" si="206"/>
        <v>0</v>
      </c>
      <c r="BJ556" s="238">
        <f t="shared" si="207"/>
        <v>0</v>
      </c>
      <c r="BK556" s="238">
        <f t="shared" si="208"/>
        <v>0</v>
      </c>
    </row>
    <row r="557" spans="1:63" x14ac:dyDescent="0.25">
      <c r="A557">
        <v>1988</v>
      </c>
      <c r="B557" s="206">
        <v>47.829369727492747</v>
      </c>
      <c r="C557" s="206">
        <v>47.724674318550406</v>
      </c>
      <c r="D557" s="206">
        <v>45.167964263480577</v>
      </c>
      <c r="E557" s="206">
        <v>50.914626719003209</v>
      </c>
      <c r="F557" s="206">
        <v>40.134426656434911</v>
      </c>
      <c r="G557" s="206">
        <v>48.617512584735856</v>
      </c>
      <c r="H557" s="206">
        <v>44.754464447289401</v>
      </c>
      <c r="I557" s="206">
        <v>37.889439078610415</v>
      </c>
      <c r="J557" s="206" t="e">
        <f>NA()</f>
        <v>#N/A</v>
      </c>
      <c r="K557" s="206">
        <v>51.370303765759708</v>
      </c>
      <c r="L557" s="206">
        <v>49.920342352506999</v>
      </c>
      <c r="M557" s="206">
        <v>40.282867628634364</v>
      </c>
      <c r="N557" s="206">
        <v>47.090317331163547</v>
      </c>
      <c r="O557" s="206">
        <v>31.991417811382878</v>
      </c>
      <c r="P557" s="206">
        <v>39.032456097267108</v>
      </c>
      <c r="Q557" s="206">
        <v>41.574368997570524</v>
      </c>
      <c r="R557" s="206">
        <v>50.795019583737918</v>
      </c>
      <c r="S557" s="206">
        <v>34.452278853534722</v>
      </c>
      <c r="T557" s="206">
        <v>53.24048178864863</v>
      </c>
      <c r="U557" s="206">
        <v>45.804343242673419</v>
      </c>
      <c r="W557" s="4">
        <f>'8'!B88</f>
        <v>47.829369727492747</v>
      </c>
      <c r="X557" s="4">
        <f>'8'!C88</f>
        <v>47.724674318550406</v>
      </c>
      <c r="Y557" s="4">
        <f>'8'!D88</f>
        <v>45.167964263480577</v>
      </c>
      <c r="Z557" s="4">
        <f>'8'!E88</f>
        <v>50.914626719003209</v>
      </c>
      <c r="AA557" s="4">
        <f>'8'!F88</f>
        <v>40.134426656434911</v>
      </c>
      <c r="AB557" s="4">
        <f>'8'!G88</f>
        <v>48.617512584735856</v>
      </c>
      <c r="AC557" s="4">
        <f>'8'!H88</f>
        <v>44.754464447289401</v>
      </c>
      <c r="AD557" s="4">
        <f>'8'!I88</f>
        <v>37.889439078610415</v>
      </c>
      <c r="AE557" s="4" t="str">
        <f>'8'!J88</f>
        <v>NA</v>
      </c>
      <c r="AF557" s="4">
        <f>'8'!K88</f>
        <v>51.370303765759708</v>
      </c>
      <c r="AG557" s="4">
        <f>'8'!L88</f>
        <v>49.920342352506999</v>
      </c>
      <c r="AH557" s="4">
        <f>'8'!M88</f>
        <v>40.282867628634364</v>
      </c>
      <c r="AI557" s="4">
        <f>'8'!N88</f>
        <v>47.090317331163547</v>
      </c>
      <c r="AJ557" s="4">
        <f>'8'!O88</f>
        <v>31.991417811382878</v>
      </c>
      <c r="AK557" s="4">
        <f>'8'!P88</f>
        <v>39.032456097267108</v>
      </c>
      <c r="AL557" s="4">
        <f>'8'!Q88</f>
        <v>41.574368997570524</v>
      </c>
      <c r="AM557" s="4">
        <f>'8'!R88</f>
        <v>50.795019583737918</v>
      </c>
      <c r="AN557" s="4">
        <f>'8'!S88</f>
        <v>34.452278853534722</v>
      </c>
      <c r="AO557" s="4">
        <f>'8'!T88</f>
        <v>53.24048178864863</v>
      </c>
      <c r="AP557" s="4">
        <f>'8'!U88</f>
        <v>45.804343242673419</v>
      </c>
      <c r="AR557" s="238">
        <f t="shared" si="189"/>
        <v>0</v>
      </c>
      <c r="AS557" s="238">
        <f t="shared" si="190"/>
        <v>0</v>
      </c>
      <c r="AT557" s="238">
        <f t="shared" si="191"/>
        <v>0</v>
      </c>
      <c r="AU557" s="238">
        <f t="shared" si="192"/>
        <v>0</v>
      </c>
      <c r="AV557" s="238">
        <f t="shared" si="193"/>
        <v>0</v>
      </c>
      <c r="AW557" s="238">
        <f t="shared" si="194"/>
        <v>0</v>
      </c>
      <c r="AX557" s="238">
        <f t="shared" si="195"/>
        <v>0</v>
      </c>
      <c r="AY557" s="238">
        <f t="shared" si="196"/>
        <v>0</v>
      </c>
      <c r="AZ557" s="238" t="e">
        <f t="shared" si="197"/>
        <v>#VALUE!</v>
      </c>
      <c r="BA557" s="238">
        <f t="shared" si="198"/>
        <v>0</v>
      </c>
      <c r="BB557" s="238">
        <f t="shared" si="199"/>
        <v>0</v>
      </c>
      <c r="BC557" s="238">
        <f t="shared" si="200"/>
        <v>0</v>
      </c>
      <c r="BD557" s="238">
        <f t="shared" si="201"/>
        <v>0</v>
      </c>
      <c r="BE557" s="238">
        <f t="shared" si="202"/>
        <v>0</v>
      </c>
      <c r="BF557" s="238">
        <f t="shared" si="203"/>
        <v>0</v>
      </c>
      <c r="BG557" s="238">
        <f t="shared" si="204"/>
        <v>0</v>
      </c>
      <c r="BH557" s="238">
        <f t="shared" si="205"/>
        <v>0</v>
      </c>
      <c r="BI557" s="238">
        <f t="shared" si="206"/>
        <v>0</v>
      </c>
      <c r="BJ557" s="238">
        <f t="shared" si="207"/>
        <v>0</v>
      </c>
      <c r="BK557" s="238">
        <f t="shared" si="208"/>
        <v>0</v>
      </c>
    </row>
    <row r="558" spans="1:63" x14ac:dyDescent="0.25">
      <c r="A558">
        <v>1989</v>
      </c>
      <c r="B558" s="206">
        <v>48.333885874618943</v>
      </c>
      <c r="C558" s="206">
        <v>47.930351458993641</v>
      </c>
      <c r="D558" s="206">
        <v>46.32197384920574</v>
      </c>
      <c r="E558" s="206">
        <v>51.466981672572828</v>
      </c>
      <c r="F558" s="206">
        <v>41.367250772561668</v>
      </c>
      <c r="G558" s="206">
        <v>49.423201792967923</v>
      </c>
      <c r="H558" s="206">
        <v>45.093201909460333</v>
      </c>
      <c r="I558" s="206">
        <v>38.336710100684755</v>
      </c>
      <c r="J558" s="206" t="e">
        <f>NA()</f>
        <v>#N/A</v>
      </c>
      <c r="K558" s="206">
        <v>51.122132411098384</v>
      </c>
      <c r="L558" s="206">
        <v>50.211799239017395</v>
      </c>
      <c r="M558" s="206">
        <v>40.737017718691568</v>
      </c>
      <c r="N558" s="206">
        <v>47.500120844947872</v>
      </c>
      <c r="O558" s="206">
        <v>32.107260017787823</v>
      </c>
      <c r="P558" s="206">
        <v>39.269452074571966</v>
      </c>
      <c r="Q558" s="206">
        <v>42.443267090413883</v>
      </c>
      <c r="R558" s="206">
        <v>49.145934574762933</v>
      </c>
      <c r="S558" s="206">
        <v>35.631144216773983</v>
      </c>
      <c r="T558" s="206">
        <v>53.654398230241249</v>
      </c>
      <c r="U558" s="206">
        <v>46.865582731796202</v>
      </c>
      <c r="W558" s="4">
        <f>'8'!B89</f>
        <v>48.333885874618943</v>
      </c>
      <c r="X558" s="4">
        <f>'8'!C89</f>
        <v>47.930351458993641</v>
      </c>
      <c r="Y558" s="4">
        <f>'8'!D89</f>
        <v>46.32197384920574</v>
      </c>
      <c r="Z558" s="4">
        <f>'8'!E89</f>
        <v>51.466981672572828</v>
      </c>
      <c r="AA558" s="4">
        <f>'8'!F89</f>
        <v>41.367250772561668</v>
      </c>
      <c r="AB558" s="4">
        <f>'8'!G89</f>
        <v>49.423201792967923</v>
      </c>
      <c r="AC558" s="4">
        <f>'8'!H89</f>
        <v>45.093201909460333</v>
      </c>
      <c r="AD558" s="4">
        <f>'8'!I89</f>
        <v>38.336710100684755</v>
      </c>
      <c r="AE558" s="4" t="str">
        <f>'8'!J89</f>
        <v>NA</v>
      </c>
      <c r="AF558" s="4">
        <f>'8'!K89</f>
        <v>51.122132411098384</v>
      </c>
      <c r="AG558" s="4">
        <f>'8'!L89</f>
        <v>50.211799239017395</v>
      </c>
      <c r="AH558" s="4">
        <f>'8'!M89</f>
        <v>40.737017718691568</v>
      </c>
      <c r="AI558" s="4">
        <f>'8'!N89</f>
        <v>47.500120844947872</v>
      </c>
      <c r="AJ558" s="4">
        <f>'8'!O89</f>
        <v>32.107260017787823</v>
      </c>
      <c r="AK558" s="4">
        <f>'8'!P89</f>
        <v>39.269452074571966</v>
      </c>
      <c r="AL558" s="4">
        <f>'8'!Q89</f>
        <v>42.443267090413883</v>
      </c>
      <c r="AM558" s="4">
        <f>'8'!R89</f>
        <v>49.145934574762933</v>
      </c>
      <c r="AN558" s="4">
        <f>'8'!S89</f>
        <v>35.631144216773983</v>
      </c>
      <c r="AO558" s="4">
        <f>'8'!T89</f>
        <v>53.654398230241249</v>
      </c>
      <c r="AP558" s="4">
        <f>'8'!U89</f>
        <v>46.865582731796202</v>
      </c>
      <c r="AR558" s="238">
        <f t="shared" si="189"/>
        <v>0</v>
      </c>
      <c r="AS558" s="238">
        <f t="shared" si="190"/>
        <v>0</v>
      </c>
      <c r="AT558" s="238">
        <f t="shared" si="191"/>
        <v>0</v>
      </c>
      <c r="AU558" s="238">
        <f t="shared" si="192"/>
        <v>0</v>
      </c>
      <c r="AV558" s="238">
        <f t="shared" si="193"/>
        <v>0</v>
      </c>
      <c r="AW558" s="238">
        <f t="shared" si="194"/>
        <v>0</v>
      </c>
      <c r="AX558" s="238">
        <f t="shared" si="195"/>
        <v>0</v>
      </c>
      <c r="AY558" s="238">
        <f t="shared" si="196"/>
        <v>0</v>
      </c>
      <c r="AZ558" s="238" t="e">
        <f t="shared" si="197"/>
        <v>#VALUE!</v>
      </c>
      <c r="BA558" s="238">
        <f t="shared" si="198"/>
        <v>0</v>
      </c>
      <c r="BB558" s="238">
        <f t="shared" si="199"/>
        <v>0</v>
      </c>
      <c r="BC558" s="238">
        <f t="shared" si="200"/>
        <v>0</v>
      </c>
      <c r="BD558" s="238">
        <f t="shared" si="201"/>
        <v>0</v>
      </c>
      <c r="BE558" s="238">
        <f t="shared" si="202"/>
        <v>0</v>
      </c>
      <c r="BF558" s="238">
        <f t="shared" si="203"/>
        <v>0</v>
      </c>
      <c r="BG558" s="238">
        <f t="shared" si="204"/>
        <v>0</v>
      </c>
      <c r="BH558" s="238">
        <f t="shared" si="205"/>
        <v>0</v>
      </c>
      <c r="BI558" s="238">
        <f t="shared" si="206"/>
        <v>0</v>
      </c>
      <c r="BJ558" s="238">
        <f t="shared" si="207"/>
        <v>0</v>
      </c>
      <c r="BK558" s="238">
        <f t="shared" si="208"/>
        <v>0</v>
      </c>
    </row>
    <row r="559" spans="1:63" x14ac:dyDescent="0.25">
      <c r="A559">
        <v>1990</v>
      </c>
      <c r="B559" s="206">
        <v>48.358466729566786</v>
      </c>
      <c r="C559" s="206">
        <v>47.5388804894909</v>
      </c>
      <c r="D559" s="206">
        <v>46.450383091667007</v>
      </c>
      <c r="E559" s="206">
        <v>52.148179575708511</v>
      </c>
      <c r="F559" s="206">
        <v>42.186383196565238</v>
      </c>
      <c r="G559" s="206">
        <v>52.415081381448026</v>
      </c>
      <c r="H559" s="206">
        <v>45.60973743434996</v>
      </c>
      <c r="I559" s="206">
        <v>38.635223125273505</v>
      </c>
      <c r="J559" s="206" t="e">
        <f>NA()</f>
        <v>#N/A</v>
      </c>
      <c r="K559" s="206">
        <v>50.753751247497711</v>
      </c>
      <c r="L559" s="206">
        <v>49.74500296354276</v>
      </c>
      <c r="M559" s="206">
        <v>40.877954774985731</v>
      </c>
      <c r="N559" s="206">
        <v>48.074430075568344</v>
      </c>
      <c r="O559" s="206">
        <v>33.490772129422169</v>
      </c>
      <c r="P559" s="206">
        <v>39.861814410607522</v>
      </c>
      <c r="Q559" s="206">
        <v>43.442544674416759</v>
      </c>
      <c r="R559" s="206">
        <v>48.540212327179738</v>
      </c>
      <c r="S559" s="206">
        <v>36.929395158784892</v>
      </c>
      <c r="T559" s="206">
        <v>53.731955428255162</v>
      </c>
      <c r="U559" s="206">
        <v>46.946904974055244</v>
      </c>
      <c r="W559" s="4">
        <f>'8'!B90</f>
        <v>48.358466729566786</v>
      </c>
      <c r="X559" s="4">
        <f>'8'!C90</f>
        <v>47.5388804894909</v>
      </c>
      <c r="Y559" s="4">
        <f>'8'!D90</f>
        <v>46.450383091667007</v>
      </c>
      <c r="Z559" s="4">
        <f>'8'!E90</f>
        <v>52.148179575708511</v>
      </c>
      <c r="AA559" s="4">
        <f>'8'!F90</f>
        <v>42.186383196565238</v>
      </c>
      <c r="AB559" s="4">
        <f>'8'!G90</f>
        <v>52.415081381448026</v>
      </c>
      <c r="AC559" s="4">
        <f>'8'!H90</f>
        <v>45.60973743434996</v>
      </c>
      <c r="AD559" s="4">
        <f>'8'!I90</f>
        <v>38.635223125273505</v>
      </c>
      <c r="AE559" s="4" t="str">
        <f>'8'!J90</f>
        <v>NA</v>
      </c>
      <c r="AF559" s="4">
        <f>'8'!K90</f>
        <v>50.753751247497711</v>
      </c>
      <c r="AG559" s="4">
        <f>'8'!L90</f>
        <v>49.74500296354276</v>
      </c>
      <c r="AH559" s="4">
        <f>'8'!M90</f>
        <v>40.877954774985731</v>
      </c>
      <c r="AI559" s="4">
        <f>'8'!N90</f>
        <v>48.074430075568344</v>
      </c>
      <c r="AJ559" s="4">
        <f>'8'!O90</f>
        <v>33.490772129422169</v>
      </c>
      <c r="AK559" s="4">
        <f>'8'!P90</f>
        <v>39.861814410607522</v>
      </c>
      <c r="AL559" s="4">
        <f>'8'!Q90</f>
        <v>43.442544674416759</v>
      </c>
      <c r="AM559" s="4">
        <f>'8'!R90</f>
        <v>48.540212327179738</v>
      </c>
      <c r="AN559" s="4">
        <f>'8'!S90</f>
        <v>36.929395158784892</v>
      </c>
      <c r="AO559" s="4">
        <f>'8'!T90</f>
        <v>53.731955428255162</v>
      </c>
      <c r="AP559" s="4">
        <f>'8'!U90</f>
        <v>46.946904974055244</v>
      </c>
      <c r="AR559" s="238">
        <f t="shared" si="189"/>
        <v>0</v>
      </c>
      <c r="AS559" s="238">
        <f t="shared" si="190"/>
        <v>0</v>
      </c>
      <c r="AT559" s="238">
        <f t="shared" si="191"/>
        <v>0</v>
      </c>
      <c r="AU559" s="238">
        <f t="shared" si="192"/>
        <v>0</v>
      </c>
      <c r="AV559" s="238">
        <f t="shared" si="193"/>
        <v>0</v>
      </c>
      <c r="AW559" s="238">
        <f t="shared" si="194"/>
        <v>0</v>
      </c>
      <c r="AX559" s="238">
        <f t="shared" si="195"/>
        <v>0</v>
      </c>
      <c r="AY559" s="238">
        <f t="shared" si="196"/>
        <v>0</v>
      </c>
      <c r="AZ559" s="238" t="e">
        <f t="shared" si="197"/>
        <v>#VALUE!</v>
      </c>
      <c r="BA559" s="238">
        <f t="shared" si="198"/>
        <v>0</v>
      </c>
      <c r="BB559" s="238">
        <f t="shared" si="199"/>
        <v>0</v>
      </c>
      <c r="BC559" s="238">
        <f t="shared" si="200"/>
        <v>0</v>
      </c>
      <c r="BD559" s="238">
        <f t="shared" si="201"/>
        <v>0</v>
      </c>
      <c r="BE559" s="238">
        <f t="shared" si="202"/>
        <v>0</v>
      </c>
      <c r="BF559" s="238">
        <f t="shared" si="203"/>
        <v>0</v>
      </c>
      <c r="BG559" s="238">
        <f t="shared" si="204"/>
        <v>0</v>
      </c>
      <c r="BH559" s="238">
        <f t="shared" si="205"/>
        <v>0</v>
      </c>
      <c r="BI559" s="238">
        <f t="shared" si="206"/>
        <v>0</v>
      </c>
      <c r="BJ559" s="238">
        <f t="shared" si="207"/>
        <v>0</v>
      </c>
      <c r="BK559" s="238">
        <f t="shared" si="208"/>
        <v>0</v>
      </c>
    </row>
    <row r="560" spans="1:63" x14ac:dyDescent="0.25">
      <c r="A560">
        <v>1991</v>
      </c>
      <c r="B560" s="206">
        <v>47.273889219820667</v>
      </c>
      <c r="C560" s="206">
        <v>46.131470014002716</v>
      </c>
      <c r="D560" s="206">
        <v>44.801840813781382</v>
      </c>
      <c r="E560" s="206">
        <v>53.007368983496747</v>
      </c>
      <c r="F560" s="206">
        <v>43.073557598231922</v>
      </c>
      <c r="G560" s="206">
        <v>50.522886588913707</v>
      </c>
      <c r="H560" s="206">
        <v>45.722642175947001</v>
      </c>
      <c r="I560" s="206">
        <v>38.622480240757454</v>
      </c>
      <c r="J560" s="206" t="e">
        <f>NA()</f>
        <v>#N/A</v>
      </c>
      <c r="K560" s="206">
        <v>50.394998978911566</v>
      </c>
      <c r="L560" s="206">
        <v>46.685707675308258</v>
      </c>
      <c r="M560" s="206">
        <v>40.732142195129725</v>
      </c>
      <c r="N560" s="206">
        <v>48.399679935987209</v>
      </c>
      <c r="O560" s="206">
        <v>33.173438490354947</v>
      </c>
      <c r="P560" s="206">
        <v>40.567495730393198</v>
      </c>
      <c r="Q560" s="206">
        <v>43.920789186798906</v>
      </c>
      <c r="R560" s="206">
        <v>47.831257338565628</v>
      </c>
      <c r="S560" s="206">
        <v>37.286782271220055</v>
      </c>
      <c r="T560" s="206">
        <v>52.570271397712652</v>
      </c>
      <c r="U560" s="206">
        <v>45.547450338620102</v>
      </c>
      <c r="W560" s="4">
        <f>'8'!B91</f>
        <v>47.273889219820667</v>
      </c>
      <c r="X560" s="4">
        <f>'8'!C91</f>
        <v>46.131470014002716</v>
      </c>
      <c r="Y560" s="4">
        <f>'8'!D91</f>
        <v>44.801840813781382</v>
      </c>
      <c r="Z560" s="4">
        <f>'8'!E91</f>
        <v>53.007368983496747</v>
      </c>
      <c r="AA560" s="4">
        <f>'8'!F91</f>
        <v>43.073557598231922</v>
      </c>
      <c r="AB560" s="4">
        <f>'8'!G91</f>
        <v>50.522886588913707</v>
      </c>
      <c r="AC560" s="4">
        <f>'8'!H91</f>
        <v>45.722642175947001</v>
      </c>
      <c r="AD560" s="4">
        <f>'8'!I91</f>
        <v>38.622480240757454</v>
      </c>
      <c r="AE560" s="4" t="str">
        <f>'8'!J91</f>
        <v>NA</v>
      </c>
      <c r="AF560" s="4">
        <f>'8'!K91</f>
        <v>50.394998978911566</v>
      </c>
      <c r="AG560" s="4">
        <f>'8'!L91</f>
        <v>46.685707675308258</v>
      </c>
      <c r="AH560" s="4">
        <f>'8'!M91</f>
        <v>40.732142195129725</v>
      </c>
      <c r="AI560" s="4">
        <f>'8'!N91</f>
        <v>48.399679935987209</v>
      </c>
      <c r="AJ560" s="4">
        <f>'8'!O91</f>
        <v>33.173438490354947</v>
      </c>
      <c r="AK560" s="4">
        <f>'8'!P91</f>
        <v>40.567495730393198</v>
      </c>
      <c r="AL560" s="4">
        <f>'8'!Q91</f>
        <v>43.920789186798906</v>
      </c>
      <c r="AM560" s="4">
        <f>'8'!R91</f>
        <v>47.831257338565628</v>
      </c>
      <c r="AN560" s="4">
        <f>'8'!S91</f>
        <v>37.286782271220055</v>
      </c>
      <c r="AO560" s="4">
        <f>'8'!T91</f>
        <v>52.570271397712652</v>
      </c>
      <c r="AP560" s="4">
        <f>'8'!U91</f>
        <v>45.547450338620102</v>
      </c>
      <c r="AR560" s="238">
        <f t="shared" si="189"/>
        <v>0</v>
      </c>
      <c r="AS560" s="238">
        <f t="shared" si="190"/>
        <v>0</v>
      </c>
      <c r="AT560" s="238">
        <f t="shared" si="191"/>
        <v>0</v>
      </c>
      <c r="AU560" s="238">
        <f t="shared" si="192"/>
        <v>0</v>
      </c>
      <c r="AV560" s="238">
        <f t="shared" si="193"/>
        <v>0</v>
      </c>
      <c r="AW560" s="238">
        <f t="shared" si="194"/>
        <v>0</v>
      </c>
      <c r="AX560" s="238">
        <f t="shared" si="195"/>
        <v>0</v>
      </c>
      <c r="AY560" s="238">
        <f t="shared" si="196"/>
        <v>0</v>
      </c>
      <c r="AZ560" s="238" t="e">
        <f t="shared" si="197"/>
        <v>#VALUE!</v>
      </c>
      <c r="BA560" s="238">
        <f t="shared" si="198"/>
        <v>0</v>
      </c>
      <c r="BB560" s="238">
        <f t="shared" si="199"/>
        <v>0</v>
      </c>
      <c r="BC560" s="238">
        <f t="shared" si="200"/>
        <v>0</v>
      </c>
      <c r="BD560" s="238">
        <f t="shared" si="201"/>
        <v>0</v>
      </c>
      <c r="BE560" s="238">
        <f t="shared" si="202"/>
        <v>0</v>
      </c>
      <c r="BF560" s="238">
        <f t="shared" si="203"/>
        <v>0</v>
      </c>
      <c r="BG560" s="238">
        <f t="shared" si="204"/>
        <v>0</v>
      </c>
      <c r="BH560" s="238">
        <f t="shared" si="205"/>
        <v>0</v>
      </c>
      <c r="BI560" s="238">
        <f t="shared" si="206"/>
        <v>0</v>
      </c>
      <c r="BJ560" s="238">
        <f t="shared" si="207"/>
        <v>0</v>
      </c>
      <c r="BK560" s="238">
        <f t="shared" si="208"/>
        <v>0</v>
      </c>
    </row>
    <row r="561" spans="1:63" x14ac:dyDescent="0.25">
      <c r="A561">
        <v>1992</v>
      </c>
      <c r="B561" s="206">
        <v>46.890157029747677</v>
      </c>
      <c r="C561" s="206">
        <v>45.13583885441269</v>
      </c>
      <c r="D561" s="206">
        <v>44.035759665061292</v>
      </c>
      <c r="E561" s="206">
        <v>53.402210380975198</v>
      </c>
      <c r="F561" s="206">
        <v>43.45116693664496</v>
      </c>
      <c r="G561" s="206">
        <v>50.697179177847694</v>
      </c>
      <c r="H561" s="206">
        <v>45.480749981663585</v>
      </c>
      <c r="I561" s="206">
        <v>38.416906697209349</v>
      </c>
      <c r="J561" s="206" t="e">
        <f>NA()</f>
        <v>#N/A</v>
      </c>
      <c r="K561" s="206">
        <v>49.56192615575263</v>
      </c>
      <c r="L561" s="206">
        <v>43.151595639183867</v>
      </c>
      <c r="M561" s="206">
        <v>40.253885006068643</v>
      </c>
      <c r="N561" s="206">
        <v>47.376975953544928</v>
      </c>
      <c r="O561" s="206">
        <v>33.041685499195836</v>
      </c>
      <c r="P561" s="206">
        <v>40.257865278332865</v>
      </c>
      <c r="Q561" s="206">
        <v>44.204146537600366</v>
      </c>
      <c r="R561" s="206">
        <v>47.456834703150122</v>
      </c>
      <c r="S561" s="206">
        <v>36.64669637679016</v>
      </c>
      <c r="T561" s="206">
        <v>49.935662240156482</v>
      </c>
      <c r="U561" s="206">
        <v>44.351827732916554</v>
      </c>
      <c r="W561" s="4">
        <f>'8'!B92</f>
        <v>46.890157029747677</v>
      </c>
      <c r="X561" s="4">
        <f>'8'!C92</f>
        <v>45.13583885441269</v>
      </c>
      <c r="Y561" s="4">
        <f>'8'!D92</f>
        <v>44.035759665061292</v>
      </c>
      <c r="Z561" s="4">
        <f>'8'!E92</f>
        <v>53.402210380975198</v>
      </c>
      <c r="AA561" s="4">
        <f>'8'!F92</f>
        <v>43.45116693664496</v>
      </c>
      <c r="AB561" s="4">
        <f>'8'!G92</f>
        <v>50.697179177847694</v>
      </c>
      <c r="AC561" s="4">
        <f>'8'!H92</f>
        <v>45.480749981663585</v>
      </c>
      <c r="AD561" s="4">
        <f>'8'!I92</f>
        <v>38.416906697209349</v>
      </c>
      <c r="AE561" s="4" t="str">
        <f>'8'!J92</f>
        <v>NA</v>
      </c>
      <c r="AF561" s="4">
        <f>'8'!K92</f>
        <v>49.56192615575263</v>
      </c>
      <c r="AG561" s="4">
        <f>'8'!L92</f>
        <v>43.151595639183867</v>
      </c>
      <c r="AH561" s="4">
        <f>'8'!M92</f>
        <v>40.253885006068643</v>
      </c>
      <c r="AI561" s="4">
        <f>'8'!N92</f>
        <v>47.376975953544928</v>
      </c>
      <c r="AJ561" s="4">
        <f>'8'!O92</f>
        <v>33.041685499195836</v>
      </c>
      <c r="AK561" s="4">
        <f>'8'!P92</f>
        <v>40.257865278332865</v>
      </c>
      <c r="AL561" s="4">
        <f>'8'!Q92</f>
        <v>44.204146537600366</v>
      </c>
      <c r="AM561" s="4">
        <f>'8'!R92</f>
        <v>47.456834703150122</v>
      </c>
      <c r="AN561" s="4">
        <f>'8'!S92</f>
        <v>36.64669637679016</v>
      </c>
      <c r="AO561" s="4">
        <f>'8'!T92</f>
        <v>49.935662240156482</v>
      </c>
      <c r="AP561" s="4">
        <f>'8'!U92</f>
        <v>44.351827732916554</v>
      </c>
      <c r="AR561" s="238">
        <f t="shared" si="189"/>
        <v>0</v>
      </c>
      <c r="AS561" s="238">
        <f t="shared" si="190"/>
        <v>0</v>
      </c>
      <c r="AT561" s="238">
        <f t="shared" si="191"/>
        <v>0</v>
      </c>
      <c r="AU561" s="238">
        <f t="shared" si="192"/>
        <v>0</v>
      </c>
      <c r="AV561" s="238">
        <f t="shared" si="193"/>
        <v>0</v>
      </c>
      <c r="AW561" s="238">
        <f t="shared" si="194"/>
        <v>0</v>
      </c>
      <c r="AX561" s="238">
        <f t="shared" si="195"/>
        <v>0</v>
      </c>
      <c r="AY561" s="238">
        <f t="shared" si="196"/>
        <v>0</v>
      </c>
      <c r="AZ561" s="238" t="e">
        <f t="shared" si="197"/>
        <v>#VALUE!</v>
      </c>
      <c r="BA561" s="238">
        <f t="shared" si="198"/>
        <v>0</v>
      </c>
      <c r="BB561" s="238">
        <f t="shared" si="199"/>
        <v>0</v>
      </c>
      <c r="BC561" s="238">
        <f t="shared" si="200"/>
        <v>0</v>
      </c>
      <c r="BD561" s="238">
        <f t="shared" si="201"/>
        <v>0</v>
      </c>
      <c r="BE561" s="238">
        <f t="shared" si="202"/>
        <v>0</v>
      </c>
      <c r="BF561" s="238">
        <f t="shared" si="203"/>
        <v>0</v>
      </c>
      <c r="BG561" s="238">
        <f t="shared" si="204"/>
        <v>0</v>
      </c>
      <c r="BH561" s="238">
        <f t="shared" si="205"/>
        <v>0</v>
      </c>
      <c r="BI561" s="238">
        <f t="shared" si="206"/>
        <v>0</v>
      </c>
      <c r="BJ561" s="238">
        <f t="shared" si="207"/>
        <v>0</v>
      </c>
      <c r="BK561" s="238">
        <f t="shared" si="208"/>
        <v>0</v>
      </c>
    </row>
    <row r="562" spans="1:63" x14ac:dyDescent="0.25">
      <c r="A562">
        <v>1993</v>
      </c>
      <c r="B562" s="206">
        <v>46.90630343317131</v>
      </c>
      <c r="C562" s="206">
        <v>44.854561118229867</v>
      </c>
      <c r="D562" s="206">
        <v>43.824864251860788</v>
      </c>
      <c r="E562" s="206">
        <v>53.434834476376516</v>
      </c>
      <c r="F562" s="206">
        <v>43.52112659484316</v>
      </c>
      <c r="G562" s="206">
        <v>49.925818386747366</v>
      </c>
      <c r="H562" s="206">
        <v>44.897973730029079</v>
      </c>
      <c r="I562" s="206">
        <v>38.018141583372248</v>
      </c>
      <c r="J562" s="206" t="e">
        <f>NA()</f>
        <v>#N/A</v>
      </c>
      <c r="K562" s="206">
        <v>48.616583348203605</v>
      </c>
      <c r="L562" s="206">
        <v>40.377408467906598</v>
      </c>
      <c r="M562" s="206">
        <v>39.619202442833441</v>
      </c>
      <c r="N562" s="206">
        <v>46.434422695524702</v>
      </c>
      <c r="O562" s="206">
        <v>33.37363361222399</v>
      </c>
      <c r="P562" s="206">
        <v>39.152551916356678</v>
      </c>
      <c r="Q562" s="206">
        <v>44.076435722204408</v>
      </c>
      <c r="R562" s="206">
        <v>47.508216042194896</v>
      </c>
      <c r="S562" s="206">
        <v>35.497162959525184</v>
      </c>
      <c r="T562" s="206">
        <v>47.04904857579136</v>
      </c>
      <c r="U562" s="206">
        <v>43.842048723013484</v>
      </c>
      <c r="W562" s="4">
        <f>'8'!B93</f>
        <v>46.90630343317131</v>
      </c>
      <c r="X562" s="4">
        <f>'8'!C93</f>
        <v>44.854561118229867</v>
      </c>
      <c r="Y562" s="4">
        <f>'8'!D93</f>
        <v>43.824864251860788</v>
      </c>
      <c r="Z562" s="4">
        <f>'8'!E93</f>
        <v>53.434834476376516</v>
      </c>
      <c r="AA562" s="4">
        <f>'8'!F93</f>
        <v>43.52112659484316</v>
      </c>
      <c r="AB562" s="4">
        <f>'8'!G93</f>
        <v>49.925818386747366</v>
      </c>
      <c r="AC562" s="4">
        <f>'8'!H93</f>
        <v>44.897973730029079</v>
      </c>
      <c r="AD562" s="4">
        <f>'8'!I93</f>
        <v>38.018141583372248</v>
      </c>
      <c r="AE562" s="4" t="str">
        <f>'8'!J93</f>
        <v>NA</v>
      </c>
      <c r="AF562" s="4">
        <f>'8'!K93</f>
        <v>48.616583348203605</v>
      </c>
      <c r="AG562" s="4">
        <f>'8'!L93</f>
        <v>40.377408467906598</v>
      </c>
      <c r="AH562" s="4">
        <f>'8'!M93</f>
        <v>39.619202442833441</v>
      </c>
      <c r="AI562" s="4">
        <f>'8'!N93</f>
        <v>46.434422695524702</v>
      </c>
      <c r="AJ562" s="4">
        <f>'8'!O93</f>
        <v>33.37363361222399</v>
      </c>
      <c r="AK562" s="4">
        <f>'8'!P93</f>
        <v>39.152551916356678</v>
      </c>
      <c r="AL562" s="4">
        <f>'8'!Q93</f>
        <v>44.076435722204408</v>
      </c>
      <c r="AM562" s="4">
        <f>'8'!R93</f>
        <v>47.508216042194896</v>
      </c>
      <c r="AN562" s="4">
        <f>'8'!S93</f>
        <v>35.497162959525184</v>
      </c>
      <c r="AO562" s="4">
        <f>'8'!T93</f>
        <v>47.04904857579136</v>
      </c>
      <c r="AP562" s="4">
        <f>'8'!U93</f>
        <v>43.842048723013484</v>
      </c>
      <c r="AR562" s="238">
        <f t="shared" si="189"/>
        <v>0</v>
      </c>
      <c r="AS562" s="238">
        <f t="shared" si="190"/>
        <v>0</v>
      </c>
      <c r="AT562" s="238">
        <f t="shared" si="191"/>
        <v>0</v>
      </c>
      <c r="AU562" s="238">
        <f t="shared" si="192"/>
        <v>0</v>
      </c>
      <c r="AV562" s="238">
        <f t="shared" si="193"/>
        <v>0</v>
      </c>
      <c r="AW562" s="238">
        <f t="shared" si="194"/>
        <v>0</v>
      </c>
      <c r="AX562" s="238">
        <f t="shared" si="195"/>
        <v>0</v>
      </c>
      <c r="AY562" s="238">
        <f t="shared" si="196"/>
        <v>0</v>
      </c>
      <c r="AZ562" s="238" t="e">
        <f t="shared" si="197"/>
        <v>#VALUE!</v>
      </c>
      <c r="BA562" s="238">
        <f t="shared" si="198"/>
        <v>0</v>
      </c>
      <c r="BB562" s="238">
        <f t="shared" si="199"/>
        <v>0</v>
      </c>
      <c r="BC562" s="238">
        <f t="shared" si="200"/>
        <v>0</v>
      </c>
      <c r="BD562" s="238">
        <f t="shared" si="201"/>
        <v>0</v>
      </c>
      <c r="BE562" s="238">
        <f t="shared" si="202"/>
        <v>0</v>
      </c>
      <c r="BF562" s="238">
        <f t="shared" si="203"/>
        <v>0</v>
      </c>
      <c r="BG562" s="238">
        <f t="shared" si="204"/>
        <v>0</v>
      </c>
      <c r="BH562" s="238">
        <f t="shared" si="205"/>
        <v>0</v>
      </c>
      <c r="BI562" s="238">
        <f t="shared" si="206"/>
        <v>0</v>
      </c>
      <c r="BJ562" s="238">
        <f t="shared" si="207"/>
        <v>0</v>
      </c>
      <c r="BK562" s="238">
        <f t="shared" si="208"/>
        <v>0</v>
      </c>
    </row>
    <row r="563" spans="1:63" x14ac:dyDescent="0.25">
      <c r="A563">
        <v>1994</v>
      </c>
      <c r="B563" s="206">
        <v>47.36482485309525</v>
      </c>
      <c r="C563" s="206">
        <v>45.276409715184791</v>
      </c>
      <c r="D563" s="206">
        <v>44.697583605445971</v>
      </c>
      <c r="E563" s="206">
        <v>53.350598029311158</v>
      </c>
      <c r="F563" s="206">
        <v>44.460831772380608</v>
      </c>
      <c r="G563" s="206">
        <v>50.126763218135693</v>
      </c>
      <c r="H563" s="206">
        <v>44.739100841272197</v>
      </c>
      <c r="I563" s="206">
        <v>37.741347000089888</v>
      </c>
      <c r="J563" s="206" t="e">
        <f>NA()</f>
        <v>#N/A</v>
      </c>
      <c r="K563" s="206">
        <v>48.288261151952717</v>
      </c>
      <c r="L563" s="206">
        <v>39.643631814191401</v>
      </c>
      <c r="M563" s="206">
        <v>39.643964282613943</v>
      </c>
      <c r="N563" s="206">
        <v>46.261452678637227</v>
      </c>
      <c r="O563" s="206">
        <v>34.28939992592251</v>
      </c>
      <c r="P563" s="206">
        <v>38.500511932783752</v>
      </c>
      <c r="Q563" s="206">
        <v>44.119557080734033</v>
      </c>
      <c r="R563" s="206">
        <v>47.883457422123833</v>
      </c>
      <c r="S563" s="206">
        <v>35.234204990368482</v>
      </c>
      <c r="T563" s="206">
        <v>46.27170018033776</v>
      </c>
      <c r="U563" s="206">
        <v>44.077287338840691</v>
      </c>
      <c r="W563" s="4">
        <f>'8'!B94</f>
        <v>47.36482485309525</v>
      </c>
      <c r="X563" s="4">
        <f>'8'!C94</f>
        <v>45.276409715184791</v>
      </c>
      <c r="Y563" s="4">
        <f>'8'!D94</f>
        <v>44.697583605445971</v>
      </c>
      <c r="Z563" s="4">
        <f>'8'!E94</f>
        <v>53.350598029311158</v>
      </c>
      <c r="AA563" s="4">
        <f>'8'!F94</f>
        <v>44.460831772380608</v>
      </c>
      <c r="AB563" s="4">
        <f>'8'!G94</f>
        <v>50.126763218135693</v>
      </c>
      <c r="AC563" s="4">
        <f>'8'!H94</f>
        <v>44.739100841272197</v>
      </c>
      <c r="AD563" s="4">
        <f>'8'!I94</f>
        <v>37.741347000089888</v>
      </c>
      <c r="AE563" s="4" t="str">
        <f>'8'!J94</f>
        <v>NA</v>
      </c>
      <c r="AF563" s="4">
        <f>'8'!K94</f>
        <v>48.288261151952717</v>
      </c>
      <c r="AG563" s="4">
        <f>'8'!L94</f>
        <v>39.643631814191401</v>
      </c>
      <c r="AH563" s="4">
        <f>'8'!M94</f>
        <v>39.643964282613943</v>
      </c>
      <c r="AI563" s="4">
        <f>'8'!N94</f>
        <v>46.261452678637227</v>
      </c>
      <c r="AJ563" s="4">
        <f>'8'!O94</f>
        <v>34.28939992592251</v>
      </c>
      <c r="AK563" s="4">
        <f>'8'!P94</f>
        <v>38.500511932783752</v>
      </c>
      <c r="AL563" s="4">
        <f>'8'!Q94</f>
        <v>44.119557080734033</v>
      </c>
      <c r="AM563" s="4">
        <f>'8'!R94</f>
        <v>47.883457422123833</v>
      </c>
      <c r="AN563" s="4">
        <f>'8'!S94</f>
        <v>35.234204990368482</v>
      </c>
      <c r="AO563" s="4">
        <f>'8'!T94</f>
        <v>46.27170018033776</v>
      </c>
      <c r="AP563" s="4">
        <f>'8'!U94</f>
        <v>44.077287338840691</v>
      </c>
      <c r="AR563" s="238">
        <f t="shared" si="189"/>
        <v>0</v>
      </c>
      <c r="AS563" s="238">
        <f t="shared" si="190"/>
        <v>0</v>
      </c>
      <c r="AT563" s="238">
        <f t="shared" si="191"/>
        <v>0</v>
      </c>
      <c r="AU563" s="238">
        <f t="shared" si="192"/>
        <v>0</v>
      </c>
      <c r="AV563" s="238">
        <f t="shared" si="193"/>
        <v>0</v>
      </c>
      <c r="AW563" s="238">
        <f t="shared" si="194"/>
        <v>0</v>
      </c>
      <c r="AX563" s="238">
        <f t="shared" si="195"/>
        <v>0</v>
      </c>
      <c r="AY563" s="238">
        <f t="shared" si="196"/>
        <v>0</v>
      </c>
      <c r="AZ563" s="238" t="e">
        <f t="shared" si="197"/>
        <v>#VALUE!</v>
      </c>
      <c r="BA563" s="238">
        <f t="shared" si="198"/>
        <v>0</v>
      </c>
      <c r="BB563" s="238">
        <f t="shared" si="199"/>
        <v>0</v>
      </c>
      <c r="BC563" s="238">
        <f t="shared" si="200"/>
        <v>0</v>
      </c>
      <c r="BD563" s="238">
        <f t="shared" si="201"/>
        <v>0</v>
      </c>
      <c r="BE563" s="238">
        <f t="shared" si="202"/>
        <v>0</v>
      </c>
      <c r="BF563" s="238">
        <f t="shared" si="203"/>
        <v>0</v>
      </c>
      <c r="BG563" s="238">
        <f t="shared" si="204"/>
        <v>0</v>
      </c>
      <c r="BH563" s="238">
        <f t="shared" si="205"/>
        <v>0</v>
      </c>
      <c r="BI563" s="238">
        <f t="shared" si="206"/>
        <v>0</v>
      </c>
      <c r="BJ563" s="238">
        <f t="shared" si="207"/>
        <v>0</v>
      </c>
      <c r="BK563" s="238">
        <f t="shared" si="208"/>
        <v>0</v>
      </c>
    </row>
    <row r="564" spans="1:63" x14ac:dyDescent="0.25">
      <c r="A564">
        <v>1995</v>
      </c>
      <c r="B564" s="206">
        <v>47.46451978376107</v>
      </c>
      <c r="C564" s="206">
        <v>45.608040949398152</v>
      </c>
      <c r="D564" s="206">
        <v>45.887322915217581</v>
      </c>
      <c r="E564" s="206">
        <v>53.388687796651126</v>
      </c>
      <c r="F564" s="206">
        <v>45.270893651742909</v>
      </c>
      <c r="G564" s="206">
        <v>50.183004681515108</v>
      </c>
      <c r="H564" s="206">
        <v>44.588482542003419</v>
      </c>
      <c r="I564" s="206">
        <v>38.206569991121633</v>
      </c>
      <c r="J564" s="206">
        <v>49.384909666366234</v>
      </c>
      <c r="K564" s="206">
        <v>48.806034783556349</v>
      </c>
      <c r="L564" s="206">
        <v>40.187634965415583</v>
      </c>
      <c r="M564" s="206">
        <v>39.874996116377815</v>
      </c>
      <c r="N564" s="206">
        <v>46.291375319920157</v>
      </c>
      <c r="O564" s="206">
        <v>35.62360407927703</v>
      </c>
      <c r="P564" s="206">
        <v>38.422497946144112</v>
      </c>
      <c r="Q564" s="206">
        <v>44.881878761517797</v>
      </c>
      <c r="R564" s="206">
        <v>48.625849313294559</v>
      </c>
      <c r="S564" s="206">
        <v>35.821013560566875</v>
      </c>
      <c r="T564" s="206">
        <v>46.777260315113779</v>
      </c>
      <c r="U564" s="206">
        <v>44.494614390348993</v>
      </c>
      <c r="W564" s="4">
        <f>'8'!B95</f>
        <v>47.46451978376107</v>
      </c>
      <c r="X564" s="4">
        <f>'8'!C95</f>
        <v>45.608040949398152</v>
      </c>
      <c r="Y564" s="4">
        <f>'8'!D95</f>
        <v>45.887322915217581</v>
      </c>
      <c r="Z564" s="4">
        <f>'8'!E95</f>
        <v>53.388687796651126</v>
      </c>
      <c r="AA564" s="4">
        <f>'8'!F95</f>
        <v>45.270893651742909</v>
      </c>
      <c r="AB564" s="4">
        <f>'8'!G95</f>
        <v>50.183004681515108</v>
      </c>
      <c r="AC564" s="4">
        <f>'8'!H95</f>
        <v>44.588482542003419</v>
      </c>
      <c r="AD564" s="4">
        <f>'8'!I95</f>
        <v>38.206569991121633</v>
      </c>
      <c r="AE564" s="4">
        <f>'8'!J95</f>
        <v>49.384909666366234</v>
      </c>
      <c r="AF564" s="4">
        <f>'8'!K95</f>
        <v>48.806034783556349</v>
      </c>
      <c r="AG564" s="4">
        <f>'8'!L95</f>
        <v>40.187634965415583</v>
      </c>
      <c r="AH564" s="4">
        <f>'8'!M95</f>
        <v>39.874996116377815</v>
      </c>
      <c r="AI564" s="4">
        <f>'8'!N95</f>
        <v>46.291375319920157</v>
      </c>
      <c r="AJ564" s="4">
        <f>'8'!O95</f>
        <v>35.62360407927703</v>
      </c>
      <c r="AK564" s="4">
        <f>'8'!P95</f>
        <v>38.422497946144112</v>
      </c>
      <c r="AL564" s="4">
        <f>'8'!Q95</f>
        <v>44.881878761517797</v>
      </c>
      <c r="AM564" s="4">
        <f>'8'!R95</f>
        <v>48.625849313294559</v>
      </c>
      <c r="AN564" s="4">
        <f>'8'!S95</f>
        <v>35.821013560566875</v>
      </c>
      <c r="AO564" s="4">
        <f>'8'!T95</f>
        <v>46.777260315113779</v>
      </c>
      <c r="AP564" s="4">
        <f>'8'!U95</f>
        <v>44.494614390348993</v>
      </c>
      <c r="AR564" s="238">
        <f t="shared" si="189"/>
        <v>0</v>
      </c>
      <c r="AS564" s="238">
        <f t="shared" si="190"/>
        <v>0</v>
      </c>
      <c r="AT564" s="238">
        <f t="shared" si="191"/>
        <v>0</v>
      </c>
      <c r="AU564" s="238">
        <f t="shared" si="192"/>
        <v>0</v>
      </c>
      <c r="AV564" s="238">
        <f t="shared" si="193"/>
        <v>0</v>
      </c>
      <c r="AW564" s="238">
        <f t="shared" si="194"/>
        <v>0</v>
      </c>
      <c r="AX564" s="238">
        <f t="shared" si="195"/>
        <v>0</v>
      </c>
      <c r="AY564" s="238">
        <f t="shared" si="196"/>
        <v>0</v>
      </c>
      <c r="AZ564" s="238">
        <f t="shared" si="197"/>
        <v>0</v>
      </c>
      <c r="BA564" s="238">
        <f t="shared" si="198"/>
        <v>0</v>
      </c>
      <c r="BB564" s="238">
        <f t="shared" si="199"/>
        <v>0</v>
      </c>
      <c r="BC564" s="238">
        <f t="shared" si="200"/>
        <v>0</v>
      </c>
      <c r="BD564" s="238">
        <f t="shared" si="201"/>
        <v>0</v>
      </c>
      <c r="BE564" s="238">
        <f t="shared" si="202"/>
        <v>0</v>
      </c>
      <c r="BF564" s="238">
        <f t="shared" si="203"/>
        <v>0</v>
      </c>
      <c r="BG564" s="238">
        <f t="shared" si="204"/>
        <v>0</v>
      </c>
      <c r="BH564" s="238">
        <f t="shared" si="205"/>
        <v>0</v>
      </c>
      <c r="BI564" s="238">
        <f t="shared" si="206"/>
        <v>0</v>
      </c>
      <c r="BJ564" s="238">
        <f t="shared" si="207"/>
        <v>0</v>
      </c>
      <c r="BK564" s="238">
        <f t="shared" si="208"/>
        <v>0</v>
      </c>
    </row>
    <row r="565" spans="1:63" x14ac:dyDescent="0.25">
      <c r="A565">
        <v>1996</v>
      </c>
      <c r="B565" s="206">
        <v>47.56347643575225</v>
      </c>
      <c r="C565" s="206">
        <v>45.534997412042024</v>
      </c>
      <c r="D565" s="206">
        <v>45.858755026337775</v>
      </c>
      <c r="E565" s="206">
        <v>53.304161954590626</v>
      </c>
      <c r="F565" s="206">
        <v>45.805922286418657</v>
      </c>
      <c r="G565" s="206">
        <v>51.066554063257698</v>
      </c>
      <c r="H565" s="206">
        <v>44.762929654387946</v>
      </c>
      <c r="I565" s="206">
        <v>38.231674297248063</v>
      </c>
      <c r="J565" s="206">
        <v>49.717959239979479</v>
      </c>
      <c r="K565" s="206">
        <v>49.104752609808038</v>
      </c>
      <c r="L565" s="206">
        <v>40.623872467032854</v>
      </c>
      <c r="M565" s="206">
        <v>39.959696116559194</v>
      </c>
      <c r="N565" s="206">
        <v>46.121910716030087</v>
      </c>
      <c r="O565" s="206">
        <v>36.613442163403533</v>
      </c>
      <c r="P565" s="206">
        <v>38.630292137044648</v>
      </c>
      <c r="Q565" s="206">
        <v>45.689520647453165</v>
      </c>
      <c r="R565" s="206">
        <v>49.357553193541101</v>
      </c>
      <c r="S565" s="206">
        <v>36.251607918757955</v>
      </c>
      <c r="T565" s="206">
        <v>46.329613824684373</v>
      </c>
      <c r="U565" s="206">
        <v>44.804346331063883</v>
      </c>
      <c r="W565" s="4">
        <f>'8'!B96</f>
        <v>47.56347643575225</v>
      </c>
      <c r="X565" s="4">
        <f>'8'!C96</f>
        <v>45.534997412042024</v>
      </c>
      <c r="Y565" s="4">
        <f>'8'!D96</f>
        <v>45.858755026337775</v>
      </c>
      <c r="Z565" s="4">
        <f>'8'!E96</f>
        <v>53.304161954590626</v>
      </c>
      <c r="AA565" s="4">
        <f>'8'!F96</f>
        <v>45.805922286418657</v>
      </c>
      <c r="AB565" s="4">
        <f>'8'!G96</f>
        <v>51.066554063257698</v>
      </c>
      <c r="AC565" s="4">
        <f>'8'!H96</f>
        <v>44.762929654387946</v>
      </c>
      <c r="AD565" s="4">
        <f>'8'!I96</f>
        <v>38.231674297248063</v>
      </c>
      <c r="AE565" s="4">
        <f>'8'!J96</f>
        <v>49.717959239979479</v>
      </c>
      <c r="AF565" s="4">
        <f>'8'!K96</f>
        <v>49.104752609808038</v>
      </c>
      <c r="AG565" s="4">
        <f>'8'!L96</f>
        <v>40.623872467032854</v>
      </c>
      <c r="AH565" s="4">
        <f>'8'!M96</f>
        <v>39.959696116559194</v>
      </c>
      <c r="AI565" s="4">
        <f>'8'!N96</f>
        <v>46.121910716030087</v>
      </c>
      <c r="AJ565" s="4">
        <f>'8'!O96</f>
        <v>36.613442163403533</v>
      </c>
      <c r="AK565" s="4">
        <f>'8'!P96</f>
        <v>38.630292137044648</v>
      </c>
      <c r="AL565" s="4">
        <f>'8'!Q96</f>
        <v>45.689520647453165</v>
      </c>
      <c r="AM565" s="4">
        <f>'8'!R96</f>
        <v>49.357553193541101</v>
      </c>
      <c r="AN565" s="4">
        <f>'8'!S96</f>
        <v>36.251607918757955</v>
      </c>
      <c r="AO565" s="4">
        <f>'8'!T96</f>
        <v>46.329613824684373</v>
      </c>
      <c r="AP565" s="4">
        <f>'8'!U96</f>
        <v>44.804346331063883</v>
      </c>
      <c r="AR565" s="238">
        <f t="shared" si="189"/>
        <v>0</v>
      </c>
      <c r="AS565" s="238">
        <f t="shared" si="190"/>
        <v>0</v>
      </c>
      <c r="AT565" s="238">
        <f t="shared" si="191"/>
        <v>0</v>
      </c>
      <c r="AU565" s="238">
        <f t="shared" si="192"/>
        <v>0</v>
      </c>
      <c r="AV565" s="238">
        <f t="shared" si="193"/>
        <v>0</v>
      </c>
      <c r="AW565" s="238">
        <f t="shared" si="194"/>
        <v>0</v>
      </c>
      <c r="AX565" s="238">
        <f t="shared" si="195"/>
        <v>0</v>
      </c>
      <c r="AY565" s="238">
        <f t="shared" si="196"/>
        <v>0</v>
      </c>
      <c r="AZ565" s="238">
        <f t="shared" si="197"/>
        <v>0</v>
      </c>
      <c r="BA565" s="238">
        <f t="shared" si="198"/>
        <v>0</v>
      </c>
      <c r="BB565" s="238">
        <f t="shared" si="199"/>
        <v>0</v>
      </c>
      <c r="BC565" s="238">
        <f t="shared" si="200"/>
        <v>0</v>
      </c>
      <c r="BD565" s="238">
        <f t="shared" si="201"/>
        <v>0</v>
      </c>
      <c r="BE565" s="238">
        <f t="shared" si="202"/>
        <v>0</v>
      </c>
      <c r="BF565" s="238">
        <f t="shared" si="203"/>
        <v>0</v>
      </c>
      <c r="BG565" s="238">
        <f t="shared" si="204"/>
        <v>0</v>
      </c>
      <c r="BH565" s="238">
        <f t="shared" si="205"/>
        <v>0</v>
      </c>
      <c r="BI565" s="238">
        <f t="shared" si="206"/>
        <v>0</v>
      </c>
      <c r="BJ565" s="238">
        <f t="shared" si="207"/>
        <v>0</v>
      </c>
      <c r="BK565" s="238">
        <f t="shared" si="208"/>
        <v>0</v>
      </c>
    </row>
    <row r="566" spans="1:63" x14ac:dyDescent="0.25">
      <c r="A566">
        <v>1997</v>
      </c>
      <c r="B566" s="206">
        <v>48.026470070938622</v>
      </c>
      <c r="C566" s="206">
        <v>46.038209522734412</v>
      </c>
      <c r="D566" s="206">
        <v>45.828429206995018</v>
      </c>
      <c r="E566" s="206">
        <v>53.549513963052263</v>
      </c>
      <c r="F566" s="206">
        <v>46.163976778305404</v>
      </c>
      <c r="G566" s="206">
        <v>52.316912539515279</v>
      </c>
      <c r="H566" s="206">
        <v>45.055708717898419</v>
      </c>
      <c r="I566" s="206">
        <v>38.404871820056968</v>
      </c>
      <c r="J566" s="206">
        <v>49.419312122839671</v>
      </c>
      <c r="K566" s="206">
        <v>49.72235115317887</v>
      </c>
      <c r="L566" s="206">
        <v>41.88656268990762</v>
      </c>
      <c r="M566" s="206">
        <v>40.091140665961127</v>
      </c>
      <c r="N566" s="206">
        <v>45.965972797738019</v>
      </c>
      <c r="O566" s="206">
        <v>38.254245733636978</v>
      </c>
      <c r="P566" s="206">
        <v>38.732545385513198</v>
      </c>
      <c r="Q566" s="206">
        <v>46.860179564409883</v>
      </c>
      <c r="R566" s="206">
        <v>50.530100349442741</v>
      </c>
      <c r="S566" s="206">
        <v>37.211134349457389</v>
      </c>
      <c r="T566" s="206">
        <v>45.7039527871272</v>
      </c>
      <c r="U566" s="206">
        <v>45.488218952567138</v>
      </c>
      <c r="W566" s="4">
        <f>'8'!B97</f>
        <v>48.026470070938622</v>
      </c>
      <c r="X566" s="4">
        <f>'8'!C97</f>
        <v>46.038209522734412</v>
      </c>
      <c r="Y566" s="4">
        <f>'8'!D97</f>
        <v>45.828429206995018</v>
      </c>
      <c r="Z566" s="4">
        <f>'8'!E97</f>
        <v>53.549513963052263</v>
      </c>
      <c r="AA566" s="4">
        <f>'8'!F97</f>
        <v>46.163976778305404</v>
      </c>
      <c r="AB566" s="4">
        <f>'8'!G97</f>
        <v>52.316912539515279</v>
      </c>
      <c r="AC566" s="4">
        <f>'8'!H97</f>
        <v>45.055708717898419</v>
      </c>
      <c r="AD566" s="4">
        <f>'8'!I97</f>
        <v>38.404871820056968</v>
      </c>
      <c r="AE566" s="4">
        <f>'8'!J97</f>
        <v>49.419312122839671</v>
      </c>
      <c r="AF566" s="4">
        <f>'8'!K97</f>
        <v>49.72235115317887</v>
      </c>
      <c r="AG566" s="4">
        <f>'8'!L97</f>
        <v>41.88656268990762</v>
      </c>
      <c r="AH566" s="4">
        <f>'8'!M97</f>
        <v>40.091140665961127</v>
      </c>
      <c r="AI566" s="4">
        <f>'8'!N97</f>
        <v>45.965972797738019</v>
      </c>
      <c r="AJ566" s="4">
        <f>'8'!O97</f>
        <v>38.254245733636978</v>
      </c>
      <c r="AK566" s="4">
        <f>'8'!P97</f>
        <v>38.732545385513198</v>
      </c>
      <c r="AL566" s="4">
        <f>'8'!Q97</f>
        <v>46.860179564409883</v>
      </c>
      <c r="AM566" s="4">
        <f>'8'!R97</f>
        <v>50.530100349442741</v>
      </c>
      <c r="AN566" s="4">
        <f>'8'!S97</f>
        <v>37.211134349457389</v>
      </c>
      <c r="AO566" s="4">
        <f>'8'!T97</f>
        <v>45.7039527871272</v>
      </c>
      <c r="AP566" s="4">
        <f>'8'!U97</f>
        <v>45.488218952567138</v>
      </c>
      <c r="AR566" s="238">
        <f t="shared" si="189"/>
        <v>0</v>
      </c>
      <c r="AS566" s="238">
        <f t="shared" si="190"/>
        <v>0</v>
      </c>
      <c r="AT566" s="238">
        <f t="shared" si="191"/>
        <v>0</v>
      </c>
      <c r="AU566" s="238">
        <f t="shared" si="192"/>
        <v>0</v>
      </c>
      <c r="AV566" s="238">
        <f t="shared" si="193"/>
        <v>0</v>
      </c>
      <c r="AW566" s="238">
        <f t="shared" si="194"/>
        <v>0</v>
      </c>
      <c r="AX566" s="238">
        <f t="shared" si="195"/>
        <v>0</v>
      </c>
      <c r="AY566" s="238">
        <f t="shared" si="196"/>
        <v>0</v>
      </c>
      <c r="AZ566" s="238">
        <f t="shared" si="197"/>
        <v>0</v>
      </c>
      <c r="BA566" s="238">
        <f t="shared" si="198"/>
        <v>0</v>
      </c>
      <c r="BB566" s="238">
        <f t="shared" si="199"/>
        <v>0</v>
      </c>
      <c r="BC566" s="238">
        <f t="shared" si="200"/>
        <v>0</v>
      </c>
      <c r="BD566" s="238">
        <f t="shared" si="201"/>
        <v>0</v>
      </c>
      <c r="BE566" s="238">
        <f t="shared" si="202"/>
        <v>0</v>
      </c>
      <c r="BF566" s="238">
        <f t="shared" si="203"/>
        <v>0</v>
      </c>
      <c r="BG566" s="238">
        <f t="shared" si="204"/>
        <v>0</v>
      </c>
      <c r="BH566" s="238">
        <f t="shared" si="205"/>
        <v>0</v>
      </c>
      <c r="BI566" s="238">
        <f t="shared" si="206"/>
        <v>0</v>
      </c>
      <c r="BJ566" s="238">
        <f t="shared" si="207"/>
        <v>0</v>
      </c>
      <c r="BK566" s="238">
        <f t="shared" si="208"/>
        <v>0</v>
      </c>
    </row>
    <row r="567" spans="1:63" x14ac:dyDescent="0.25">
      <c r="A567">
        <v>1998</v>
      </c>
      <c r="B567" s="206">
        <v>48.150951596255183</v>
      </c>
      <c r="C567" s="206">
        <v>46.777977363950122</v>
      </c>
      <c r="D567" s="206">
        <v>46.357252115405025</v>
      </c>
      <c r="E567" s="206">
        <v>52.788320577435641</v>
      </c>
      <c r="F567" s="206">
        <v>43.075191919337691</v>
      </c>
      <c r="G567" s="206">
        <v>51.802811163169679</v>
      </c>
      <c r="H567" s="206">
        <v>45.472484550875805</v>
      </c>
      <c r="I567" s="206">
        <v>38.988532784475161</v>
      </c>
      <c r="J567" s="206">
        <v>48.587806654199063</v>
      </c>
      <c r="K567" s="206">
        <v>50.310970919792453</v>
      </c>
      <c r="L567" s="206">
        <v>42.547803700302566</v>
      </c>
      <c r="M567" s="206">
        <v>40.631025248935174</v>
      </c>
      <c r="N567" s="206">
        <v>46.505504150971007</v>
      </c>
      <c r="O567" s="206">
        <v>41.058791049700694</v>
      </c>
      <c r="P567" s="206">
        <v>39.102601275421002</v>
      </c>
      <c r="Q567" s="206">
        <v>47.789250281180578</v>
      </c>
      <c r="R567" s="206">
        <v>51.571444560984816</v>
      </c>
      <c r="S567" s="206">
        <v>38.527193739300216</v>
      </c>
      <c r="T567" s="206">
        <v>46.446868245622916</v>
      </c>
      <c r="U567" s="206">
        <v>45.8230012825994</v>
      </c>
      <c r="W567" s="4">
        <f>'8'!B98</f>
        <v>48.150951596255183</v>
      </c>
      <c r="X567" s="4">
        <f>'8'!C98</f>
        <v>46.777977363950122</v>
      </c>
      <c r="Y567" s="4">
        <f>'8'!D98</f>
        <v>46.357252115405025</v>
      </c>
      <c r="Z567" s="4">
        <f>'8'!E98</f>
        <v>52.788320577435641</v>
      </c>
      <c r="AA567" s="4">
        <f>'8'!F98</f>
        <v>43.075191919337691</v>
      </c>
      <c r="AB567" s="4">
        <f>'8'!G98</f>
        <v>51.802811163169679</v>
      </c>
      <c r="AC567" s="4">
        <f>'8'!H98</f>
        <v>45.472484550875805</v>
      </c>
      <c r="AD567" s="4">
        <f>'8'!I98</f>
        <v>38.988532784475161</v>
      </c>
      <c r="AE567" s="4">
        <f>'8'!J98</f>
        <v>48.587806654199063</v>
      </c>
      <c r="AF567" s="4">
        <f>'8'!K98</f>
        <v>50.310970919792453</v>
      </c>
      <c r="AG567" s="4">
        <f>'8'!L98</f>
        <v>42.547803700302566</v>
      </c>
      <c r="AH567" s="4">
        <f>'8'!M98</f>
        <v>40.631025248935174</v>
      </c>
      <c r="AI567" s="4">
        <f>'8'!N98</f>
        <v>46.505504150971007</v>
      </c>
      <c r="AJ567" s="4">
        <f>'8'!O98</f>
        <v>41.058791049700694</v>
      </c>
      <c r="AK567" s="4">
        <f>'8'!P98</f>
        <v>39.102601275421002</v>
      </c>
      <c r="AL567" s="4">
        <f>'8'!Q98</f>
        <v>47.789250281180578</v>
      </c>
      <c r="AM567" s="4">
        <f>'8'!R98</f>
        <v>51.571444560984816</v>
      </c>
      <c r="AN567" s="4">
        <f>'8'!S98</f>
        <v>38.527193739300216</v>
      </c>
      <c r="AO567" s="4">
        <f>'8'!T98</f>
        <v>46.446868245622916</v>
      </c>
      <c r="AP567" s="4">
        <f>'8'!U98</f>
        <v>45.8230012825994</v>
      </c>
      <c r="AR567" s="238">
        <f t="shared" si="189"/>
        <v>0</v>
      </c>
      <c r="AS567" s="238">
        <f t="shared" si="190"/>
        <v>0</v>
      </c>
      <c r="AT567" s="238">
        <f t="shared" si="191"/>
        <v>0</v>
      </c>
      <c r="AU567" s="238">
        <f t="shared" si="192"/>
        <v>0</v>
      </c>
      <c r="AV567" s="238">
        <f t="shared" si="193"/>
        <v>0</v>
      </c>
      <c r="AW567" s="238">
        <f t="shared" si="194"/>
        <v>0</v>
      </c>
      <c r="AX567" s="238">
        <f t="shared" si="195"/>
        <v>0</v>
      </c>
      <c r="AY567" s="238">
        <f t="shared" si="196"/>
        <v>0</v>
      </c>
      <c r="AZ567" s="238">
        <f t="shared" si="197"/>
        <v>0</v>
      </c>
      <c r="BA567" s="238">
        <f t="shared" si="198"/>
        <v>0</v>
      </c>
      <c r="BB567" s="238">
        <f t="shared" si="199"/>
        <v>0</v>
      </c>
      <c r="BC567" s="238">
        <f t="shared" si="200"/>
        <v>0</v>
      </c>
      <c r="BD567" s="238">
        <f t="shared" si="201"/>
        <v>0</v>
      </c>
      <c r="BE567" s="238">
        <f t="shared" si="202"/>
        <v>0</v>
      </c>
      <c r="BF567" s="238">
        <f t="shared" si="203"/>
        <v>0</v>
      </c>
      <c r="BG567" s="238">
        <f t="shared" si="204"/>
        <v>0</v>
      </c>
      <c r="BH567" s="238">
        <f t="shared" si="205"/>
        <v>0</v>
      </c>
      <c r="BI567" s="238">
        <f t="shared" si="206"/>
        <v>0</v>
      </c>
      <c r="BJ567" s="238">
        <f t="shared" si="207"/>
        <v>0</v>
      </c>
      <c r="BK567" s="238">
        <f t="shared" si="208"/>
        <v>0</v>
      </c>
    </row>
    <row r="568" spans="1:63" x14ac:dyDescent="0.25">
      <c r="A568">
        <v>1999</v>
      </c>
      <c r="B568" s="206">
        <v>48.31665443348431</v>
      </c>
      <c r="C568" s="206">
        <v>47.56700094857829</v>
      </c>
      <c r="D568" s="206">
        <v>46.579522825785162</v>
      </c>
      <c r="E568" s="206">
        <v>51.969540001330742</v>
      </c>
      <c r="F568" s="206">
        <v>43.52734108439347</v>
      </c>
      <c r="G568" s="206">
        <v>51.599009775936544</v>
      </c>
      <c r="H568" s="206">
        <v>46.185956975244785</v>
      </c>
      <c r="I568" s="206">
        <v>39.436757443895758</v>
      </c>
      <c r="J568" s="206">
        <v>47.582960023277742</v>
      </c>
      <c r="K568" s="206">
        <v>50.628867576002037</v>
      </c>
      <c r="L568" s="206">
        <v>43.504236010093159</v>
      </c>
      <c r="M568" s="206">
        <v>41.353785918185281</v>
      </c>
      <c r="N568" s="206">
        <v>47.170684761289841</v>
      </c>
      <c r="O568" s="206">
        <v>43.240111094090295</v>
      </c>
      <c r="P568" s="206">
        <v>39.521367341165885</v>
      </c>
      <c r="Q568" s="206">
        <v>48.687965694056246</v>
      </c>
      <c r="R568" s="206">
        <v>51.692177772179782</v>
      </c>
      <c r="S568" s="206">
        <v>39.718568439020338</v>
      </c>
      <c r="T568" s="206">
        <v>47.392861989231285</v>
      </c>
      <c r="U568" s="206">
        <v>46.295412718969395</v>
      </c>
      <c r="W568" s="4">
        <f>'8'!B99</f>
        <v>48.31665443348431</v>
      </c>
      <c r="X568" s="4">
        <f>'8'!C99</f>
        <v>47.56700094857829</v>
      </c>
      <c r="Y568" s="4">
        <f>'8'!D99</f>
        <v>46.579522825785162</v>
      </c>
      <c r="Z568" s="4">
        <f>'8'!E99</f>
        <v>51.969540001330742</v>
      </c>
      <c r="AA568" s="4">
        <f>'8'!F99</f>
        <v>43.52734108439347</v>
      </c>
      <c r="AB568" s="4">
        <f>'8'!G99</f>
        <v>51.599009775936544</v>
      </c>
      <c r="AC568" s="4">
        <f>'8'!H99</f>
        <v>46.185956975244785</v>
      </c>
      <c r="AD568" s="4">
        <f>'8'!I99</f>
        <v>39.436757443895758</v>
      </c>
      <c r="AE568" s="4">
        <f>'8'!J99</f>
        <v>47.582960023277742</v>
      </c>
      <c r="AF568" s="4">
        <f>'8'!K99</f>
        <v>50.628867576002037</v>
      </c>
      <c r="AG568" s="4">
        <f>'8'!L99</f>
        <v>43.504236010093159</v>
      </c>
      <c r="AH568" s="4">
        <f>'8'!M99</f>
        <v>41.353785918185281</v>
      </c>
      <c r="AI568" s="4">
        <f>'8'!N99</f>
        <v>47.170684761289841</v>
      </c>
      <c r="AJ568" s="4">
        <f>'8'!O99</f>
        <v>43.240111094090295</v>
      </c>
      <c r="AK568" s="4">
        <f>'8'!P99</f>
        <v>39.521367341165885</v>
      </c>
      <c r="AL568" s="4">
        <f>'8'!Q99</f>
        <v>48.687965694056246</v>
      </c>
      <c r="AM568" s="4">
        <f>'8'!R99</f>
        <v>51.692177772179782</v>
      </c>
      <c r="AN568" s="4">
        <f>'8'!S99</f>
        <v>39.718568439020338</v>
      </c>
      <c r="AO568" s="4">
        <f>'8'!T99</f>
        <v>47.392861989231285</v>
      </c>
      <c r="AP568" s="4">
        <f>'8'!U99</f>
        <v>46.295412718969395</v>
      </c>
      <c r="AR568" s="238">
        <f t="shared" si="189"/>
        <v>0</v>
      </c>
      <c r="AS568" s="238">
        <f t="shared" si="190"/>
        <v>0</v>
      </c>
      <c r="AT568" s="238">
        <f t="shared" si="191"/>
        <v>0</v>
      </c>
      <c r="AU568" s="238">
        <f t="shared" si="192"/>
        <v>0</v>
      </c>
      <c r="AV568" s="238">
        <f t="shared" si="193"/>
        <v>0</v>
      </c>
      <c r="AW568" s="238">
        <f t="shared" si="194"/>
        <v>0</v>
      </c>
      <c r="AX568" s="238">
        <f t="shared" si="195"/>
        <v>0</v>
      </c>
      <c r="AY568" s="238">
        <f t="shared" si="196"/>
        <v>0</v>
      </c>
      <c r="AZ568" s="238">
        <f t="shared" si="197"/>
        <v>0</v>
      </c>
      <c r="BA568" s="238">
        <f t="shared" si="198"/>
        <v>0</v>
      </c>
      <c r="BB568" s="238">
        <f t="shared" si="199"/>
        <v>0</v>
      </c>
      <c r="BC568" s="238">
        <f t="shared" si="200"/>
        <v>0</v>
      </c>
      <c r="BD568" s="238">
        <f t="shared" si="201"/>
        <v>0</v>
      </c>
      <c r="BE568" s="238">
        <f t="shared" si="202"/>
        <v>0</v>
      </c>
      <c r="BF568" s="238">
        <f t="shared" si="203"/>
        <v>0</v>
      </c>
      <c r="BG568" s="238">
        <f t="shared" si="204"/>
        <v>0</v>
      </c>
      <c r="BH568" s="238">
        <f t="shared" si="205"/>
        <v>0</v>
      </c>
      <c r="BI568" s="238">
        <f t="shared" si="206"/>
        <v>0</v>
      </c>
      <c r="BJ568" s="238">
        <f t="shared" si="207"/>
        <v>0</v>
      </c>
      <c r="BK568" s="238">
        <f t="shared" si="208"/>
        <v>0</v>
      </c>
    </row>
    <row r="569" spans="1:63" x14ac:dyDescent="0.25">
      <c r="A569">
        <v>2000</v>
      </c>
      <c r="B569" s="206">
        <v>48.983907155921571</v>
      </c>
      <c r="C569" s="206">
        <v>48.291254599450625</v>
      </c>
      <c r="D569" s="206">
        <v>47.195399826688558</v>
      </c>
      <c r="E569" s="206">
        <v>51.547696929195297</v>
      </c>
      <c r="F569" s="206">
        <v>45.004999243641166</v>
      </c>
      <c r="G569" s="206">
        <v>52.554681099332157</v>
      </c>
      <c r="H569" s="206">
        <v>46.660378958535773</v>
      </c>
      <c r="I569" s="206">
        <v>40.13266998341625</v>
      </c>
      <c r="J569" s="206">
        <v>47.244318156928259</v>
      </c>
      <c r="K569" s="206">
        <v>50.810163396360494</v>
      </c>
      <c r="L569" s="206">
        <v>44.306561453233584</v>
      </c>
      <c r="M569" s="206">
        <v>42.136807082709886</v>
      </c>
      <c r="N569" s="206">
        <v>47.916970847325643</v>
      </c>
      <c r="O569" s="206">
        <v>44.58026906419029</v>
      </c>
      <c r="P569" s="206">
        <v>40.26844812537648</v>
      </c>
      <c r="Q569" s="206">
        <v>49.429876899886949</v>
      </c>
      <c r="R569" s="206">
        <v>51.651465224690504</v>
      </c>
      <c r="S569" s="206">
        <v>40.759611563679712</v>
      </c>
      <c r="T569" s="206">
        <v>48.477763291681832</v>
      </c>
      <c r="U569" s="206">
        <v>46.673233026525828</v>
      </c>
      <c r="W569" s="4">
        <f>'8'!B100</f>
        <v>48.983907155921571</v>
      </c>
      <c r="X569" s="4">
        <f>'8'!C100</f>
        <v>48.291254599450625</v>
      </c>
      <c r="Y569" s="4">
        <f>'8'!D100</f>
        <v>47.195399826688558</v>
      </c>
      <c r="Z569" s="4">
        <f>'8'!E100</f>
        <v>51.547696929195297</v>
      </c>
      <c r="AA569" s="4">
        <f>'8'!F100</f>
        <v>45.004999243641166</v>
      </c>
      <c r="AB569" s="4">
        <f>'8'!G100</f>
        <v>52.554681099332157</v>
      </c>
      <c r="AC569" s="4">
        <f>'8'!H100</f>
        <v>46.660378958535773</v>
      </c>
      <c r="AD569" s="4">
        <f>'8'!I100</f>
        <v>40.13266998341625</v>
      </c>
      <c r="AE569" s="4">
        <f>'8'!J100</f>
        <v>47.244318156928259</v>
      </c>
      <c r="AF569" s="4">
        <f>'8'!K100</f>
        <v>50.810163396360494</v>
      </c>
      <c r="AG569" s="4">
        <f>'8'!L100</f>
        <v>44.306561453233584</v>
      </c>
      <c r="AH569" s="4">
        <f>'8'!M100</f>
        <v>42.136807082709886</v>
      </c>
      <c r="AI569" s="4">
        <f>'8'!N100</f>
        <v>47.916970847325643</v>
      </c>
      <c r="AJ569" s="4">
        <f>'8'!O100</f>
        <v>44.58026906419029</v>
      </c>
      <c r="AK569" s="4">
        <f>'8'!P100</f>
        <v>40.26844812537648</v>
      </c>
      <c r="AL569" s="4">
        <f>'8'!Q100</f>
        <v>49.429876899886949</v>
      </c>
      <c r="AM569" s="4">
        <f>'8'!R100</f>
        <v>51.651465224690504</v>
      </c>
      <c r="AN569" s="4">
        <f>'8'!S100</f>
        <v>40.759611563679712</v>
      </c>
      <c r="AO569" s="4">
        <f>'8'!T100</f>
        <v>48.477763291681832</v>
      </c>
      <c r="AP569" s="4">
        <f>'8'!U100</f>
        <v>46.673233026525828</v>
      </c>
      <c r="AR569" s="238">
        <f t="shared" si="189"/>
        <v>0</v>
      </c>
      <c r="AS569" s="238">
        <f t="shared" si="190"/>
        <v>0</v>
      </c>
      <c r="AT569" s="238">
        <f t="shared" si="191"/>
        <v>0</v>
      </c>
      <c r="AU569" s="238">
        <f t="shared" si="192"/>
        <v>0</v>
      </c>
      <c r="AV569" s="238">
        <f t="shared" si="193"/>
        <v>0</v>
      </c>
      <c r="AW569" s="238">
        <f t="shared" si="194"/>
        <v>0</v>
      </c>
      <c r="AX569" s="238">
        <f t="shared" si="195"/>
        <v>0</v>
      </c>
      <c r="AY569" s="238">
        <f t="shared" si="196"/>
        <v>0</v>
      </c>
      <c r="AZ569" s="238">
        <f t="shared" si="197"/>
        <v>0</v>
      </c>
      <c r="BA569" s="238">
        <f t="shared" si="198"/>
        <v>0</v>
      </c>
      <c r="BB569" s="238">
        <f t="shared" si="199"/>
        <v>0</v>
      </c>
      <c r="BC569" s="238">
        <f t="shared" si="200"/>
        <v>0</v>
      </c>
      <c r="BD569" s="238">
        <f t="shared" si="201"/>
        <v>0</v>
      </c>
      <c r="BE569" s="238">
        <f t="shared" si="202"/>
        <v>0</v>
      </c>
      <c r="BF569" s="238">
        <f t="shared" si="203"/>
        <v>0</v>
      </c>
      <c r="BG569" s="238">
        <f t="shared" si="204"/>
        <v>0</v>
      </c>
      <c r="BH569" s="238">
        <f t="shared" si="205"/>
        <v>0</v>
      </c>
      <c r="BI569" s="238">
        <f t="shared" si="206"/>
        <v>0</v>
      </c>
      <c r="BJ569" s="238">
        <f t="shared" si="207"/>
        <v>0</v>
      </c>
      <c r="BK569" s="238">
        <f t="shared" si="208"/>
        <v>0</v>
      </c>
    </row>
    <row r="570" spans="1:63" x14ac:dyDescent="0.25">
      <c r="A570">
        <v>2001</v>
      </c>
      <c r="B570" s="207">
        <v>48.510741812546797</v>
      </c>
      <c r="C570" s="207">
        <v>48.35878760837705</v>
      </c>
      <c r="D570" s="207">
        <v>47.069144790230801</v>
      </c>
      <c r="E570" s="207">
        <v>51.013806954177262</v>
      </c>
      <c r="F570" s="207">
        <v>45.551523752526585</v>
      </c>
      <c r="G570" s="207">
        <v>52.466167230546155</v>
      </c>
      <c r="H570" s="207">
        <v>46.790996874722865</v>
      </c>
      <c r="I570" s="207">
        <v>40.538569970349485</v>
      </c>
      <c r="J570" s="207">
        <v>47.325490366378098</v>
      </c>
      <c r="K570" s="207">
        <v>51.191508385310847</v>
      </c>
      <c r="L570" s="207">
        <v>44.799468312307923</v>
      </c>
      <c r="M570" s="207">
        <v>42.460334344616143</v>
      </c>
      <c r="N570" s="207">
        <v>47.953606995384987</v>
      </c>
      <c r="O570" s="207">
        <v>45.244779672419597</v>
      </c>
      <c r="P570" s="207">
        <v>41.058353165827747</v>
      </c>
      <c r="Q570" s="207">
        <v>50.294209312472724</v>
      </c>
      <c r="R570" s="207">
        <v>51.57218464199731</v>
      </c>
      <c r="S570" s="207">
        <v>41.605805358414585</v>
      </c>
      <c r="T570" s="207">
        <v>49.359484530056349</v>
      </c>
      <c r="U570" s="207">
        <v>46.876321621301578</v>
      </c>
      <c r="W570" s="4">
        <f>'8'!B101</f>
        <v>48.510741812546797</v>
      </c>
      <c r="X570" s="4">
        <f>'8'!C101</f>
        <v>48.35878760837705</v>
      </c>
      <c r="Y570" s="4">
        <f>'8'!D101</f>
        <v>47.069144790230801</v>
      </c>
      <c r="Z570" s="4">
        <f>'8'!E101</f>
        <v>51.013806954177262</v>
      </c>
      <c r="AA570" s="4">
        <f>'8'!F101</f>
        <v>45.551523752526585</v>
      </c>
      <c r="AB570" s="4">
        <f>'8'!G101</f>
        <v>52.466167230546155</v>
      </c>
      <c r="AC570" s="4">
        <f>'8'!H101</f>
        <v>46.790996874722865</v>
      </c>
      <c r="AD570" s="4">
        <f>'8'!I101</f>
        <v>40.538569970349485</v>
      </c>
      <c r="AE570" s="4">
        <f>'8'!J101</f>
        <v>47.325490366378098</v>
      </c>
      <c r="AF570" s="4">
        <f>'8'!K101</f>
        <v>51.191508385310847</v>
      </c>
      <c r="AG570" s="4">
        <f>'8'!L101</f>
        <v>44.799468312307923</v>
      </c>
      <c r="AH570" s="4">
        <f>'8'!M101</f>
        <v>42.460334344616143</v>
      </c>
      <c r="AI570" s="4">
        <f>'8'!N101</f>
        <v>47.953606995384987</v>
      </c>
      <c r="AJ570" s="4">
        <f>'8'!O101</f>
        <v>45.244779672419597</v>
      </c>
      <c r="AK570" s="4">
        <f>'8'!P101</f>
        <v>41.058353165827747</v>
      </c>
      <c r="AL570" s="4">
        <f>'8'!Q101</f>
        <v>50.294209312472724</v>
      </c>
      <c r="AM570" s="4">
        <f>'8'!R101</f>
        <v>51.57218464199731</v>
      </c>
      <c r="AN570" s="4">
        <f>'8'!S101</f>
        <v>41.605805358414585</v>
      </c>
      <c r="AO570" s="4">
        <f>'8'!T101</f>
        <v>49.359484530056349</v>
      </c>
      <c r="AP570" s="4">
        <f>'8'!U101</f>
        <v>46.876321621301578</v>
      </c>
      <c r="AR570" s="238">
        <f t="shared" si="189"/>
        <v>0</v>
      </c>
      <c r="AS570" s="238">
        <f t="shared" si="190"/>
        <v>0</v>
      </c>
      <c r="AT570" s="238">
        <f t="shared" si="191"/>
        <v>0</v>
      </c>
      <c r="AU570" s="238">
        <f t="shared" si="192"/>
        <v>0</v>
      </c>
      <c r="AV570" s="238">
        <f t="shared" si="193"/>
        <v>0</v>
      </c>
      <c r="AW570" s="238">
        <f t="shared" si="194"/>
        <v>0</v>
      </c>
      <c r="AX570" s="238">
        <f t="shared" si="195"/>
        <v>0</v>
      </c>
      <c r="AY570" s="238">
        <f t="shared" si="196"/>
        <v>0</v>
      </c>
      <c r="AZ570" s="238">
        <f t="shared" si="197"/>
        <v>0</v>
      </c>
      <c r="BA570" s="238">
        <f t="shared" si="198"/>
        <v>0</v>
      </c>
      <c r="BB570" s="238">
        <f t="shared" si="199"/>
        <v>0</v>
      </c>
      <c r="BC570" s="238">
        <f t="shared" si="200"/>
        <v>0</v>
      </c>
      <c r="BD570" s="238">
        <f t="shared" si="201"/>
        <v>0</v>
      </c>
      <c r="BE570" s="238">
        <f t="shared" si="202"/>
        <v>0</v>
      </c>
      <c r="BF570" s="238">
        <f t="shared" si="203"/>
        <v>0</v>
      </c>
      <c r="BG570" s="238">
        <f t="shared" si="204"/>
        <v>0</v>
      </c>
      <c r="BH570" s="238">
        <f t="shared" si="205"/>
        <v>0</v>
      </c>
      <c r="BI570" s="238">
        <f t="shared" si="206"/>
        <v>0</v>
      </c>
      <c r="BJ570" s="238">
        <f t="shared" si="207"/>
        <v>0</v>
      </c>
      <c r="BK570" s="238">
        <f t="shared" si="208"/>
        <v>0</v>
      </c>
    </row>
    <row r="571" spans="1:63" x14ac:dyDescent="0.25">
      <c r="A571">
        <v>2002</v>
      </c>
      <c r="B571" s="207">
        <v>47.913532037843254</v>
      </c>
      <c r="C571" s="207">
        <v>48.989125861430644</v>
      </c>
      <c r="D571" s="207">
        <v>47.434114103464943</v>
      </c>
      <c r="E571" s="207">
        <v>50.316414724956552</v>
      </c>
      <c r="F571" s="207">
        <v>46.551838797632506</v>
      </c>
      <c r="G571" s="207">
        <v>51.713362068965509</v>
      </c>
      <c r="H571" s="207">
        <v>46.514095515084456</v>
      </c>
      <c r="I571" s="207">
        <v>40.300024195499631</v>
      </c>
      <c r="J571" s="207">
        <v>47.732515199336838</v>
      </c>
      <c r="K571" s="207">
        <v>51.082163303460561</v>
      </c>
      <c r="L571" s="207">
        <v>45.114042654325523</v>
      </c>
      <c r="M571" s="207">
        <v>42.37425920650341</v>
      </c>
      <c r="N571" s="207">
        <v>47.594626706432919</v>
      </c>
      <c r="O571" s="207">
        <v>45.159711407049549</v>
      </c>
      <c r="P571" s="207">
        <v>41.628380577143112</v>
      </c>
      <c r="Q571" s="207">
        <v>50.585093206168331</v>
      </c>
      <c r="R571" s="207">
        <v>51.491144316450786</v>
      </c>
      <c r="S571" s="207">
        <v>42.017940689817657</v>
      </c>
      <c r="T571" s="207">
        <v>49.221520146089198</v>
      </c>
      <c r="U571" s="207">
        <v>47.067550026129908</v>
      </c>
      <c r="W571" s="4">
        <f>'8'!B102</f>
        <v>47.913532037843254</v>
      </c>
      <c r="X571" s="4">
        <f>'8'!C102</f>
        <v>48.989125861430644</v>
      </c>
      <c r="Y571" s="4">
        <f>'8'!D102</f>
        <v>47.434114103464943</v>
      </c>
      <c r="Z571" s="4">
        <f>'8'!E102</f>
        <v>50.316414724956552</v>
      </c>
      <c r="AA571" s="4">
        <f>'8'!F102</f>
        <v>46.551838797632506</v>
      </c>
      <c r="AB571" s="4">
        <f>'8'!G102</f>
        <v>51.713362068965509</v>
      </c>
      <c r="AC571" s="4">
        <f>'8'!H102</f>
        <v>46.514095515084456</v>
      </c>
      <c r="AD571" s="4">
        <f>'8'!I102</f>
        <v>40.300024195499631</v>
      </c>
      <c r="AE571" s="4">
        <f>'8'!J102</f>
        <v>47.732515199336838</v>
      </c>
      <c r="AF571" s="4">
        <f>'8'!K102</f>
        <v>51.082163303460561</v>
      </c>
      <c r="AG571" s="4">
        <f>'8'!L102</f>
        <v>45.114042654325523</v>
      </c>
      <c r="AH571" s="4">
        <f>'8'!M102</f>
        <v>42.37425920650341</v>
      </c>
      <c r="AI571" s="4">
        <f>'8'!N102</f>
        <v>47.594626706432919</v>
      </c>
      <c r="AJ571" s="4">
        <f>'8'!O102</f>
        <v>45.159711407049549</v>
      </c>
      <c r="AK571" s="4">
        <f>'8'!P102</f>
        <v>41.628380577143112</v>
      </c>
      <c r="AL571" s="4">
        <f>'8'!Q102</f>
        <v>50.585093206168331</v>
      </c>
      <c r="AM571" s="4">
        <f>'8'!R102</f>
        <v>51.491144316450786</v>
      </c>
      <c r="AN571" s="4">
        <f>'8'!S102</f>
        <v>42.017940689817657</v>
      </c>
      <c r="AO571" s="4">
        <f>'8'!T102</f>
        <v>49.221520146089198</v>
      </c>
      <c r="AP571" s="4">
        <f>'8'!U102</f>
        <v>47.067550026129908</v>
      </c>
      <c r="AR571" s="238">
        <f t="shared" si="189"/>
        <v>0</v>
      </c>
      <c r="AS571" s="238">
        <f t="shared" si="190"/>
        <v>0</v>
      </c>
      <c r="AT571" s="238">
        <f t="shared" si="191"/>
        <v>0</v>
      </c>
      <c r="AU571" s="238">
        <f t="shared" si="192"/>
        <v>0</v>
      </c>
      <c r="AV571" s="238">
        <f t="shared" si="193"/>
        <v>0</v>
      </c>
      <c r="AW571" s="238">
        <f t="shared" si="194"/>
        <v>0</v>
      </c>
      <c r="AX571" s="238">
        <f t="shared" si="195"/>
        <v>0</v>
      </c>
      <c r="AY571" s="238">
        <f t="shared" si="196"/>
        <v>0</v>
      </c>
      <c r="AZ571" s="238">
        <f t="shared" si="197"/>
        <v>0</v>
      </c>
      <c r="BA571" s="238">
        <f t="shared" si="198"/>
        <v>0</v>
      </c>
      <c r="BB571" s="238">
        <f t="shared" si="199"/>
        <v>0</v>
      </c>
      <c r="BC571" s="238">
        <f t="shared" si="200"/>
        <v>0</v>
      </c>
      <c r="BD571" s="238">
        <f t="shared" si="201"/>
        <v>0</v>
      </c>
      <c r="BE571" s="238">
        <f t="shared" si="202"/>
        <v>0</v>
      </c>
      <c r="BF571" s="238">
        <f t="shared" si="203"/>
        <v>0</v>
      </c>
      <c r="BG571" s="238">
        <f t="shared" si="204"/>
        <v>0</v>
      </c>
      <c r="BH571" s="238">
        <f t="shared" si="205"/>
        <v>0</v>
      </c>
      <c r="BI571" s="238">
        <f t="shared" si="206"/>
        <v>0</v>
      </c>
      <c r="BJ571" s="238">
        <f t="shared" si="207"/>
        <v>0</v>
      </c>
      <c r="BK571" s="238">
        <f t="shared" si="208"/>
        <v>0</v>
      </c>
    </row>
    <row r="572" spans="1:63" x14ac:dyDescent="0.25">
      <c r="A572">
        <v>2003</v>
      </c>
      <c r="B572" s="207">
        <v>47.938337463946226</v>
      </c>
      <c r="C572" s="207">
        <v>49.700771215376143</v>
      </c>
      <c r="D572" s="207">
        <v>47.926524132085241</v>
      </c>
      <c r="E572" s="207">
        <v>50.253051503423627</v>
      </c>
      <c r="F572" s="207">
        <v>46.258501297688973</v>
      </c>
      <c r="G572" s="207">
        <v>52.04748711966559</v>
      </c>
      <c r="H572" s="207">
        <v>46.604415574425325</v>
      </c>
      <c r="I572" s="207">
        <v>40.094453279360032</v>
      </c>
      <c r="J572" s="207">
        <v>47.347042160136631</v>
      </c>
      <c r="K572" s="207">
        <v>50.348407585757613</v>
      </c>
      <c r="L572" s="207">
        <v>45.033453299133022</v>
      </c>
      <c r="M572" s="207">
        <v>42.130876840292814</v>
      </c>
      <c r="N572" s="207">
        <v>47.161900145419295</v>
      </c>
      <c r="O572" s="207">
        <v>45.268972592884538</v>
      </c>
      <c r="P572" s="207">
        <v>41.923488881983594</v>
      </c>
      <c r="Q572" s="207">
        <v>50.061178573630038</v>
      </c>
      <c r="R572" s="207">
        <v>50.590002375760292</v>
      </c>
      <c r="S572" s="207">
        <v>42.651842091010316</v>
      </c>
      <c r="T572" s="207">
        <v>48.759637647128699</v>
      </c>
      <c r="U572" s="207">
        <v>47.323347662547015</v>
      </c>
      <c r="W572" s="4">
        <f>'8'!B103</f>
        <v>47.938337463946226</v>
      </c>
      <c r="X572" s="4">
        <f>'8'!C103</f>
        <v>49.700771215376143</v>
      </c>
      <c r="Y572" s="4">
        <f>'8'!D103</f>
        <v>47.926524132085241</v>
      </c>
      <c r="Z572" s="4">
        <f>'8'!E103</f>
        <v>50.253051503423627</v>
      </c>
      <c r="AA572" s="4">
        <f>'8'!F103</f>
        <v>46.258501297688973</v>
      </c>
      <c r="AB572" s="4">
        <f>'8'!G103</f>
        <v>52.04748711966559</v>
      </c>
      <c r="AC572" s="4">
        <f>'8'!H103</f>
        <v>46.604415574425325</v>
      </c>
      <c r="AD572" s="4">
        <f>'8'!I103</f>
        <v>40.094453279360032</v>
      </c>
      <c r="AE572" s="4">
        <f>'8'!J103</f>
        <v>47.347042160136631</v>
      </c>
      <c r="AF572" s="4">
        <f>'8'!K103</f>
        <v>50.348407585757613</v>
      </c>
      <c r="AG572" s="4">
        <f>'8'!L103</f>
        <v>45.033453299133022</v>
      </c>
      <c r="AH572" s="4">
        <f>'8'!M103</f>
        <v>42.130876840292814</v>
      </c>
      <c r="AI572" s="4">
        <f>'8'!N103</f>
        <v>47.161900145419295</v>
      </c>
      <c r="AJ572" s="4">
        <f>'8'!O103</f>
        <v>45.268972592884538</v>
      </c>
      <c r="AK572" s="4">
        <f>'8'!P103</f>
        <v>41.923488881983594</v>
      </c>
      <c r="AL572" s="4">
        <f>'8'!Q103</f>
        <v>50.061178573630038</v>
      </c>
      <c r="AM572" s="4">
        <f>'8'!R103</f>
        <v>50.590002375760292</v>
      </c>
      <c r="AN572" s="4">
        <f>'8'!S103</f>
        <v>42.651842091010316</v>
      </c>
      <c r="AO572" s="4">
        <f>'8'!T103</f>
        <v>48.759637647128699</v>
      </c>
      <c r="AP572" s="4">
        <f>'8'!U103</f>
        <v>47.323347662547015</v>
      </c>
      <c r="AR572" s="238">
        <f t="shared" si="189"/>
        <v>0</v>
      </c>
      <c r="AS572" s="238">
        <f t="shared" si="190"/>
        <v>0</v>
      </c>
      <c r="AT572" s="238">
        <f t="shared" si="191"/>
        <v>0</v>
      </c>
      <c r="AU572" s="238">
        <f t="shared" si="192"/>
        <v>0</v>
      </c>
      <c r="AV572" s="238">
        <f t="shared" si="193"/>
        <v>0</v>
      </c>
      <c r="AW572" s="238">
        <f t="shared" si="194"/>
        <v>0</v>
      </c>
      <c r="AX572" s="238">
        <f t="shared" si="195"/>
        <v>0</v>
      </c>
      <c r="AY572" s="238">
        <f t="shared" si="196"/>
        <v>0</v>
      </c>
      <c r="AZ572" s="238">
        <f t="shared" si="197"/>
        <v>0</v>
      </c>
      <c r="BA572" s="238">
        <f t="shared" si="198"/>
        <v>0</v>
      </c>
      <c r="BB572" s="238">
        <f t="shared" si="199"/>
        <v>0</v>
      </c>
      <c r="BC572" s="238">
        <f t="shared" si="200"/>
        <v>0</v>
      </c>
      <c r="BD572" s="238">
        <f t="shared" si="201"/>
        <v>0</v>
      </c>
      <c r="BE572" s="238">
        <f t="shared" si="202"/>
        <v>0</v>
      </c>
      <c r="BF572" s="238">
        <f t="shared" si="203"/>
        <v>0</v>
      </c>
      <c r="BG572" s="238">
        <f t="shared" si="204"/>
        <v>0</v>
      </c>
      <c r="BH572" s="238">
        <f t="shared" si="205"/>
        <v>0</v>
      </c>
      <c r="BI572" s="238">
        <f t="shared" si="206"/>
        <v>0</v>
      </c>
      <c r="BJ572" s="238">
        <f t="shared" si="207"/>
        <v>0</v>
      </c>
      <c r="BK572" s="238">
        <f t="shared" si="208"/>
        <v>0</v>
      </c>
    </row>
    <row r="573" spans="1:63" x14ac:dyDescent="0.25">
      <c r="A573">
        <v>2004</v>
      </c>
      <c r="B573" s="207">
        <v>48.025266499782568</v>
      </c>
      <c r="C573" s="207">
        <v>50.04150820101615</v>
      </c>
      <c r="D573" s="207">
        <v>48.2613741904905</v>
      </c>
      <c r="E573" s="207">
        <v>50.48928197552123</v>
      </c>
      <c r="F573" s="207">
        <v>46.955192938964807</v>
      </c>
      <c r="G573" s="207">
        <v>52.101183190534471</v>
      </c>
      <c r="H573" s="207">
        <v>46.597622903649281</v>
      </c>
      <c r="I573" s="207">
        <v>40.341617886959028</v>
      </c>
      <c r="J573" s="207">
        <v>47.171914591694289</v>
      </c>
      <c r="K573" s="207">
        <v>49.928225591518853</v>
      </c>
      <c r="L573" s="207">
        <v>45.080770590635751</v>
      </c>
      <c r="M573" s="207">
        <v>41.886991685176049</v>
      </c>
      <c r="N573" s="207">
        <v>47.313365898595166</v>
      </c>
      <c r="O573" s="207">
        <v>45.986330165832797</v>
      </c>
      <c r="P573" s="207">
        <v>41.693811634834717</v>
      </c>
      <c r="Q573" s="207">
        <v>49.802316293929721</v>
      </c>
      <c r="R573" s="207">
        <v>50.526251603363292</v>
      </c>
      <c r="S573" s="207">
        <v>43.485742714090129</v>
      </c>
      <c r="T573" s="207">
        <v>48.223550905645396</v>
      </c>
      <c r="U573" s="207">
        <v>47.591992246248452</v>
      </c>
      <c r="W573" s="4">
        <f>'8'!B104</f>
        <v>48.025266499782568</v>
      </c>
      <c r="X573" s="4">
        <f>'8'!C104</f>
        <v>50.04150820101615</v>
      </c>
      <c r="Y573" s="4">
        <f>'8'!D104</f>
        <v>48.2613741904905</v>
      </c>
      <c r="Z573" s="4">
        <f>'8'!E104</f>
        <v>50.48928197552123</v>
      </c>
      <c r="AA573" s="4">
        <f>'8'!F104</f>
        <v>46.955192938964807</v>
      </c>
      <c r="AB573" s="4">
        <f>'8'!G104</f>
        <v>52.101183190534471</v>
      </c>
      <c r="AC573" s="4">
        <f>'8'!H104</f>
        <v>46.597622903649281</v>
      </c>
      <c r="AD573" s="4">
        <f>'8'!I104</f>
        <v>40.341617886959028</v>
      </c>
      <c r="AE573" s="4">
        <f>'8'!J104</f>
        <v>47.171914591694289</v>
      </c>
      <c r="AF573" s="4">
        <f>'8'!K104</f>
        <v>49.928225591518853</v>
      </c>
      <c r="AG573" s="4">
        <f>'8'!L104</f>
        <v>45.080770590635751</v>
      </c>
      <c r="AH573" s="4">
        <f>'8'!M104</f>
        <v>41.886991685176049</v>
      </c>
      <c r="AI573" s="4">
        <f>'8'!N104</f>
        <v>47.313365898595166</v>
      </c>
      <c r="AJ573" s="4">
        <f>'8'!O104</f>
        <v>45.986330165832797</v>
      </c>
      <c r="AK573" s="4">
        <f>'8'!P104</f>
        <v>41.693811634834717</v>
      </c>
      <c r="AL573" s="4">
        <f>'8'!Q104</f>
        <v>49.802316293929721</v>
      </c>
      <c r="AM573" s="4">
        <f>'8'!R104</f>
        <v>50.526251603363292</v>
      </c>
      <c r="AN573" s="4">
        <f>'8'!S104</f>
        <v>43.485742714090129</v>
      </c>
      <c r="AO573" s="4">
        <f>'8'!T104</f>
        <v>48.223550905645396</v>
      </c>
      <c r="AP573" s="4">
        <f>'8'!U104</f>
        <v>47.591992246248452</v>
      </c>
      <c r="AR573" s="238">
        <f t="shared" si="189"/>
        <v>0</v>
      </c>
      <c r="AS573" s="238">
        <f t="shared" si="190"/>
        <v>0</v>
      </c>
      <c r="AT573" s="238">
        <f t="shared" si="191"/>
        <v>0</v>
      </c>
      <c r="AU573" s="238">
        <f t="shared" si="192"/>
        <v>0</v>
      </c>
      <c r="AV573" s="238">
        <f t="shared" si="193"/>
        <v>0</v>
      </c>
      <c r="AW573" s="238">
        <f t="shared" si="194"/>
        <v>0</v>
      </c>
      <c r="AX573" s="238">
        <f t="shared" si="195"/>
        <v>0</v>
      </c>
      <c r="AY573" s="238">
        <f t="shared" si="196"/>
        <v>0</v>
      </c>
      <c r="AZ573" s="238">
        <f t="shared" si="197"/>
        <v>0</v>
      </c>
      <c r="BA573" s="238">
        <f t="shared" si="198"/>
        <v>0</v>
      </c>
      <c r="BB573" s="238">
        <f t="shared" si="199"/>
        <v>0</v>
      </c>
      <c r="BC573" s="238">
        <f t="shared" si="200"/>
        <v>0</v>
      </c>
      <c r="BD573" s="238">
        <f t="shared" si="201"/>
        <v>0</v>
      </c>
      <c r="BE573" s="238">
        <f t="shared" si="202"/>
        <v>0</v>
      </c>
      <c r="BF573" s="238">
        <f t="shared" si="203"/>
        <v>0</v>
      </c>
      <c r="BG573" s="238">
        <f t="shared" si="204"/>
        <v>0</v>
      </c>
      <c r="BH573" s="238">
        <f t="shared" si="205"/>
        <v>0</v>
      </c>
      <c r="BI573" s="238">
        <f t="shared" si="206"/>
        <v>0</v>
      </c>
      <c r="BJ573" s="238">
        <f t="shared" si="207"/>
        <v>0</v>
      </c>
      <c r="BK573" s="238">
        <f t="shared" si="208"/>
        <v>0</v>
      </c>
    </row>
    <row r="574" spans="1:63" x14ac:dyDescent="0.25">
      <c r="A574">
        <v>2005</v>
      </c>
      <c r="B574" s="206">
        <v>48.40718123594246</v>
      </c>
      <c r="C574" s="206">
        <v>50.200608096539248</v>
      </c>
      <c r="D574" s="206">
        <v>49.270669470127601</v>
      </c>
      <c r="E574" s="206">
        <v>50.842609241798428</v>
      </c>
      <c r="F574" s="206">
        <v>47.480085255586758</v>
      </c>
      <c r="G574" s="206">
        <v>53.055698813821564</v>
      </c>
      <c r="H574" s="206">
        <v>46.827315753276032</v>
      </c>
      <c r="I574" s="206">
        <v>40.692847258672522</v>
      </c>
      <c r="J574" s="206">
        <v>48.029136341553311</v>
      </c>
      <c r="K574" s="206">
        <v>50.325409393899747</v>
      </c>
      <c r="L574" s="206">
        <v>45.542441993288165</v>
      </c>
      <c r="M574" s="206">
        <v>41.851002012807612</v>
      </c>
      <c r="N574" s="206">
        <v>47.264260768335276</v>
      </c>
      <c r="O574" s="206">
        <v>47.186836837137719</v>
      </c>
      <c r="P574" s="206">
        <v>41.625914993089566</v>
      </c>
      <c r="Q574" s="206">
        <v>49.708586137157567</v>
      </c>
      <c r="R574" s="206">
        <v>50.834135251274468</v>
      </c>
      <c r="S574" s="206">
        <v>44.551627613962708</v>
      </c>
      <c r="T574" s="206">
        <v>48.163966132614036</v>
      </c>
      <c r="U574" s="206">
        <v>47.762928529924466</v>
      </c>
      <c r="W574" s="4">
        <f>'8'!B105</f>
        <v>48.40718123594246</v>
      </c>
      <c r="X574" s="4">
        <f>'8'!C105</f>
        <v>50.200608096539248</v>
      </c>
      <c r="Y574" s="4">
        <f>'8'!D105</f>
        <v>49.270669470127601</v>
      </c>
      <c r="Z574" s="4">
        <f>'8'!E105</f>
        <v>50.842609241798428</v>
      </c>
      <c r="AA574" s="4">
        <f>'8'!F105</f>
        <v>47.480085255586758</v>
      </c>
      <c r="AB574" s="4">
        <f>'8'!G105</f>
        <v>53.055698813821564</v>
      </c>
      <c r="AC574" s="4">
        <f>'8'!H105</f>
        <v>46.827315753276032</v>
      </c>
      <c r="AD574" s="4">
        <f>'8'!I105</f>
        <v>40.692847258672522</v>
      </c>
      <c r="AE574" s="4">
        <f>'8'!J105</f>
        <v>48.029136341553311</v>
      </c>
      <c r="AF574" s="4">
        <f>'8'!K105</f>
        <v>50.325409393899747</v>
      </c>
      <c r="AG574" s="4">
        <f>'8'!L105</f>
        <v>45.542441993288165</v>
      </c>
      <c r="AH574" s="4">
        <f>'8'!M105</f>
        <v>41.851002012807612</v>
      </c>
      <c r="AI574" s="4">
        <f>'8'!N105</f>
        <v>47.264260768335276</v>
      </c>
      <c r="AJ574" s="4">
        <f>'8'!O105</f>
        <v>47.186836837137719</v>
      </c>
      <c r="AK574" s="4">
        <f>'8'!P105</f>
        <v>41.625914993089566</v>
      </c>
      <c r="AL574" s="4">
        <f>'8'!Q105</f>
        <v>49.708586137157567</v>
      </c>
      <c r="AM574" s="4">
        <f>'8'!R105</f>
        <v>50.834135251274468</v>
      </c>
      <c r="AN574" s="4">
        <f>'8'!S105</f>
        <v>44.551627613962708</v>
      </c>
      <c r="AO574" s="4">
        <f>'8'!T105</f>
        <v>48.163966132614036</v>
      </c>
      <c r="AP574" s="4">
        <f>'8'!U105</f>
        <v>47.762928529924466</v>
      </c>
      <c r="AR574" s="238">
        <f t="shared" si="189"/>
        <v>0</v>
      </c>
      <c r="AS574" s="238">
        <f t="shared" si="190"/>
        <v>0</v>
      </c>
      <c r="AT574" s="238">
        <f t="shared" si="191"/>
        <v>0</v>
      </c>
      <c r="AU574" s="238">
        <f t="shared" si="192"/>
        <v>0</v>
      </c>
      <c r="AV574" s="238">
        <f t="shared" si="193"/>
        <v>0</v>
      </c>
      <c r="AW574" s="238">
        <f t="shared" si="194"/>
        <v>0</v>
      </c>
      <c r="AX574" s="238">
        <f t="shared" si="195"/>
        <v>0</v>
      </c>
      <c r="AY574" s="238">
        <f t="shared" si="196"/>
        <v>0</v>
      </c>
      <c r="AZ574" s="238">
        <f t="shared" si="197"/>
        <v>0</v>
      </c>
      <c r="BA574" s="238">
        <f t="shared" si="198"/>
        <v>0</v>
      </c>
      <c r="BB574" s="238">
        <f t="shared" si="199"/>
        <v>0</v>
      </c>
      <c r="BC574" s="238">
        <f t="shared" si="200"/>
        <v>0</v>
      </c>
      <c r="BD574" s="238">
        <f t="shared" si="201"/>
        <v>0</v>
      </c>
      <c r="BE574" s="238">
        <f t="shared" si="202"/>
        <v>0</v>
      </c>
      <c r="BF574" s="238">
        <f t="shared" si="203"/>
        <v>0</v>
      </c>
      <c r="BG574" s="238">
        <f t="shared" si="204"/>
        <v>0</v>
      </c>
      <c r="BH574" s="238">
        <f t="shared" si="205"/>
        <v>0</v>
      </c>
      <c r="BI574" s="238">
        <f t="shared" si="206"/>
        <v>0</v>
      </c>
      <c r="BJ574" s="238">
        <f t="shared" si="207"/>
        <v>0</v>
      </c>
      <c r="BK574" s="238">
        <f t="shared" si="208"/>
        <v>0</v>
      </c>
    </row>
    <row r="575" spans="1:63" x14ac:dyDescent="0.25">
      <c r="A575">
        <v>2006</v>
      </c>
      <c r="B575" s="207">
        <v>48.835905872041316</v>
      </c>
      <c r="C575" s="207">
        <v>50.571735562732336</v>
      </c>
      <c r="D575" s="207">
        <v>49.801556672309751</v>
      </c>
      <c r="E575" s="207">
        <v>51.061481809038931</v>
      </c>
      <c r="F575" s="207">
        <v>47.860385852576613</v>
      </c>
      <c r="G575" s="207">
        <v>54.707593038578636</v>
      </c>
      <c r="H575" s="207">
        <v>47.373261061999159</v>
      </c>
      <c r="I575" s="207">
        <v>40.879787637466819</v>
      </c>
      <c r="J575" s="207">
        <v>48.514558698137641</v>
      </c>
      <c r="K575" s="207">
        <v>51.196963777664472</v>
      </c>
      <c r="L575" s="207">
        <v>46.203501816039541</v>
      </c>
      <c r="M575" s="207">
        <v>42.013052335855008</v>
      </c>
      <c r="N575" s="207">
        <v>47.582740451157029</v>
      </c>
      <c r="O575" s="207">
        <v>48.080433391831058</v>
      </c>
      <c r="P575" s="207">
        <v>42.202013861201365</v>
      </c>
      <c r="Q575" s="207">
        <v>50.53805212284351</v>
      </c>
      <c r="R575" s="207">
        <v>52.172039831556646</v>
      </c>
      <c r="S575" s="207">
        <v>45.621797410398294</v>
      </c>
      <c r="T575" s="207">
        <v>48.697734800968377</v>
      </c>
      <c r="U575" s="207">
        <v>47.908688762709623</v>
      </c>
      <c r="W575" s="4">
        <f>'8'!B106</f>
        <v>48.835905872041316</v>
      </c>
      <c r="X575" s="4">
        <f>'8'!C106</f>
        <v>50.571735562732336</v>
      </c>
      <c r="Y575" s="4">
        <f>'8'!D106</f>
        <v>49.801556672309751</v>
      </c>
      <c r="Z575" s="4">
        <f>'8'!E106</f>
        <v>51.061481809038931</v>
      </c>
      <c r="AA575" s="4">
        <f>'8'!F106</f>
        <v>47.860385852576613</v>
      </c>
      <c r="AB575" s="4">
        <f>'8'!G106</f>
        <v>54.707593038578636</v>
      </c>
      <c r="AC575" s="4">
        <f>'8'!H106</f>
        <v>47.373261061999159</v>
      </c>
      <c r="AD575" s="4">
        <f>'8'!I106</f>
        <v>40.879787637466819</v>
      </c>
      <c r="AE575" s="4">
        <f>'8'!J106</f>
        <v>48.514558698137641</v>
      </c>
      <c r="AF575" s="4">
        <f>'8'!K106</f>
        <v>51.196963777664472</v>
      </c>
      <c r="AG575" s="4">
        <f>'8'!L106</f>
        <v>46.203501816039541</v>
      </c>
      <c r="AH575" s="4">
        <f>'8'!M106</f>
        <v>42.013052335855008</v>
      </c>
      <c r="AI575" s="4">
        <f>'8'!N106</f>
        <v>47.582740451157029</v>
      </c>
      <c r="AJ575" s="4">
        <f>'8'!O106</f>
        <v>48.080433391831058</v>
      </c>
      <c r="AK575" s="4">
        <f>'8'!P106</f>
        <v>42.202013861201365</v>
      </c>
      <c r="AL575" s="4">
        <f>'8'!Q106</f>
        <v>50.53805212284351</v>
      </c>
      <c r="AM575" s="4">
        <f>'8'!R106</f>
        <v>52.172039831556646</v>
      </c>
      <c r="AN575" s="4">
        <f>'8'!S106</f>
        <v>45.621797410398294</v>
      </c>
      <c r="AO575" s="4">
        <f>'8'!T106</f>
        <v>48.697734800968377</v>
      </c>
      <c r="AP575" s="4">
        <f>'8'!U106</f>
        <v>47.908688762709623</v>
      </c>
      <c r="AR575" s="238">
        <f t="shared" si="189"/>
        <v>0</v>
      </c>
      <c r="AS575" s="238">
        <f t="shared" si="190"/>
        <v>0</v>
      </c>
      <c r="AT575" s="238">
        <f t="shared" si="191"/>
        <v>0</v>
      </c>
      <c r="AU575" s="238">
        <f t="shared" si="192"/>
        <v>0</v>
      </c>
      <c r="AV575" s="238">
        <f t="shared" si="193"/>
        <v>0</v>
      </c>
      <c r="AW575" s="238">
        <f t="shared" si="194"/>
        <v>0</v>
      </c>
      <c r="AX575" s="238">
        <f t="shared" si="195"/>
        <v>0</v>
      </c>
      <c r="AY575" s="238">
        <f t="shared" si="196"/>
        <v>0</v>
      </c>
      <c r="AZ575" s="238">
        <f t="shared" si="197"/>
        <v>0</v>
      </c>
      <c r="BA575" s="238">
        <f t="shared" si="198"/>
        <v>0</v>
      </c>
      <c r="BB575" s="238">
        <f t="shared" si="199"/>
        <v>0</v>
      </c>
      <c r="BC575" s="238">
        <f t="shared" si="200"/>
        <v>0</v>
      </c>
      <c r="BD575" s="238">
        <f t="shared" si="201"/>
        <v>0</v>
      </c>
      <c r="BE575" s="238">
        <f t="shared" si="202"/>
        <v>0</v>
      </c>
      <c r="BF575" s="238">
        <f t="shared" si="203"/>
        <v>0</v>
      </c>
      <c r="BG575" s="238">
        <f t="shared" si="204"/>
        <v>0</v>
      </c>
      <c r="BH575" s="238">
        <f t="shared" si="205"/>
        <v>0</v>
      </c>
      <c r="BI575" s="238">
        <f t="shared" si="206"/>
        <v>0</v>
      </c>
      <c r="BJ575" s="238">
        <f t="shared" si="207"/>
        <v>0</v>
      </c>
      <c r="BK575" s="238">
        <f t="shared" si="208"/>
        <v>0</v>
      </c>
    </row>
    <row r="576" spans="1:63" x14ac:dyDescent="0.25">
      <c r="A576">
        <v>2007</v>
      </c>
      <c r="B576" s="207">
        <v>48.882387241244494</v>
      </c>
      <c r="C576" s="207">
        <v>51.231766744054674</v>
      </c>
      <c r="D576" s="207">
        <v>50.570752676683071</v>
      </c>
      <c r="E576" s="207">
        <v>51.287951272102575</v>
      </c>
      <c r="F576" s="207">
        <v>48.218378945550704</v>
      </c>
      <c r="G576" s="207">
        <v>56.953101163753658</v>
      </c>
      <c r="H576" s="207">
        <v>48.035155905764135</v>
      </c>
      <c r="I576" s="207">
        <v>41.247882552230372</v>
      </c>
      <c r="J576" s="207">
        <v>49.273682467814346</v>
      </c>
      <c r="K576" s="207">
        <v>52.393863343703707</v>
      </c>
      <c r="L576" s="207">
        <v>47.007597963930586</v>
      </c>
      <c r="M576" s="207">
        <v>42.340889547911985</v>
      </c>
      <c r="N576" s="207">
        <v>48.450700801089184</v>
      </c>
      <c r="O576" s="207">
        <v>48.686572128148811</v>
      </c>
      <c r="P576" s="207">
        <v>42.421006714913439</v>
      </c>
      <c r="Q576" s="207">
        <v>51.663411060920517</v>
      </c>
      <c r="R576" s="207">
        <v>53.757018911576971</v>
      </c>
      <c r="S576" s="207">
        <v>46.159412734004405</v>
      </c>
      <c r="T576" s="207">
        <v>49.452935103844602</v>
      </c>
      <c r="U576" s="207">
        <v>47.925753451611854</v>
      </c>
      <c r="W576" s="4">
        <f>'8'!B107</f>
        <v>48.882387241244494</v>
      </c>
      <c r="X576" s="4">
        <f>'8'!C107</f>
        <v>51.231766744054674</v>
      </c>
      <c r="Y576" s="4">
        <f>'8'!D107</f>
        <v>50.570752676683071</v>
      </c>
      <c r="Z576" s="4">
        <f>'8'!E107</f>
        <v>51.287951272102575</v>
      </c>
      <c r="AA576" s="4">
        <f>'8'!F107</f>
        <v>48.218378945550704</v>
      </c>
      <c r="AB576" s="4">
        <f>'8'!G107</f>
        <v>56.953101163753658</v>
      </c>
      <c r="AC576" s="4">
        <f>'8'!H107</f>
        <v>48.035155905764135</v>
      </c>
      <c r="AD576" s="4">
        <f>'8'!I107</f>
        <v>41.247882552230372</v>
      </c>
      <c r="AE576" s="4">
        <f>'8'!J107</f>
        <v>49.273682467814346</v>
      </c>
      <c r="AF576" s="4">
        <f>'8'!K107</f>
        <v>52.393863343703707</v>
      </c>
      <c r="AG576" s="4">
        <f>'8'!L107</f>
        <v>47.007597963930586</v>
      </c>
      <c r="AH576" s="4">
        <f>'8'!M107</f>
        <v>42.340889547911985</v>
      </c>
      <c r="AI576" s="4">
        <f>'8'!N107</f>
        <v>48.450700801089184</v>
      </c>
      <c r="AJ576" s="4">
        <f>'8'!O107</f>
        <v>48.686572128148811</v>
      </c>
      <c r="AK576" s="4">
        <f>'8'!P107</f>
        <v>42.421006714913439</v>
      </c>
      <c r="AL576" s="4">
        <f>'8'!Q107</f>
        <v>51.663411060920517</v>
      </c>
      <c r="AM576" s="4">
        <f>'8'!R107</f>
        <v>53.757018911576971</v>
      </c>
      <c r="AN576" s="4">
        <f>'8'!S107</f>
        <v>46.159412734004405</v>
      </c>
      <c r="AO576" s="4">
        <f>'8'!T107</f>
        <v>49.452935103844602</v>
      </c>
      <c r="AP576" s="4">
        <f>'8'!U107</f>
        <v>47.925753451611854</v>
      </c>
      <c r="AR576" s="238">
        <f t="shared" si="189"/>
        <v>0</v>
      </c>
      <c r="AS576" s="238">
        <f t="shared" si="190"/>
        <v>0</v>
      </c>
      <c r="AT576" s="238">
        <f t="shared" si="191"/>
        <v>0</v>
      </c>
      <c r="AU576" s="238">
        <f t="shared" si="192"/>
        <v>0</v>
      </c>
      <c r="AV576" s="238">
        <f t="shared" si="193"/>
        <v>0</v>
      </c>
      <c r="AW576" s="238">
        <f t="shared" si="194"/>
        <v>0</v>
      </c>
      <c r="AX576" s="238">
        <f t="shared" si="195"/>
        <v>0</v>
      </c>
      <c r="AY576" s="238">
        <f t="shared" si="196"/>
        <v>0</v>
      </c>
      <c r="AZ576" s="238">
        <f t="shared" si="197"/>
        <v>0</v>
      </c>
      <c r="BA576" s="238">
        <f t="shared" si="198"/>
        <v>0</v>
      </c>
      <c r="BB576" s="238">
        <f t="shared" si="199"/>
        <v>0</v>
      </c>
      <c r="BC576" s="238">
        <f t="shared" si="200"/>
        <v>0</v>
      </c>
      <c r="BD576" s="238">
        <f t="shared" si="201"/>
        <v>0</v>
      </c>
      <c r="BE576" s="238">
        <f t="shared" si="202"/>
        <v>0</v>
      </c>
      <c r="BF576" s="238">
        <f t="shared" si="203"/>
        <v>0</v>
      </c>
      <c r="BG576" s="238">
        <f t="shared" si="204"/>
        <v>0</v>
      </c>
      <c r="BH576" s="238">
        <f t="shared" si="205"/>
        <v>0</v>
      </c>
      <c r="BI576" s="238">
        <f t="shared" si="206"/>
        <v>0</v>
      </c>
      <c r="BJ576" s="238">
        <f t="shared" si="207"/>
        <v>0</v>
      </c>
      <c r="BK576" s="238">
        <f t="shared" si="208"/>
        <v>0</v>
      </c>
    </row>
    <row r="577" spans="1:63" x14ac:dyDescent="0.25">
      <c r="A577">
        <v>2008</v>
      </c>
      <c r="B577" s="207">
        <v>48.217229678074951</v>
      </c>
      <c r="C577" s="207">
        <v>51.482852266889111</v>
      </c>
      <c r="D577" s="207">
        <v>51.094147663312818</v>
      </c>
      <c r="E577" s="207">
        <v>51.075175150289617</v>
      </c>
      <c r="F577" s="207">
        <v>48.166756141297164</v>
      </c>
      <c r="G577" s="207">
        <v>58.718022895400267</v>
      </c>
      <c r="H577" s="207">
        <v>48.774247756046698</v>
      </c>
      <c r="I577" s="207">
        <v>41.661998132586362</v>
      </c>
      <c r="J577" s="207">
        <v>49.893486787529298</v>
      </c>
      <c r="K577" s="207">
        <v>52.884127453192086</v>
      </c>
      <c r="L577" s="207">
        <v>47.995642713825923</v>
      </c>
      <c r="M577" s="207">
        <v>42.313935002131501</v>
      </c>
      <c r="N577" s="207">
        <v>49.12932294203604</v>
      </c>
      <c r="O577" s="207">
        <v>47.393036060838561</v>
      </c>
      <c r="P577" s="207">
        <v>42.211050237163263</v>
      </c>
      <c r="Q577" s="207">
        <v>52.247506992581783</v>
      </c>
      <c r="R577" s="207">
        <v>54.810697889554604</v>
      </c>
      <c r="S577" s="207">
        <v>45.349506293511659</v>
      </c>
      <c r="T577" s="207">
        <v>49.513879993322952</v>
      </c>
      <c r="U577" s="207">
        <v>47.949444607316202</v>
      </c>
      <c r="W577" s="4">
        <f>'8'!B108</f>
        <v>48.217229678074951</v>
      </c>
      <c r="X577" s="4">
        <f>'8'!C108</f>
        <v>51.482852266889111</v>
      </c>
      <c r="Y577" s="4">
        <f>'8'!D108</f>
        <v>51.094147663312818</v>
      </c>
      <c r="Z577" s="4">
        <f>'8'!E108</f>
        <v>51.075175150289617</v>
      </c>
      <c r="AA577" s="4">
        <f>'8'!F108</f>
        <v>48.166756141297164</v>
      </c>
      <c r="AB577" s="4">
        <f>'8'!G108</f>
        <v>58.718022895400267</v>
      </c>
      <c r="AC577" s="4">
        <f>'8'!H108</f>
        <v>48.774247756046698</v>
      </c>
      <c r="AD577" s="4">
        <f>'8'!I108</f>
        <v>41.661998132586362</v>
      </c>
      <c r="AE577" s="4">
        <f>'8'!J108</f>
        <v>49.893486787529298</v>
      </c>
      <c r="AF577" s="4">
        <f>'8'!K108</f>
        <v>52.884127453192086</v>
      </c>
      <c r="AG577" s="4">
        <f>'8'!L108</f>
        <v>47.995642713825923</v>
      </c>
      <c r="AH577" s="4">
        <f>'8'!M108</f>
        <v>42.313935002131501</v>
      </c>
      <c r="AI577" s="4">
        <f>'8'!N108</f>
        <v>49.12932294203604</v>
      </c>
      <c r="AJ577" s="4">
        <f>'8'!O108</f>
        <v>47.393036060838561</v>
      </c>
      <c r="AK577" s="4">
        <f>'8'!P108</f>
        <v>42.211050237163263</v>
      </c>
      <c r="AL577" s="4">
        <f>'8'!Q108</f>
        <v>52.247506992581783</v>
      </c>
      <c r="AM577" s="4">
        <f>'8'!R108</f>
        <v>54.810697889554604</v>
      </c>
      <c r="AN577" s="4">
        <f>'8'!S108</f>
        <v>45.349506293511659</v>
      </c>
      <c r="AO577" s="4">
        <f>'8'!T108</f>
        <v>49.513879993322952</v>
      </c>
      <c r="AP577" s="4">
        <f>'8'!U108</f>
        <v>47.949444607316202</v>
      </c>
      <c r="AR577" s="238">
        <f t="shared" ref="AR577:BA580" si="209">W577-B577</f>
        <v>0</v>
      </c>
      <c r="AS577" s="238">
        <f t="shared" si="209"/>
        <v>0</v>
      </c>
      <c r="AT577" s="238">
        <f t="shared" si="209"/>
        <v>0</v>
      </c>
      <c r="AU577" s="238">
        <f t="shared" si="209"/>
        <v>0</v>
      </c>
      <c r="AV577" s="238">
        <f t="shared" si="209"/>
        <v>0</v>
      </c>
      <c r="AW577" s="238">
        <f t="shared" si="209"/>
        <v>0</v>
      </c>
      <c r="AX577" s="238">
        <f t="shared" si="209"/>
        <v>0</v>
      </c>
      <c r="AY577" s="238">
        <f t="shared" si="209"/>
        <v>0</v>
      </c>
      <c r="AZ577" s="238">
        <f t="shared" si="209"/>
        <v>0</v>
      </c>
      <c r="BA577" s="238">
        <f t="shared" si="209"/>
        <v>0</v>
      </c>
      <c r="BB577" s="238">
        <f t="shared" ref="BB577:BK580" si="210">AG577-L577</f>
        <v>0</v>
      </c>
      <c r="BC577" s="238">
        <f t="shared" si="210"/>
        <v>0</v>
      </c>
      <c r="BD577" s="238">
        <f t="shared" si="210"/>
        <v>0</v>
      </c>
      <c r="BE577" s="238">
        <f t="shared" si="210"/>
        <v>0</v>
      </c>
      <c r="BF577" s="238">
        <f t="shared" si="210"/>
        <v>0</v>
      </c>
      <c r="BG577" s="238">
        <f t="shared" si="210"/>
        <v>0</v>
      </c>
      <c r="BH577" s="238">
        <f t="shared" si="210"/>
        <v>0</v>
      </c>
      <c r="BI577" s="238">
        <f t="shared" si="210"/>
        <v>0</v>
      </c>
      <c r="BJ577" s="238">
        <f t="shared" si="210"/>
        <v>0</v>
      </c>
      <c r="BK577" s="238">
        <f t="shared" si="210"/>
        <v>0</v>
      </c>
    </row>
    <row r="578" spans="1:63" x14ac:dyDescent="0.25">
      <c r="A578">
        <v>2009</v>
      </c>
      <c r="B578" s="207">
        <v>46.035053221186629</v>
      </c>
      <c r="C578" s="207">
        <v>50.051290124516413</v>
      </c>
      <c r="D578" s="207">
        <v>50.534655536791171</v>
      </c>
      <c r="E578" s="207">
        <v>50.337304153878115</v>
      </c>
      <c r="F578" s="207">
        <v>47.793871412973985</v>
      </c>
      <c r="G578" s="207">
        <v>59.571737910016843</v>
      </c>
      <c r="H578" s="207">
        <v>48.230730767589847</v>
      </c>
      <c r="I578" s="207">
        <v>41.254110128282313</v>
      </c>
      <c r="J578" s="207">
        <v>49.003583093805915</v>
      </c>
      <c r="K578" s="207">
        <v>51.454242545144943</v>
      </c>
      <c r="L578" s="207">
        <v>46.524822057399604</v>
      </c>
      <c r="M578" s="207">
        <v>41.538978256267249</v>
      </c>
      <c r="N578" s="207">
        <v>49.297099236641223</v>
      </c>
      <c r="O578" s="207">
        <v>43.238125119056953</v>
      </c>
      <c r="P578" s="207">
        <v>41.266632000225947</v>
      </c>
      <c r="Q578" s="207">
        <v>52.003024803387767</v>
      </c>
      <c r="R578" s="207">
        <v>53.883576525524177</v>
      </c>
      <c r="S578" s="207">
        <v>42.005813434492474</v>
      </c>
      <c r="T578" s="207">
        <v>47.91087866777</v>
      </c>
      <c r="U578" s="207">
        <v>46.866908337648887</v>
      </c>
      <c r="W578" s="4">
        <f>'8'!B109</f>
        <v>46.035053221186629</v>
      </c>
      <c r="X578" s="4">
        <f>'8'!C109</f>
        <v>50.051290124516413</v>
      </c>
      <c r="Y578" s="4">
        <f>'8'!D109</f>
        <v>50.534655536791171</v>
      </c>
      <c r="Z578" s="4">
        <f>'8'!E109</f>
        <v>50.337304153878115</v>
      </c>
      <c r="AA578" s="4">
        <f>'8'!F109</f>
        <v>47.793871412973985</v>
      </c>
      <c r="AB578" s="4">
        <f>'8'!G109</f>
        <v>59.571737910016843</v>
      </c>
      <c r="AC578" s="4">
        <f>'8'!H109</f>
        <v>48.230730767589847</v>
      </c>
      <c r="AD578" s="4">
        <f>'8'!I109</f>
        <v>41.254110128282313</v>
      </c>
      <c r="AE578" s="4">
        <f>'8'!J109</f>
        <v>49.003583093805915</v>
      </c>
      <c r="AF578" s="4">
        <f>'8'!K109</f>
        <v>51.454242545144943</v>
      </c>
      <c r="AG578" s="4">
        <f>'8'!L109</f>
        <v>46.524822057399604</v>
      </c>
      <c r="AH578" s="4">
        <f>'8'!M109</f>
        <v>41.538978256267249</v>
      </c>
      <c r="AI578" s="4">
        <f>'8'!N109</f>
        <v>49.297099236641223</v>
      </c>
      <c r="AJ578" s="4">
        <f>'8'!O109</f>
        <v>43.238125119056953</v>
      </c>
      <c r="AK578" s="4">
        <f>'8'!P109</f>
        <v>41.266632000225947</v>
      </c>
      <c r="AL578" s="4">
        <f>'8'!Q109</f>
        <v>52.003024803387767</v>
      </c>
      <c r="AM578" s="4">
        <f>'8'!R109</f>
        <v>53.883576525524177</v>
      </c>
      <c r="AN578" s="4">
        <f>'8'!S109</f>
        <v>42.005813434492474</v>
      </c>
      <c r="AO578" s="4">
        <f>'8'!T109</f>
        <v>47.91087866777</v>
      </c>
      <c r="AP578" s="4">
        <f>'8'!U109</f>
        <v>46.866908337648887</v>
      </c>
      <c r="AR578" s="238">
        <f t="shared" si="209"/>
        <v>0</v>
      </c>
      <c r="AS578" s="238">
        <f t="shared" si="209"/>
        <v>0</v>
      </c>
      <c r="AT578" s="238">
        <f t="shared" si="209"/>
        <v>0</v>
      </c>
      <c r="AU578" s="238">
        <f t="shared" si="209"/>
        <v>0</v>
      </c>
      <c r="AV578" s="238">
        <f t="shared" si="209"/>
        <v>0</v>
      </c>
      <c r="AW578" s="238">
        <f t="shared" si="209"/>
        <v>0</v>
      </c>
      <c r="AX578" s="238">
        <f t="shared" si="209"/>
        <v>0</v>
      </c>
      <c r="AY578" s="238">
        <f t="shared" si="209"/>
        <v>0</v>
      </c>
      <c r="AZ578" s="238">
        <f t="shared" si="209"/>
        <v>0</v>
      </c>
      <c r="BA578" s="238">
        <f t="shared" si="209"/>
        <v>0</v>
      </c>
      <c r="BB578" s="238">
        <f t="shared" si="210"/>
        <v>0</v>
      </c>
      <c r="BC578" s="238">
        <f t="shared" si="210"/>
        <v>0</v>
      </c>
      <c r="BD578" s="238">
        <f t="shared" si="210"/>
        <v>0</v>
      </c>
      <c r="BE578" s="238">
        <f t="shared" si="210"/>
        <v>0</v>
      </c>
      <c r="BF578" s="238">
        <f t="shared" si="210"/>
        <v>0</v>
      </c>
      <c r="BG578" s="238">
        <f t="shared" si="210"/>
        <v>0</v>
      </c>
      <c r="BH578" s="238">
        <f t="shared" si="210"/>
        <v>0</v>
      </c>
      <c r="BI578" s="238">
        <f t="shared" si="210"/>
        <v>0</v>
      </c>
      <c r="BJ578" s="238">
        <f t="shared" si="210"/>
        <v>0</v>
      </c>
      <c r="BK578" s="238">
        <f t="shared" si="210"/>
        <v>0</v>
      </c>
    </row>
    <row r="579" spans="1:63" x14ac:dyDescent="0.25">
      <c r="A579">
        <v>2010</v>
      </c>
      <c r="B579" s="207">
        <v>45.39540484767678</v>
      </c>
      <c r="C579" s="207">
        <v>50.141236137732491</v>
      </c>
      <c r="D579" s="207">
        <v>51.211381805210422</v>
      </c>
      <c r="E579" s="207">
        <v>49.96501706151134</v>
      </c>
      <c r="F579" s="207">
        <v>48.226722303574917</v>
      </c>
      <c r="G579" s="207">
        <v>60.038016821951281</v>
      </c>
      <c r="H579" s="207">
        <v>48.510026772059469</v>
      </c>
      <c r="I579" s="207">
        <v>41.21885181955853</v>
      </c>
      <c r="J579" s="207">
        <v>48.059515955078361</v>
      </c>
      <c r="K579" s="207">
        <v>50.032858849740123</v>
      </c>
      <c r="L579" s="207">
        <v>46.277034052308537</v>
      </c>
      <c r="M579" s="207">
        <v>41.290383013393821</v>
      </c>
      <c r="N579" s="207">
        <v>49.601868953117155</v>
      </c>
      <c r="O579" s="207">
        <v>41.304396414921442</v>
      </c>
      <c r="P579" s="207">
        <v>40.772944463733616</v>
      </c>
      <c r="Q579" s="207">
        <v>50.377219380078245</v>
      </c>
      <c r="R579" s="207">
        <v>53.173777911222416</v>
      </c>
      <c r="S579" s="207">
        <v>40.783957418378044</v>
      </c>
      <c r="T579" s="207">
        <v>48.015989548444971</v>
      </c>
      <c r="U579" s="207">
        <v>46.694327849343047</v>
      </c>
      <c r="W579" s="4">
        <f>'8'!B110</f>
        <v>45.39540484767678</v>
      </c>
      <c r="X579" s="4">
        <f>'8'!C110</f>
        <v>50.141236137732491</v>
      </c>
      <c r="Y579" s="4">
        <f>'8'!D110</f>
        <v>51.211381805210422</v>
      </c>
      <c r="Z579" s="4">
        <f>'8'!E110</f>
        <v>49.96501706151134</v>
      </c>
      <c r="AA579" s="4">
        <f>'8'!F110</f>
        <v>48.226722303574917</v>
      </c>
      <c r="AB579" s="4">
        <f>'8'!G110</f>
        <v>60.038016821951281</v>
      </c>
      <c r="AC579" s="4">
        <f>'8'!H110</f>
        <v>48.510026772059469</v>
      </c>
      <c r="AD579" s="4">
        <f>'8'!I110</f>
        <v>41.21885181955853</v>
      </c>
      <c r="AE579" s="4">
        <f>'8'!J110</f>
        <v>48.059515955078361</v>
      </c>
      <c r="AF579" s="4">
        <f>'8'!K110</f>
        <v>50.032858849740123</v>
      </c>
      <c r="AG579" s="4">
        <f>'8'!L110</f>
        <v>46.277034052308537</v>
      </c>
      <c r="AH579" s="4">
        <f>'8'!M110</f>
        <v>41.290383013393821</v>
      </c>
      <c r="AI579" s="4">
        <f>'8'!N110</f>
        <v>49.601868953117155</v>
      </c>
      <c r="AJ579" s="4">
        <f>'8'!O110</f>
        <v>41.304396414921442</v>
      </c>
      <c r="AK579" s="4">
        <f>'8'!P110</f>
        <v>40.772944463733616</v>
      </c>
      <c r="AL579" s="4">
        <f>'8'!Q110</f>
        <v>50.377219380078245</v>
      </c>
      <c r="AM579" s="4">
        <f>'8'!R110</f>
        <v>53.173777911222416</v>
      </c>
      <c r="AN579" s="4">
        <f>'8'!S110</f>
        <v>40.783957418378044</v>
      </c>
      <c r="AO579" s="4">
        <f>'8'!T110</f>
        <v>48.015989548444971</v>
      </c>
      <c r="AP579" s="4">
        <f>'8'!U110</f>
        <v>46.694327849343047</v>
      </c>
      <c r="AR579" s="238">
        <f t="shared" si="209"/>
        <v>0</v>
      </c>
      <c r="AS579" s="238">
        <f t="shared" si="209"/>
        <v>0</v>
      </c>
      <c r="AT579" s="238">
        <f t="shared" si="209"/>
        <v>0</v>
      </c>
      <c r="AU579" s="238">
        <f t="shared" si="209"/>
        <v>0</v>
      </c>
      <c r="AV579" s="238">
        <f t="shared" si="209"/>
        <v>0</v>
      </c>
      <c r="AW579" s="238">
        <f t="shared" si="209"/>
        <v>0</v>
      </c>
      <c r="AX579" s="238">
        <f t="shared" si="209"/>
        <v>0</v>
      </c>
      <c r="AY579" s="238">
        <f t="shared" si="209"/>
        <v>0</v>
      </c>
      <c r="AZ579" s="238">
        <f t="shared" si="209"/>
        <v>0</v>
      </c>
      <c r="BA579" s="238">
        <f t="shared" si="209"/>
        <v>0</v>
      </c>
      <c r="BB579" s="238">
        <f t="shared" si="210"/>
        <v>0</v>
      </c>
      <c r="BC579" s="238">
        <f t="shared" si="210"/>
        <v>0</v>
      </c>
      <c r="BD579" s="238">
        <f t="shared" si="210"/>
        <v>0</v>
      </c>
      <c r="BE579" s="238">
        <f t="shared" si="210"/>
        <v>0</v>
      </c>
      <c r="BF579" s="238">
        <f t="shared" si="210"/>
        <v>0</v>
      </c>
      <c r="BG579" s="238">
        <f t="shared" si="210"/>
        <v>0</v>
      </c>
      <c r="BH579" s="238">
        <f t="shared" si="210"/>
        <v>0</v>
      </c>
      <c r="BI579" s="238">
        <f t="shared" si="210"/>
        <v>0</v>
      </c>
      <c r="BJ579" s="238">
        <f t="shared" si="210"/>
        <v>0</v>
      </c>
      <c r="BK579" s="238">
        <f t="shared" si="210"/>
        <v>0</v>
      </c>
    </row>
    <row r="580" spans="1:63" x14ac:dyDescent="0.25">
      <c r="A580">
        <v>2011</v>
      </c>
      <c r="B580" s="208">
        <v>45.317740700912488</v>
      </c>
      <c r="C580" s="208">
        <v>50.385680922062583</v>
      </c>
      <c r="D580" s="208">
        <v>51.462559575897004</v>
      </c>
      <c r="E580" s="208">
        <v>50.03705284663431</v>
      </c>
      <c r="F580" s="208">
        <v>48.702837958803876</v>
      </c>
      <c r="G580" s="208">
        <v>61.099214846538196</v>
      </c>
      <c r="H580" s="208">
        <v>49.018741827828975</v>
      </c>
      <c r="I580" s="208">
        <v>41.543513957307063</v>
      </c>
      <c r="J580" s="208">
        <v>48.258333689001617</v>
      </c>
      <c r="K580" s="208">
        <v>49.685921966858807</v>
      </c>
      <c r="L580" s="208">
        <v>46.591935836937687</v>
      </c>
      <c r="M580" s="208">
        <v>41.259523747822442</v>
      </c>
      <c r="N580" s="208">
        <v>50.251895328931276</v>
      </c>
      <c r="O580" s="208">
        <v>40.333485490300205</v>
      </c>
      <c r="P580" s="208">
        <v>40.729394722546871</v>
      </c>
      <c r="Q580" s="208">
        <v>50.12324521759529</v>
      </c>
      <c r="R580" s="208">
        <v>53.220137944262035</v>
      </c>
      <c r="S580" s="208">
        <v>39.919270513438285</v>
      </c>
      <c r="T580" s="208">
        <v>48.713054130172225</v>
      </c>
      <c r="U580" s="208">
        <v>46.567101910079451</v>
      </c>
      <c r="W580" s="4">
        <f>'8'!B111</f>
        <v>45.317740700912488</v>
      </c>
      <c r="X580" s="4">
        <f>'8'!C111</f>
        <v>50.385680922062583</v>
      </c>
      <c r="Y580" s="4">
        <f>'8'!D111</f>
        <v>51.462559575897004</v>
      </c>
      <c r="Z580" s="4">
        <f>'8'!E111</f>
        <v>50.03705284663431</v>
      </c>
      <c r="AA580" s="4">
        <f>'8'!F111</f>
        <v>48.702837958803876</v>
      </c>
      <c r="AB580" s="4">
        <f>'8'!G111</f>
        <v>61.099214846538196</v>
      </c>
      <c r="AC580" s="4">
        <f>'8'!H111</f>
        <v>49.018741827828975</v>
      </c>
      <c r="AD580" s="4">
        <f>'8'!I111</f>
        <v>41.543513957307063</v>
      </c>
      <c r="AE580" s="4">
        <f>'8'!J111</f>
        <v>48.258333689001617</v>
      </c>
      <c r="AF580" s="4">
        <f>'8'!K111</f>
        <v>49.685921966858807</v>
      </c>
      <c r="AG580" s="4">
        <f>'8'!L111</f>
        <v>46.591935836937687</v>
      </c>
      <c r="AH580" s="4">
        <f>'8'!M111</f>
        <v>41.259523747822442</v>
      </c>
      <c r="AI580" s="4">
        <f>'8'!N111</f>
        <v>50.251895328931276</v>
      </c>
      <c r="AJ580" s="4">
        <f>'8'!O111</f>
        <v>40.333485490300205</v>
      </c>
      <c r="AK580" s="4">
        <f>'8'!P111</f>
        <v>40.729394722546871</v>
      </c>
      <c r="AL580" s="4">
        <f>'8'!Q111</f>
        <v>50.12324521759529</v>
      </c>
      <c r="AM580" s="4">
        <f>'8'!R111</f>
        <v>53.220137944262035</v>
      </c>
      <c r="AN580" s="4">
        <f>'8'!S111</f>
        <v>39.919270513438285</v>
      </c>
      <c r="AO580" s="4">
        <f>'8'!T111</f>
        <v>48.713054130172225</v>
      </c>
      <c r="AP580" s="4">
        <f>'8'!U111</f>
        <v>46.567101910079451</v>
      </c>
      <c r="AR580" s="238">
        <f t="shared" si="209"/>
        <v>0</v>
      </c>
      <c r="AS580" s="238">
        <f t="shared" si="209"/>
        <v>0</v>
      </c>
      <c r="AT580" s="238">
        <f t="shared" si="209"/>
        <v>0</v>
      </c>
      <c r="AU580" s="238">
        <f t="shared" si="209"/>
        <v>0</v>
      </c>
      <c r="AV580" s="238">
        <f t="shared" si="209"/>
        <v>0</v>
      </c>
      <c r="AW580" s="238">
        <f t="shared" si="209"/>
        <v>0</v>
      </c>
      <c r="AX580" s="238">
        <f t="shared" si="209"/>
        <v>0</v>
      </c>
      <c r="AY580" s="238">
        <f t="shared" si="209"/>
        <v>0</v>
      </c>
      <c r="AZ580" s="238">
        <f t="shared" si="209"/>
        <v>0</v>
      </c>
      <c r="BA580" s="238">
        <f t="shared" si="209"/>
        <v>0</v>
      </c>
      <c r="BB580" s="238">
        <f t="shared" si="210"/>
        <v>0</v>
      </c>
      <c r="BC580" s="238">
        <f t="shared" si="210"/>
        <v>0</v>
      </c>
      <c r="BD580" s="238">
        <f t="shared" si="210"/>
        <v>0</v>
      </c>
      <c r="BE580" s="238">
        <f t="shared" si="210"/>
        <v>0</v>
      </c>
      <c r="BF580" s="238">
        <f t="shared" si="210"/>
        <v>0</v>
      </c>
      <c r="BG580" s="238">
        <f t="shared" si="210"/>
        <v>0</v>
      </c>
      <c r="BH580" s="238">
        <f t="shared" si="210"/>
        <v>0</v>
      </c>
      <c r="BI580" s="238">
        <f t="shared" si="210"/>
        <v>0</v>
      </c>
      <c r="BJ580" s="238">
        <f t="shared" si="210"/>
        <v>0</v>
      </c>
      <c r="BK580" s="238">
        <f t="shared" si="210"/>
        <v>0</v>
      </c>
    </row>
    <row r="581" spans="1:63" x14ac:dyDescent="0.25">
      <c r="W581" s="4"/>
      <c r="X581" s="4"/>
      <c r="Y581" s="4"/>
      <c r="Z581" s="4"/>
      <c r="AA581" s="4"/>
      <c r="AB581" s="4"/>
      <c r="AC581" s="4"/>
      <c r="AD581" s="4"/>
      <c r="AE581" s="4"/>
      <c r="AF581" s="4"/>
      <c r="AG581" s="4"/>
      <c r="AH581" s="4"/>
      <c r="AI581" s="4"/>
      <c r="AJ581" s="4"/>
      <c r="AK581" s="4"/>
      <c r="AL581" s="4"/>
      <c r="AM581" s="4"/>
      <c r="AN581" s="4"/>
      <c r="AO581" s="4"/>
      <c r="AP581" s="4"/>
    </row>
    <row r="582" spans="1:63" x14ac:dyDescent="0.25">
      <c r="W582" s="4"/>
      <c r="X582" s="4"/>
      <c r="Y582" s="4"/>
      <c r="Z582" s="4"/>
      <c r="AA582" s="4"/>
      <c r="AB582" s="4"/>
      <c r="AC582" s="4"/>
      <c r="AD582" s="4"/>
      <c r="AE582" s="4"/>
      <c r="AF582" s="4"/>
      <c r="AG582" s="4"/>
      <c r="AH582" s="4"/>
      <c r="AI582" s="4"/>
      <c r="AJ582" s="4"/>
      <c r="AK582" s="4"/>
      <c r="AL582" s="4"/>
      <c r="AM582" s="4"/>
      <c r="AN582" s="4"/>
      <c r="AO582" s="4"/>
      <c r="AP582" s="4"/>
    </row>
    <row r="583" spans="1:63" x14ac:dyDescent="0.25">
      <c r="W583" s="4"/>
      <c r="X583" s="4"/>
      <c r="Y583" s="4"/>
      <c r="Z583" s="4"/>
      <c r="AA583" s="4"/>
      <c r="AB583" s="4"/>
      <c r="AC583" s="4"/>
      <c r="AD583" s="4"/>
      <c r="AE583" s="4"/>
      <c r="AF583" s="4"/>
      <c r="AG583" s="4"/>
      <c r="AH583" s="4"/>
      <c r="AI583" s="4"/>
      <c r="AJ583" s="4"/>
      <c r="AK583" s="4"/>
      <c r="AL583" s="4"/>
      <c r="AM583" s="4"/>
      <c r="AN583" s="4"/>
      <c r="AO583" s="4"/>
      <c r="AP583" s="4"/>
    </row>
    <row r="584" spans="1:63" x14ac:dyDescent="0.25">
      <c r="W584" s="4"/>
      <c r="X584" s="4"/>
      <c r="Y584" s="4"/>
      <c r="Z584" s="4"/>
      <c r="AA584" s="4"/>
      <c r="AB584" s="4"/>
      <c r="AC584" s="4"/>
      <c r="AD584" s="4"/>
      <c r="AE584" s="4"/>
      <c r="AF584" s="4"/>
      <c r="AG584" s="4"/>
      <c r="AH584" s="4"/>
      <c r="AI584" s="4"/>
      <c r="AJ584" s="4"/>
      <c r="AK584" s="4"/>
      <c r="AL584" s="4"/>
      <c r="AM584" s="4"/>
      <c r="AN584" s="4"/>
      <c r="AO584" s="4"/>
      <c r="AP584" s="4"/>
    </row>
    <row r="585" spans="1:63" x14ac:dyDescent="0.25">
      <c r="W585" s="4"/>
      <c r="X585" s="4"/>
      <c r="Y585" s="4"/>
      <c r="Z585" s="4"/>
      <c r="AA585" s="4"/>
      <c r="AB585" s="4"/>
      <c r="AC585" s="4"/>
      <c r="AD585" s="4"/>
      <c r="AE585" s="4"/>
      <c r="AF585" s="4"/>
      <c r="AG585" s="4"/>
      <c r="AH585" s="4"/>
      <c r="AI585" s="4"/>
      <c r="AJ585" s="4"/>
      <c r="AK585" s="4"/>
      <c r="AL585" s="4"/>
      <c r="AM585" s="4"/>
      <c r="AN585" s="4"/>
      <c r="AO585" s="4"/>
      <c r="AP585" s="4"/>
    </row>
    <row r="586" spans="1:63" x14ac:dyDescent="0.25">
      <c r="W586" s="4"/>
      <c r="X586" s="4"/>
      <c r="Y586" s="4"/>
      <c r="Z586" s="4"/>
      <c r="AA586" s="4"/>
      <c r="AB586" s="4"/>
      <c r="AC586" s="4"/>
      <c r="AD586" s="4"/>
      <c r="AE586" s="4"/>
      <c r="AF586" s="4"/>
      <c r="AG586" s="4"/>
      <c r="AH586" s="4"/>
      <c r="AI586" s="4"/>
      <c r="AJ586" s="4"/>
      <c r="AK586" s="4"/>
      <c r="AL586" s="4"/>
      <c r="AM586" s="4"/>
      <c r="AN586" s="4"/>
      <c r="AO586" s="4"/>
      <c r="AP586" s="4"/>
    </row>
    <row r="587" spans="1:63" x14ac:dyDescent="0.25">
      <c r="W587" s="4"/>
      <c r="X587" s="4"/>
      <c r="Y587" s="4"/>
      <c r="Z587" s="4"/>
      <c r="AA587" s="4"/>
      <c r="AB587" s="4"/>
      <c r="AC587" s="4"/>
      <c r="AD587" s="4"/>
      <c r="AE587" s="4"/>
      <c r="AF587" s="4"/>
      <c r="AG587" s="4"/>
      <c r="AH587" s="4"/>
      <c r="AI587" s="4"/>
      <c r="AJ587" s="4"/>
      <c r="AK587" s="4"/>
      <c r="AL587" s="4"/>
      <c r="AM587" s="4"/>
      <c r="AN587" s="4"/>
      <c r="AO587" s="4"/>
      <c r="AP587" s="4"/>
    </row>
    <row r="588" spans="1:63" x14ac:dyDescent="0.25">
      <c r="W588" s="4"/>
      <c r="X588" s="4"/>
      <c r="Y588" s="4"/>
      <c r="Z588" s="4"/>
      <c r="AA588" s="4"/>
      <c r="AB588" s="4"/>
      <c r="AC588" s="4"/>
      <c r="AD588" s="4"/>
      <c r="AE588" s="4"/>
      <c r="AF588" s="4"/>
      <c r="AG588" s="4"/>
      <c r="AH588" s="4"/>
      <c r="AI588" s="4"/>
      <c r="AJ588" s="4"/>
      <c r="AK588" s="4"/>
      <c r="AL588" s="4"/>
      <c r="AM588" s="4"/>
      <c r="AN588" s="4"/>
      <c r="AO588" s="4"/>
      <c r="AP588" s="4"/>
    </row>
    <row r="589" spans="1:63" x14ac:dyDescent="0.25">
      <c r="W589" s="4"/>
      <c r="X589" s="4"/>
      <c r="Y589" s="4"/>
      <c r="Z589" s="4"/>
      <c r="AA589" s="4"/>
      <c r="AB589" s="4"/>
      <c r="AC589" s="4"/>
      <c r="AD589" s="4"/>
      <c r="AE589" s="4"/>
      <c r="AF589" s="4"/>
      <c r="AG589" s="4"/>
      <c r="AH589" s="4"/>
      <c r="AI589" s="4"/>
      <c r="AJ589" s="4"/>
      <c r="AK589" s="4"/>
      <c r="AL589" s="4"/>
      <c r="AM589" s="4"/>
      <c r="AN589" s="4"/>
      <c r="AO589" s="4"/>
      <c r="AP589" s="4"/>
    </row>
    <row r="590" spans="1:63" x14ac:dyDescent="0.25">
      <c r="W590" s="4"/>
      <c r="X590" s="4"/>
      <c r="Y590" s="4"/>
      <c r="Z590" s="4"/>
      <c r="AA590" s="4"/>
      <c r="AB590" s="4"/>
      <c r="AC590" s="4"/>
      <c r="AD590" s="4"/>
      <c r="AE590" s="4"/>
      <c r="AF590" s="4"/>
      <c r="AG590" s="4"/>
      <c r="AH590" s="4"/>
      <c r="AI590" s="4"/>
      <c r="AJ590" s="4"/>
      <c r="AK590" s="4"/>
      <c r="AL590" s="4"/>
      <c r="AM590" s="4"/>
      <c r="AN590" s="4"/>
      <c r="AO590" s="4"/>
      <c r="AP590" s="4"/>
    </row>
    <row r="591" spans="1:63" x14ac:dyDescent="0.25">
      <c r="W591" s="4"/>
      <c r="X591" s="4"/>
      <c r="Y591" s="4"/>
      <c r="Z591" s="4"/>
      <c r="AA591" s="4"/>
      <c r="AB591" s="4"/>
      <c r="AC591" s="4"/>
      <c r="AD591" s="4"/>
      <c r="AE591" s="4"/>
      <c r="AF591" s="4"/>
      <c r="AG591" s="4"/>
      <c r="AH591" s="4"/>
      <c r="AI591" s="4"/>
      <c r="AJ591" s="4"/>
      <c r="AK591" s="4"/>
      <c r="AL591" s="4"/>
      <c r="AM591" s="4"/>
      <c r="AN591" s="4"/>
      <c r="AO591" s="4"/>
      <c r="AP591" s="4"/>
    </row>
  </sheetData>
  <conditionalFormatting sqref="W164:AP215 C164:U215">
    <cfRule type="cellIs" dxfId="22" priority="21" operator="greaterThan">
      <formula>100</formula>
    </cfRule>
    <cfRule type="cellIs" dxfId="21" priority="22" operator="between">
      <formula>10</formula>
      <formula>99</formula>
    </cfRule>
    <cfRule type="cellIs" dxfId="20" priority="23" operator="between">
      <formula>0</formula>
      <formula>9</formula>
    </cfRule>
  </conditionalFormatting>
  <conditionalFormatting sqref="W164:AP215 C164:U215">
    <cfRule type="cellIs" dxfId="19" priority="17" operator="greaterThan">
      <formula>1000</formula>
    </cfRule>
    <cfRule type="cellIs" dxfId="18" priority="18" operator="between">
      <formula>100</formula>
      <formula>999</formula>
    </cfRule>
    <cfRule type="cellIs" dxfId="17" priority="19" operator="between">
      <formula>10</formula>
      <formula>99</formula>
    </cfRule>
    <cfRule type="cellIs" dxfId="16" priority="20" operator="between">
      <formula>0</formula>
      <formula>9</formula>
    </cfRule>
  </conditionalFormatting>
  <conditionalFormatting sqref="AR164:BK580">
    <cfRule type="cellIs" dxfId="15" priority="16" operator="equal">
      <formula>0</formula>
    </cfRule>
  </conditionalFormatting>
  <conditionalFormatting sqref="B274:U315">
    <cfRule type="cellIs" dxfId="14" priority="7" operator="greaterThanOrEqual">
      <formula>10</formula>
    </cfRule>
    <cfRule type="cellIs" dxfId="13" priority="8" operator="lessThan">
      <formula>10</formula>
    </cfRule>
  </conditionalFormatting>
  <conditionalFormatting sqref="B374:U425">
    <cfRule type="cellIs" dxfId="12" priority="4" operator="lessThan">
      <formula>10</formula>
    </cfRule>
    <cfRule type="cellIs" dxfId="11" priority="5" operator="between">
      <formula>10</formula>
      <formula>100</formula>
    </cfRule>
    <cfRule type="cellIs" dxfId="10" priority="6" operator="greaterThan">
      <formula>100</formula>
    </cfRule>
  </conditionalFormatting>
  <conditionalFormatting sqref="B429:U480">
    <cfRule type="cellIs" dxfId="9" priority="1" operator="lessThan">
      <formula>10</formula>
    </cfRule>
    <cfRule type="cellIs" dxfId="8" priority="2" operator="between">
      <formula>10</formula>
      <formula>100</formula>
    </cfRule>
    <cfRule type="cellIs" dxfId="7" priority="3" operator="greaterThan">
      <formula>100</formula>
    </cfRule>
  </conditionalFormatting>
  <hyperlinks>
    <hyperlink ref="C11" r:id="rId1"/>
    <hyperlink ref="C13" r:id="rId2"/>
    <hyperlink ref="C15" r:id="rId3"/>
    <hyperlink ref="C17" r:id="rId4"/>
    <hyperlink ref="C10" r:id="rId5"/>
    <hyperlink ref="C8" r:id="rId6"/>
  </hyperlinks>
  <pageMargins left="0.7" right="0.7" top="0.75" bottom="0.75" header="0.3" footer="0.3"/>
  <pageSetup orientation="portrait" r:id="rId7"/>
  <ignoredErrors>
    <ignoredError sqref="C60:AK60 B72:AY72" evalError="1"/>
  </ignoredErrors>
  <legacy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221"/>
  <sheetViews>
    <sheetView showZeros="0" zoomScale="80" zoomScaleNormal="80" workbookViewId="0">
      <pane xSplit="1" ySplit="6" topLeftCell="B7" activePane="bottomRight" state="frozen"/>
      <selection pane="topRight"/>
      <selection pane="bottomLeft"/>
      <selection pane="bottomRight"/>
    </sheetView>
  </sheetViews>
  <sheetFormatPr baseColWidth="10" defaultColWidth="9.109375" defaultRowHeight="13.2" x14ac:dyDescent="0.25"/>
  <cols>
    <col min="1" max="1" width="10.6640625" style="92" customWidth="1"/>
    <col min="2" max="21" width="10.109375" style="92" customWidth="1"/>
    <col min="22" max="16384" width="9.109375" style="92"/>
  </cols>
  <sheetData>
    <row r="1" spans="1:21" s="121" customFormat="1" ht="18" x14ac:dyDescent="0.35">
      <c r="A1" s="121" t="s">
        <v>100</v>
      </c>
      <c r="B1" s="122" t="s">
        <v>28</v>
      </c>
    </row>
    <row r="2" spans="1:21" s="119" customFormat="1" ht="15.6" x14ac:dyDescent="0.3">
      <c r="B2" s="120" t="s">
        <v>154</v>
      </c>
    </row>
    <row r="3" spans="1:21" s="116" customFormat="1" ht="14.4" x14ac:dyDescent="0.3">
      <c r="S3" s="118"/>
      <c r="T3" s="118"/>
      <c r="U3" s="118"/>
    </row>
    <row r="4" spans="1:21" s="99" customFormat="1" ht="40.200000000000003" x14ac:dyDescent="0.3">
      <c r="A4" s="117" t="s">
        <v>99</v>
      </c>
      <c r="B4" s="115"/>
      <c r="C4" s="115"/>
      <c r="D4" s="115"/>
      <c r="E4" s="116"/>
      <c r="F4" s="115"/>
      <c r="G4" s="115"/>
      <c r="H4" s="115"/>
      <c r="I4" s="115"/>
      <c r="J4" s="115"/>
      <c r="K4" s="115"/>
      <c r="L4" s="115"/>
      <c r="M4" s="115"/>
      <c r="N4" s="115"/>
      <c r="O4" s="115"/>
      <c r="P4" s="115"/>
      <c r="Q4" s="115"/>
      <c r="R4" s="115"/>
      <c r="S4" s="115"/>
      <c r="T4" s="115"/>
    </row>
    <row r="5" spans="1:21" s="99" customFormat="1" ht="12.75" customHeight="1" x14ac:dyDescent="0.3">
      <c r="D5" s="115"/>
      <c r="E5" s="115"/>
      <c r="F5" s="115"/>
      <c r="G5" s="115"/>
      <c r="H5" s="115"/>
      <c r="I5" s="115"/>
      <c r="J5" s="115"/>
      <c r="K5" s="115"/>
      <c r="L5" s="115"/>
      <c r="M5" s="115"/>
      <c r="N5" s="115"/>
      <c r="O5" s="115"/>
      <c r="P5" s="115"/>
      <c r="Q5" s="115"/>
      <c r="R5" s="115"/>
      <c r="S5" s="115"/>
      <c r="T5" s="115"/>
    </row>
    <row r="6" spans="1:21" s="99" customFormat="1" ht="27" x14ac:dyDescent="0.3">
      <c r="A6" s="233" t="s">
        <v>98</v>
      </c>
      <c r="B6" s="234" t="s">
        <v>11</v>
      </c>
      <c r="C6" s="233" t="s">
        <v>0</v>
      </c>
      <c r="D6" s="233" t="s">
        <v>15</v>
      </c>
      <c r="E6" s="233" t="s">
        <v>1</v>
      </c>
      <c r="F6" s="234" t="s">
        <v>22</v>
      </c>
      <c r="G6" s="233" t="s">
        <v>18</v>
      </c>
      <c r="H6" s="233" t="s">
        <v>2</v>
      </c>
      <c r="I6" s="233" t="s">
        <v>3</v>
      </c>
      <c r="J6" s="234" t="s">
        <v>51</v>
      </c>
      <c r="K6" s="233" t="s">
        <v>4</v>
      </c>
      <c r="L6" s="233" t="s">
        <v>49</v>
      </c>
      <c r="M6" s="233" t="s">
        <v>5</v>
      </c>
      <c r="N6" s="233" t="s">
        <v>6</v>
      </c>
      <c r="O6" s="233" t="s">
        <v>50</v>
      </c>
      <c r="P6" s="233" t="s">
        <v>7</v>
      </c>
      <c r="Q6" s="233" t="s">
        <v>12</v>
      </c>
      <c r="R6" s="233" t="s">
        <v>8</v>
      </c>
      <c r="S6" s="233" t="s">
        <v>16</v>
      </c>
      <c r="T6" s="233" t="s">
        <v>9</v>
      </c>
      <c r="U6" s="234" t="s">
        <v>13</v>
      </c>
    </row>
    <row r="8" spans="1:21" s="99" customFormat="1" ht="14.4" hidden="1" x14ac:dyDescent="0.3">
      <c r="A8" s="103"/>
      <c r="B8" s="103"/>
      <c r="C8" s="103"/>
      <c r="D8" s="103"/>
      <c r="E8" s="103"/>
      <c r="F8" s="103"/>
      <c r="G8" s="103"/>
      <c r="H8" s="103"/>
      <c r="I8" s="103"/>
      <c r="J8" s="103"/>
      <c r="K8" s="103"/>
      <c r="L8" s="103"/>
      <c r="M8" s="103"/>
      <c r="N8" s="103"/>
      <c r="O8" s="103"/>
      <c r="P8" s="103"/>
      <c r="Q8" s="103"/>
      <c r="R8" s="103"/>
      <c r="S8" s="103"/>
      <c r="T8" s="103"/>
      <c r="U8" s="103"/>
    </row>
    <row r="9" spans="1:21" hidden="1" x14ac:dyDescent="0.25">
      <c r="B9" s="114"/>
      <c r="Q9" s="95"/>
      <c r="R9" s="68"/>
      <c r="S9" s="95"/>
    </row>
    <row r="10" spans="1:21" hidden="1" x14ac:dyDescent="0.25">
      <c r="B10" s="114"/>
      <c r="Q10" s="95"/>
      <c r="R10" s="68"/>
      <c r="S10" s="95"/>
    </row>
    <row r="11" spans="1:21" hidden="1" x14ac:dyDescent="0.25">
      <c r="B11" s="114"/>
      <c r="Q11" s="95"/>
      <c r="R11" s="68"/>
      <c r="S11" s="95"/>
    </row>
    <row r="12" spans="1:21" hidden="1" x14ac:dyDescent="0.25">
      <c r="B12" s="114"/>
      <c r="Q12" s="95"/>
      <c r="R12" s="68"/>
      <c r="S12" s="95"/>
    </row>
    <row r="13" spans="1:21" hidden="1" x14ac:dyDescent="0.25">
      <c r="B13" s="114"/>
      <c r="Q13" s="95"/>
      <c r="R13" s="68"/>
      <c r="S13" s="95"/>
    </row>
    <row r="14" spans="1:21" hidden="1" x14ac:dyDescent="0.25">
      <c r="B14" s="114"/>
      <c r="Q14" s="95"/>
      <c r="R14" s="68"/>
      <c r="S14" s="95"/>
    </row>
    <row r="15" spans="1:21" hidden="1" x14ac:dyDescent="0.25">
      <c r="B15" s="114"/>
      <c r="Q15" s="95"/>
      <c r="R15" s="68"/>
      <c r="S15" s="95"/>
    </row>
    <row r="16" spans="1:21" hidden="1" x14ac:dyDescent="0.25">
      <c r="B16" s="114"/>
      <c r="Q16" s="95"/>
      <c r="R16" s="68"/>
      <c r="S16" s="95"/>
    </row>
    <row r="17" spans="2:19" hidden="1" x14ac:dyDescent="0.25">
      <c r="B17" s="114"/>
      <c r="Q17" s="95"/>
      <c r="R17" s="68"/>
      <c r="S17" s="95"/>
    </row>
    <row r="18" spans="2:19" hidden="1" x14ac:dyDescent="0.25">
      <c r="B18" s="114"/>
      <c r="Q18" s="95"/>
      <c r="R18" s="68"/>
      <c r="S18" s="95"/>
    </row>
    <row r="19" spans="2:19" hidden="1" x14ac:dyDescent="0.25">
      <c r="B19" s="114"/>
      <c r="Q19" s="95"/>
      <c r="R19" s="68"/>
      <c r="S19" s="95"/>
    </row>
    <row r="20" spans="2:19" hidden="1" x14ac:dyDescent="0.25">
      <c r="B20" s="114"/>
      <c r="Q20" s="95"/>
      <c r="R20" s="68"/>
      <c r="S20" s="95"/>
    </row>
    <row r="21" spans="2:19" hidden="1" x14ac:dyDescent="0.25">
      <c r="B21" s="114"/>
      <c r="Q21" s="95"/>
      <c r="R21" s="68"/>
      <c r="S21" s="95"/>
    </row>
    <row r="22" spans="2:19" hidden="1" x14ac:dyDescent="0.25">
      <c r="B22" s="114"/>
      <c r="Q22" s="95"/>
      <c r="R22" s="68"/>
      <c r="S22" s="95"/>
    </row>
    <row r="23" spans="2:19" hidden="1" x14ac:dyDescent="0.25">
      <c r="B23" s="114"/>
      <c r="Q23" s="95"/>
      <c r="R23" s="68"/>
      <c r="S23" s="95"/>
    </row>
    <row r="24" spans="2:19" hidden="1" x14ac:dyDescent="0.25">
      <c r="B24" s="114"/>
      <c r="Q24" s="95"/>
      <c r="R24" s="68"/>
      <c r="S24" s="95"/>
    </row>
    <row r="25" spans="2:19" hidden="1" x14ac:dyDescent="0.25">
      <c r="B25" s="114"/>
      <c r="Q25" s="95"/>
      <c r="R25" s="68"/>
      <c r="S25" s="95"/>
    </row>
    <row r="26" spans="2:19" hidden="1" x14ac:dyDescent="0.25">
      <c r="B26" s="114"/>
      <c r="Q26" s="95"/>
      <c r="R26" s="68"/>
      <c r="S26" s="95"/>
    </row>
    <row r="27" spans="2:19" hidden="1" x14ac:dyDescent="0.25">
      <c r="B27" s="114"/>
      <c r="Q27" s="95"/>
      <c r="R27" s="68"/>
      <c r="S27" s="95"/>
    </row>
    <row r="28" spans="2:19" hidden="1" x14ac:dyDescent="0.25">
      <c r="B28" s="114"/>
      <c r="Q28" s="95"/>
      <c r="R28" s="68"/>
      <c r="S28" s="95"/>
    </row>
    <row r="29" spans="2:19" hidden="1" x14ac:dyDescent="0.25">
      <c r="B29" s="114"/>
      <c r="Q29" s="95"/>
      <c r="R29" s="68"/>
      <c r="S29" s="95"/>
    </row>
    <row r="30" spans="2:19" hidden="1" x14ac:dyDescent="0.25">
      <c r="B30" s="114"/>
      <c r="Q30" s="95"/>
      <c r="R30" s="68"/>
      <c r="S30" s="95"/>
    </row>
    <row r="31" spans="2:19" hidden="1" x14ac:dyDescent="0.25">
      <c r="B31" s="114"/>
      <c r="Q31" s="95"/>
      <c r="R31" s="68"/>
      <c r="S31" s="95"/>
    </row>
    <row r="32" spans="2:19" hidden="1" x14ac:dyDescent="0.25">
      <c r="B32" s="114"/>
      <c r="Q32" s="95"/>
      <c r="R32" s="68"/>
      <c r="S32" s="95"/>
    </row>
    <row r="33" spans="2:19" hidden="1" x14ac:dyDescent="0.25">
      <c r="B33" s="114"/>
      <c r="Q33" s="95"/>
      <c r="R33" s="68"/>
      <c r="S33" s="95"/>
    </row>
    <row r="34" spans="2:19" hidden="1" x14ac:dyDescent="0.25">
      <c r="B34" s="114"/>
      <c r="Q34" s="95"/>
      <c r="R34" s="68"/>
      <c r="S34" s="95"/>
    </row>
    <row r="35" spans="2:19" hidden="1" x14ac:dyDescent="0.25">
      <c r="B35" s="114"/>
      <c r="Q35" s="95"/>
      <c r="R35" s="68"/>
      <c r="S35" s="95"/>
    </row>
    <row r="36" spans="2:19" hidden="1" x14ac:dyDescent="0.25">
      <c r="B36" s="114"/>
      <c r="Q36" s="95"/>
      <c r="R36" s="68"/>
      <c r="S36" s="95"/>
    </row>
    <row r="37" spans="2:19" hidden="1" x14ac:dyDescent="0.25">
      <c r="B37" s="114"/>
      <c r="Q37" s="95"/>
      <c r="R37" s="68"/>
      <c r="S37" s="95"/>
    </row>
    <row r="38" spans="2:19" hidden="1" x14ac:dyDescent="0.25">
      <c r="B38" s="114"/>
      <c r="Q38" s="95"/>
      <c r="R38" s="68"/>
      <c r="S38" s="95"/>
    </row>
    <row r="39" spans="2:19" hidden="1" x14ac:dyDescent="0.25">
      <c r="B39" s="114"/>
      <c r="Q39" s="95"/>
      <c r="R39" s="68"/>
      <c r="S39" s="95"/>
    </row>
    <row r="40" spans="2:19" hidden="1" x14ac:dyDescent="0.25">
      <c r="B40" s="114"/>
      <c r="Q40" s="95"/>
      <c r="R40" s="68"/>
      <c r="S40" s="95"/>
    </row>
    <row r="41" spans="2:19" hidden="1" x14ac:dyDescent="0.25">
      <c r="B41" s="114"/>
      <c r="Q41" s="95"/>
      <c r="R41" s="68"/>
      <c r="S41" s="95"/>
    </row>
    <row r="42" spans="2:19" hidden="1" x14ac:dyDescent="0.25">
      <c r="B42" s="114"/>
      <c r="Q42" s="95"/>
      <c r="R42" s="68"/>
      <c r="S42" s="95"/>
    </row>
    <row r="43" spans="2:19" hidden="1" x14ac:dyDescent="0.25">
      <c r="B43" s="114"/>
      <c r="Q43" s="95"/>
      <c r="R43" s="68"/>
      <c r="S43" s="95"/>
    </row>
    <row r="44" spans="2:19" hidden="1" x14ac:dyDescent="0.25">
      <c r="B44" s="114"/>
      <c r="Q44" s="95"/>
      <c r="R44" s="68"/>
      <c r="S44" s="95"/>
    </row>
    <row r="45" spans="2:19" hidden="1" x14ac:dyDescent="0.25">
      <c r="B45" s="114"/>
      <c r="Q45" s="95"/>
      <c r="R45" s="68"/>
      <c r="S45" s="95"/>
    </row>
    <row r="46" spans="2:19" hidden="1" x14ac:dyDescent="0.25">
      <c r="B46" s="114"/>
      <c r="Q46" s="95"/>
      <c r="R46" s="68"/>
      <c r="S46" s="95"/>
    </row>
    <row r="47" spans="2:19" hidden="1" x14ac:dyDescent="0.25">
      <c r="B47" s="114"/>
      <c r="Q47" s="95"/>
      <c r="R47" s="68"/>
      <c r="S47" s="95"/>
    </row>
    <row r="48" spans="2:19" hidden="1" x14ac:dyDescent="0.25">
      <c r="B48" s="114"/>
      <c r="Q48" s="95"/>
      <c r="R48" s="68"/>
      <c r="S48" s="95"/>
    </row>
    <row r="49" spans="1:43" hidden="1" x14ac:dyDescent="0.25">
      <c r="B49" s="114"/>
      <c r="Q49" s="95"/>
      <c r="R49" s="68"/>
      <c r="S49" s="95"/>
    </row>
    <row r="50" spans="1:43" hidden="1" x14ac:dyDescent="0.25">
      <c r="B50" s="114"/>
      <c r="Q50" s="95"/>
      <c r="R50" s="68"/>
      <c r="S50" s="95"/>
    </row>
    <row r="51" spans="1:43" hidden="1" x14ac:dyDescent="0.25">
      <c r="B51" s="114"/>
      <c r="Q51" s="95"/>
      <c r="R51" s="68"/>
      <c r="S51" s="95"/>
    </row>
    <row r="52" spans="1:43" hidden="1" x14ac:dyDescent="0.25">
      <c r="B52" s="114"/>
      <c r="Q52" s="95"/>
      <c r="R52" s="68"/>
      <c r="S52" s="95"/>
    </row>
    <row r="53" spans="1:43" hidden="1" x14ac:dyDescent="0.25">
      <c r="B53" s="114"/>
      <c r="Q53" s="95"/>
      <c r="R53" s="68"/>
      <c r="S53" s="95"/>
    </row>
    <row r="54" spans="1:43" hidden="1" x14ac:dyDescent="0.25">
      <c r="B54" s="114"/>
      <c r="Q54" s="95"/>
      <c r="R54" s="68"/>
      <c r="S54" s="95"/>
    </row>
    <row r="55" spans="1:43" hidden="1" x14ac:dyDescent="0.25">
      <c r="B55" s="114"/>
      <c r="Q55" s="95"/>
      <c r="R55" s="68"/>
      <c r="S55" s="95"/>
    </row>
    <row r="56" spans="1:43" hidden="1" x14ac:dyDescent="0.25">
      <c r="B56" s="114"/>
      <c r="Q56" s="95"/>
      <c r="R56" s="68"/>
      <c r="S56" s="95"/>
    </row>
    <row r="57" spans="1:43" hidden="1" x14ac:dyDescent="0.25">
      <c r="B57" s="114"/>
      <c r="Q57" s="95"/>
      <c r="R57" s="68"/>
      <c r="S57" s="95"/>
    </row>
    <row r="58" spans="1:43" hidden="1" x14ac:dyDescent="0.25">
      <c r="B58" s="114"/>
      <c r="Q58" s="95"/>
      <c r="R58" s="68"/>
      <c r="S58" s="95"/>
    </row>
    <row r="59" spans="1:43" hidden="1" x14ac:dyDescent="0.25">
      <c r="B59" s="114"/>
      <c r="Q59" s="95"/>
      <c r="R59" s="68"/>
      <c r="S59" s="95"/>
    </row>
    <row r="60" spans="1:43" ht="14.4" x14ac:dyDescent="0.3">
      <c r="A60" s="103">
        <v>1960</v>
      </c>
      <c r="B60" s="100">
        <v>17746.919105299952</v>
      </c>
      <c r="C60" s="100">
        <v>14733.483230146216</v>
      </c>
      <c r="D60" s="100">
        <v>15319.751126949253</v>
      </c>
      <c r="E60" s="100">
        <v>6108.9333618723695</v>
      </c>
      <c r="F60" s="100">
        <v>1536.5462899465649</v>
      </c>
      <c r="G60" s="100">
        <v>4377.7429274979459</v>
      </c>
      <c r="H60" s="100">
        <v>11432.404809684876</v>
      </c>
      <c r="I60" s="100">
        <v>11741.345930909025</v>
      </c>
      <c r="J60" s="100" t="s">
        <v>97</v>
      </c>
      <c r="K60" s="100">
        <v>14925.564395719593</v>
      </c>
      <c r="L60" s="100" t="s">
        <v>97</v>
      </c>
      <c r="M60" s="100">
        <v>11271.610663038855</v>
      </c>
      <c r="N60" s="100">
        <v>12352.234191613848</v>
      </c>
      <c r="O60" s="100" t="s">
        <v>97</v>
      </c>
      <c r="P60" s="100">
        <v>9840.636228767924</v>
      </c>
      <c r="Q60" s="100">
        <v>14243.873694987082</v>
      </c>
      <c r="R60" s="100">
        <v>16574.279710547464</v>
      </c>
      <c r="S60" s="100" t="s">
        <v>97</v>
      </c>
      <c r="T60" s="100">
        <v>13935.725461160879</v>
      </c>
      <c r="U60" s="100">
        <v>11879.275192682408</v>
      </c>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row>
    <row r="61" spans="1:43" ht="14.4" x14ac:dyDescent="0.3">
      <c r="A61" s="103">
        <v>1961</v>
      </c>
      <c r="B61" s="100">
        <v>17861.828124553162</v>
      </c>
      <c r="C61" s="100">
        <v>14894.283864558598</v>
      </c>
      <c r="D61" s="100">
        <v>14848.591088571329</v>
      </c>
      <c r="E61" s="100">
        <v>6771.7091224573169</v>
      </c>
      <c r="F61" s="100">
        <v>1578.9009823732938</v>
      </c>
      <c r="G61" s="100">
        <v>4578.6793102169631</v>
      </c>
      <c r="H61" s="100">
        <v>11973.847011842689</v>
      </c>
      <c r="I61" s="100">
        <v>12284.94584428071</v>
      </c>
      <c r="J61" s="100" t="s">
        <v>97</v>
      </c>
      <c r="K61" s="100">
        <v>15696.955188877097</v>
      </c>
      <c r="L61" s="100" t="s">
        <v>97</v>
      </c>
      <c r="M61" s="100">
        <v>11687.877904223615</v>
      </c>
      <c r="N61" s="100">
        <v>12753.431217953275</v>
      </c>
      <c r="O61" s="100" t="s">
        <v>97</v>
      </c>
      <c r="P61" s="100">
        <v>10577.268505748849</v>
      </c>
      <c r="Q61" s="100">
        <v>14462.981119453743</v>
      </c>
      <c r="R61" s="100">
        <v>17451.721896441039</v>
      </c>
      <c r="S61" s="100" t="s">
        <v>97</v>
      </c>
      <c r="T61" s="100">
        <v>14658.913639605073</v>
      </c>
      <c r="U61" s="100">
        <v>12106.873843636642</v>
      </c>
      <c r="V61" s="111"/>
    </row>
    <row r="62" spans="1:43" ht="14.4" x14ac:dyDescent="0.3">
      <c r="A62" s="103">
        <v>1962</v>
      </c>
      <c r="B62" s="100">
        <v>18655.118007991063</v>
      </c>
      <c r="C62" s="100">
        <v>15642.316652454936</v>
      </c>
      <c r="D62" s="100">
        <v>15396.744353182792</v>
      </c>
      <c r="E62" s="100">
        <v>7285.2050786525178</v>
      </c>
      <c r="F62" s="100">
        <v>1567.1405287705752</v>
      </c>
      <c r="G62" s="100">
        <v>4770.5972980867527</v>
      </c>
      <c r="H62" s="100">
        <v>12185.996956309771</v>
      </c>
      <c r="I62" s="100">
        <v>12874.074155542694</v>
      </c>
      <c r="J62" s="100" t="s">
        <v>97</v>
      </c>
      <c r="K62" s="100">
        <v>16437.828674819069</v>
      </c>
      <c r="L62" s="100" t="s">
        <v>97</v>
      </c>
      <c r="M62" s="100">
        <v>12268.116435479324</v>
      </c>
      <c r="N62" s="100">
        <v>13192.786439963036</v>
      </c>
      <c r="O62" s="100" t="s">
        <v>97</v>
      </c>
      <c r="P62" s="100">
        <v>11157.794416006111</v>
      </c>
      <c r="Q62" s="100">
        <v>14875.252679639674</v>
      </c>
      <c r="R62" s="100">
        <v>17777.859379268353</v>
      </c>
      <c r="S62" s="100" t="s">
        <v>97</v>
      </c>
      <c r="T62" s="100">
        <v>15198.357812913582</v>
      </c>
      <c r="U62" s="100">
        <v>12172.031712871214</v>
      </c>
      <c r="V62" s="111"/>
    </row>
    <row r="63" spans="1:43" ht="14.4" x14ac:dyDescent="0.3">
      <c r="A63" s="103">
        <v>1963</v>
      </c>
      <c r="B63" s="100">
        <v>19192.440953124096</v>
      </c>
      <c r="C63" s="100">
        <v>16168.420835593599</v>
      </c>
      <c r="D63" s="100">
        <v>16017.506512939663</v>
      </c>
      <c r="E63" s="100">
        <v>7846.4119838692441</v>
      </c>
      <c r="F63" s="100">
        <v>1663.3737149861549</v>
      </c>
      <c r="G63" s="100">
        <v>5114.8524225424262</v>
      </c>
      <c r="H63" s="100">
        <v>12601.859651226516</v>
      </c>
      <c r="I63" s="100">
        <v>13334.518263012316</v>
      </c>
      <c r="J63" s="100" t="s">
        <v>97</v>
      </c>
      <c r="K63" s="100">
        <v>16383.00998526201</v>
      </c>
      <c r="L63" s="100" t="s">
        <v>97</v>
      </c>
      <c r="M63" s="100">
        <v>12804.609418944901</v>
      </c>
      <c r="N63" s="100">
        <v>13433.372631424943</v>
      </c>
      <c r="O63" s="100" t="s">
        <v>97</v>
      </c>
      <c r="P63" s="100">
        <v>11698.104427415434</v>
      </c>
      <c r="Q63" s="100">
        <v>15156.784616283674</v>
      </c>
      <c r="R63" s="100">
        <v>18312.406342219565</v>
      </c>
      <c r="S63" s="100" t="s">
        <v>97</v>
      </c>
      <c r="T63" s="100">
        <v>15919.68536695607</v>
      </c>
      <c r="U63" s="100">
        <v>12662.233515661914</v>
      </c>
      <c r="V63" s="111"/>
    </row>
    <row r="64" spans="1:43" ht="14.4" x14ac:dyDescent="0.3">
      <c r="A64" s="103">
        <v>1964</v>
      </c>
      <c r="B64" s="100">
        <v>20022.946201554143</v>
      </c>
      <c r="C64" s="100">
        <v>16893.693832298526</v>
      </c>
      <c r="D64" s="100">
        <v>16737.315856519959</v>
      </c>
      <c r="E64" s="100">
        <v>8632.7966875552356</v>
      </c>
      <c r="F64" s="100">
        <v>1777.1456953722709</v>
      </c>
      <c r="G64" s="100">
        <v>4800.8839301696289</v>
      </c>
      <c r="H64" s="100">
        <v>13273.960447662279</v>
      </c>
      <c r="I64" s="100">
        <v>14127.563069318643</v>
      </c>
      <c r="J64" s="100" t="s">
        <v>97</v>
      </c>
      <c r="K64" s="100">
        <v>17710.677326753575</v>
      </c>
      <c r="L64" s="100" t="s">
        <v>97</v>
      </c>
      <c r="M64" s="100">
        <v>13484.8919993578</v>
      </c>
      <c r="N64" s="100">
        <v>14184.366783229994</v>
      </c>
      <c r="O64" s="100" t="s">
        <v>97</v>
      </c>
      <c r="P64" s="100">
        <v>11926.719721395024</v>
      </c>
      <c r="Q64" s="100">
        <v>16241.702883962938</v>
      </c>
      <c r="R64" s="100">
        <v>19085.391448179576</v>
      </c>
      <c r="S64" s="100">
        <v>10726.265147307517</v>
      </c>
      <c r="T64" s="100">
        <v>16879.067627680244</v>
      </c>
      <c r="U64" s="100">
        <v>13315.912717236259</v>
      </c>
      <c r="V64" s="111"/>
    </row>
    <row r="65" spans="1:22" ht="25.5" customHeight="1" x14ac:dyDescent="0.3">
      <c r="A65" s="103">
        <v>1965</v>
      </c>
      <c r="B65" s="100">
        <v>21043.688824544097</v>
      </c>
      <c r="C65" s="100">
        <v>17647.102599929443</v>
      </c>
      <c r="D65" s="100">
        <v>17200.034363731684</v>
      </c>
      <c r="E65" s="100">
        <v>9021.6615585744275</v>
      </c>
      <c r="F65" s="100">
        <v>1831.9980671122828</v>
      </c>
      <c r="G65" s="100">
        <v>5041.003634564092</v>
      </c>
      <c r="H65" s="100">
        <v>13564.911327685633</v>
      </c>
      <c r="I65" s="100">
        <v>14498.408207129252</v>
      </c>
      <c r="J65" s="100" t="s">
        <v>97</v>
      </c>
      <c r="K65" s="100">
        <v>18416.219906161343</v>
      </c>
      <c r="L65" s="100" t="s">
        <v>97</v>
      </c>
      <c r="M65" s="100">
        <v>13999.684117208564</v>
      </c>
      <c r="N65" s="100">
        <v>14778.64707140019</v>
      </c>
      <c r="O65" s="100" t="s">
        <v>97</v>
      </c>
      <c r="P65" s="100">
        <v>12213.3135983867</v>
      </c>
      <c r="Q65" s="100">
        <v>16868.784819316465</v>
      </c>
      <c r="R65" s="100">
        <v>19938.339466597099</v>
      </c>
      <c r="S65" s="100">
        <v>11275.358020182397</v>
      </c>
      <c r="T65" s="100">
        <v>17358.693481631268</v>
      </c>
      <c r="U65" s="100">
        <v>13570.637366997164</v>
      </c>
      <c r="V65" s="111"/>
    </row>
    <row r="66" spans="1:22" ht="14.4" x14ac:dyDescent="0.3">
      <c r="A66" s="103">
        <v>1966</v>
      </c>
      <c r="B66" s="100">
        <v>22157.908045665488</v>
      </c>
      <c r="C66" s="100">
        <v>18472.420169304885</v>
      </c>
      <c r="D66" s="100">
        <v>17398.189497713916</v>
      </c>
      <c r="E66" s="100">
        <v>9862.2939591759423</v>
      </c>
      <c r="F66" s="100">
        <v>2004.0923368461208</v>
      </c>
      <c r="G66" s="100">
        <v>5451.3481503372413</v>
      </c>
      <c r="H66" s="100">
        <v>14230.215896010499</v>
      </c>
      <c r="I66" s="100">
        <v>14856.409427803688</v>
      </c>
      <c r="J66" s="100" t="s">
        <v>97</v>
      </c>
      <c r="K66" s="100">
        <v>18693.058785328791</v>
      </c>
      <c r="L66" s="100" t="s">
        <v>97</v>
      </c>
      <c r="M66" s="100">
        <v>14603.335023565845</v>
      </c>
      <c r="N66" s="100">
        <v>15055.118990089632</v>
      </c>
      <c r="O66" s="100" t="s">
        <v>97</v>
      </c>
      <c r="P66" s="100">
        <v>12843.981376333641</v>
      </c>
      <c r="Q66" s="100">
        <v>17115.558008334428</v>
      </c>
      <c r="R66" s="100">
        <v>20524.952273181345</v>
      </c>
      <c r="S66" s="100">
        <v>11963.578596104031</v>
      </c>
      <c r="T66" s="100">
        <v>17553.69367707421</v>
      </c>
      <c r="U66" s="100">
        <v>13803.08420002566</v>
      </c>
      <c r="V66" s="111"/>
    </row>
    <row r="67" spans="1:22" ht="14.4" x14ac:dyDescent="0.3">
      <c r="A67" s="103">
        <v>1967</v>
      </c>
      <c r="B67" s="100">
        <v>22471.867823830245</v>
      </c>
      <c r="C67" s="100">
        <v>18671.954127619352</v>
      </c>
      <c r="D67" s="100">
        <v>18267.850762237547</v>
      </c>
      <c r="E67" s="100">
        <v>10840.227022411204</v>
      </c>
      <c r="F67" s="100">
        <v>2073.3440047874856</v>
      </c>
      <c r="G67" s="100">
        <v>5986.6163969425133</v>
      </c>
      <c r="H67" s="100">
        <v>14549.063257909824</v>
      </c>
      <c r="I67" s="100">
        <v>15345.987770020816</v>
      </c>
      <c r="J67" s="100" t="s">
        <v>97</v>
      </c>
      <c r="K67" s="100">
        <v>19580.226037859622</v>
      </c>
      <c r="L67" s="100" t="s">
        <v>97</v>
      </c>
      <c r="M67" s="100">
        <v>15194.994312975867</v>
      </c>
      <c r="N67" s="100">
        <v>14973.877347671396</v>
      </c>
      <c r="O67" s="100" t="s">
        <v>97</v>
      </c>
      <c r="P67" s="100">
        <v>13666.749822004236</v>
      </c>
      <c r="Q67" s="100">
        <v>17819.521439110664</v>
      </c>
      <c r="R67" s="100">
        <v>21623.139044775427</v>
      </c>
      <c r="S67" s="100">
        <v>12334.236233781388</v>
      </c>
      <c r="T67" s="100">
        <v>18006.085935879932</v>
      </c>
      <c r="U67" s="100">
        <v>14110.166619081681</v>
      </c>
      <c r="V67" s="111"/>
    </row>
    <row r="68" spans="1:22" ht="14.4" x14ac:dyDescent="0.3">
      <c r="A68" s="103">
        <v>1968</v>
      </c>
      <c r="B68" s="100">
        <v>23325.685471086068</v>
      </c>
      <c r="C68" s="100">
        <v>19283.62822065721</v>
      </c>
      <c r="D68" s="100">
        <v>18941.85722814476</v>
      </c>
      <c r="E68" s="100">
        <v>11995.086815896178</v>
      </c>
      <c r="F68" s="100">
        <v>2255.4062220512528</v>
      </c>
      <c r="G68" s="100">
        <v>6684.1671115209356</v>
      </c>
      <c r="H68" s="100">
        <v>15121.031507146085</v>
      </c>
      <c r="I68" s="100">
        <v>15927.678157519291</v>
      </c>
      <c r="J68" s="100" t="s">
        <v>97</v>
      </c>
      <c r="K68" s="100">
        <v>20540.976433891639</v>
      </c>
      <c r="L68" s="100" t="s">
        <v>97</v>
      </c>
      <c r="M68" s="100">
        <v>15752.234089250707</v>
      </c>
      <c r="N68" s="100">
        <v>15733.631853254932</v>
      </c>
      <c r="O68" s="100" t="s">
        <v>97</v>
      </c>
      <c r="P68" s="100">
        <v>14469.469514171413</v>
      </c>
      <c r="Q68" s="100">
        <v>18820.695414392972</v>
      </c>
      <c r="R68" s="100">
        <v>21920.321762326308</v>
      </c>
      <c r="S68" s="100">
        <v>13016.463525760866</v>
      </c>
      <c r="T68" s="100">
        <v>18552.767500722475</v>
      </c>
      <c r="U68" s="100">
        <v>14687.107842006708</v>
      </c>
      <c r="V68" s="111"/>
    </row>
    <row r="69" spans="1:22" ht="14.4" x14ac:dyDescent="0.3">
      <c r="A69" s="103">
        <v>1969</v>
      </c>
      <c r="B69" s="100">
        <v>23816.438801206088</v>
      </c>
      <c r="C69" s="100">
        <v>19966.164206366357</v>
      </c>
      <c r="D69" s="100">
        <v>19847.373973419995</v>
      </c>
      <c r="E69" s="100">
        <v>13273.910766045894</v>
      </c>
      <c r="F69" s="100">
        <v>2510.235441602767</v>
      </c>
      <c r="G69" s="100">
        <v>7485.8156193101886</v>
      </c>
      <c r="H69" s="100">
        <v>16014.653340714895</v>
      </c>
      <c r="I69" s="100">
        <v>16937.740148593948</v>
      </c>
      <c r="J69" s="100" t="s">
        <v>97</v>
      </c>
      <c r="K69" s="100">
        <v>21764.029098629802</v>
      </c>
      <c r="L69" s="100" t="s">
        <v>97</v>
      </c>
      <c r="M69" s="100">
        <v>16735.515045921391</v>
      </c>
      <c r="N69" s="100">
        <v>16747.84287310718</v>
      </c>
      <c r="O69" s="100" t="s">
        <v>97</v>
      </c>
      <c r="P69" s="100">
        <v>15265.171475162924</v>
      </c>
      <c r="Q69" s="100">
        <v>19870.970045282949</v>
      </c>
      <c r="R69" s="100">
        <v>22717.536089918034</v>
      </c>
      <c r="S69" s="100">
        <v>14010.267878514293</v>
      </c>
      <c r="T69" s="100">
        <v>19345.196918351525</v>
      </c>
      <c r="U69" s="100">
        <v>14972.065682279241</v>
      </c>
      <c r="V69" s="111"/>
    </row>
    <row r="70" spans="1:22" ht="25.5" customHeight="1" x14ac:dyDescent="0.3">
      <c r="A70" s="103">
        <v>1970</v>
      </c>
      <c r="B70" s="100">
        <v>23585.365807736667</v>
      </c>
      <c r="C70" s="100">
        <v>20285.666710942667</v>
      </c>
      <c r="D70" s="100">
        <v>20731.618495815776</v>
      </c>
      <c r="E70" s="100">
        <v>14470.671057258371</v>
      </c>
      <c r="F70" s="100">
        <v>2671.1804752731678</v>
      </c>
      <c r="G70" s="100">
        <v>8386.567490564019</v>
      </c>
      <c r="H70" s="100">
        <v>17095.544735730658</v>
      </c>
      <c r="I70" s="100">
        <v>17997.600543205346</v>
      </c>
      <c r="J70" s="100" t="s">
        <v>97</v>
      </c>
      <c r="K70" s="100">
        <v>21827.871137908012</v>
      </c>
      <c r="L70" s="100" t="s">
        <v>97</v>
      </c>
      <c r="M70" s="100">
        <v>17612.231135814742</v>
      </c>
      <c r="N70" s="100">
        <v>17422.00559441336</v>
      </c>
      <c r="O70" s="100">
        <v>12457.134864019807</v>
      </c>
      <c r="P70" s="100">
        <v>15991.049950257837</v>
      </c>
      <c r="Q70" s="100">
        <v>20833.758253630545</v>
      </c>
      <c r="R70" s="100">
        <v>23013.408252248581</v>
      </c>
      <c r="S70" s="100">
        <v>14429.260149142956</v>
      </c>
      <c r="T70" s="100">
        <v>20410.591547251021</v>
      </c>
      <c r="U70" s="100">
        <v>15308.096104167629</v>
      </c>
      <c r="V70" s="111"/>
    </row>
    <row r="71" spans="1:22" ht="14.4" x14ac:dyDescent="0.3">
      <c r="A71" s="103">
        <v>1971</v>
      </c>
      <c r="B71" s="100">
        <v>24070.751028690531</v>
      </c>
      <c r="C71" s="100">
        <v>20507.414414073359</v>
      </c>
      <c r="D71" s="100">
        <v>20570.730472377192</v>
      </c>
      <c r="E71" s="100">
        <v>14909.373082992552</v>
      </c>
      <c r="F71" s="100">
        <v>2892.497666897284</v>
      </c>
      <c r="G71" s="100">
        <v>9226.3833727112924</v>
      </c>
      <c r="H71" s="100">
        <v>17889.651873132498</v>
      </c>
      <c r="I71" s="100">
        <v>18624.570319209906</v>
      </c>
      <c r="J71" s="100" t="s">
        <v>97</v>
      </c>
      <c r="K71" s="100">
        <v>22367.393988351974</v>
      </c>
      <c r="L71" s="100" t="s">
        <v>97</v>
      </c>
      <c r="M71" s="100">
        <v>18376.30017587222</v>
      </c>
      <c r="N71" s="100">
        <v>17776.974831127696</v>
      </c>
      <c r="O71" s="100">
        <v>12885.735061150312</v>
      </c>
      <c r="P71" s="100">
        <v>16206.011510513221</v>
      </c>
      <c r="Q71" s="100">
        <v>21466.371115040612</v>
      </c>
      <c r="R71" s="100">
        <v>24145.947432284203</v>
      </c>
      <c r="S71" s="100">
        <v>14901.327729909197</v>
      </c>
      <c r="T71" s="100">
        <v>20463.469096214034</v>
      </c>
      <c r="U71" s="100">
        <v>15582.38880004266</v>
      </c>
      <c r="V71" s="111"/>
    </row>
    <row r="72" spans="1:22" ht="14.4" x14ac:dyDescent="0.3">
      <c r="A72" s="103">
        <v>1972</v>
      </c>
      <c r="B72" s="100">
        <v>25079.829509660954</v>
      </c>
      <c r="C72" s="100">
        <v>21374.645967440025</v>
      </c>
      <c r="D72" s="100">
        <v>20674.842876462775</v>
      </c>
      <c r="E72" s="100">
        <v>15940.667792439182</v>
      </c>
      <c r="F72" s="100">
        <v>3023.5703989590947</v>
      </c>
      <c r="G72" s="100">
        <v>10280.039314639784</v>
      </c>
      <c r="H72" s="100">
        <v>18890.109437910029</v>
      </c>
      <c r="I72" s="100">
        <v>19530.993883736581</v>
      </c>
      <c r="J72" s="100" t="s">
        <v>97</v>
      </c>
      <c r="K72" s="100">
        <v>23168.338631204846</v>
      </c>
      <c r="L72" s="100" t="s">
        <v>97</v>
      </c>
      <c r="M72" s="100">
        <v>19040.624765662396</v>
      </c>
      <c r="N72" s="100">
        <v>18430.206369283176</v>
      </c>
      <c r="O72" s="100">
        <v>13564.060314273156</v>
      </c>
      <c r="P72" s="100">
        <v>16708.964963053946</v>
      </c>
      <c r="Q72" s="100">
        <v>21998.248022579246</v>
      </c>
      <c r="R72" s="100">
        <v>25223.582156625671</v>
      </c>
      <c r="S72" s="100">
        <v>15922.943075352539</v>
      </c>
      <c r="T72" s="100">
        <v>20869.970949189232</v>
      </c>
      <c r="U72" s="100">
        <v>16135.483296199582</v>
      </c>
      <c r="V72" s="111"/>
    </row>
    <row r="73" spans="1:22" ht="14.4" x14ac:dyDescent="0.3">
      <c r="A73" s="103">
        <v>1973</v>
      </c>
      <c r="B73" s="100">
        <v>26280.578282682829</v>
      </c>
      <c r="C73" s="100">
        <v>22585.392014416451</v>
      </c>
      <c r="D73" s="100">
        <v>21305.158028853592</v>
      </c>
      <c r="E73" s="100">
        <v>16982.663276191706</v>
      </c>
      <c r="F73" s="100">
        <v>3409.8486290134429</v>
      </c>
      <c r="G73" s="100">
        <v>11209.692863898515</v>
      </c>
      <c r="H73" s="100">
        <v>19703.855367097334</v>
      </c>
      <c r="I73" s="100">
        <v>20619.583494819479</v>
      </c>
      <c r="J73" s="100" t="s">
        <v>97</v>
      </c>
      <c r="K73" s="100">
        <v>23894.39330859435</v>
      </c>
      <c r="L73" s="100" t="s">
        <v>97</v>
      </c>
      <c r="M73" s="100">
        <v>20137.871835895297</v>
      </c>
      <c r="N73" s="100">
        <v>19215.985642659452</v>
      </c>
      <c r="O73" s="100">
        <v>14101.456895143938</v>
      </c>
      <c r="P73" s="100">
        <v>17778.644057178662</v>
      </c>
      <c r="Q73" s="100">
        <v>23009.446174986879</v>
      </c>
      <c r="R73" s="100">
        <v>26169.347948002662</v>
      </c>
      <c r="S73" s="100">
        <v>16974.274220467923</v>
      </c>
      <c r="T73" s="100">
        <v>21658.09027920317</v>
      </c>
      <c r="U73" s="100">
        <v>17298.203757676711</v>
      </c>
      <c r="V73" s="111"/>
    </row>
    <row r="74" spans="1:22" ht="14.4" x14ac:dyDescent="0.3">
      <c r="A74" s="103">
        <v>1974</v>
      </c>
      <c r="B74" s="100">
        <v>25897.906182970997</v>
      </c>
      <c r="C74" s="100">
        <v>23094.352960997145</v>
      </c>
      <c r="D74" s="100">
        <v>21312.544122451302</v>
      </c>
      <c r="E74" s="100">
        <v>16549.46408117011</v>
      </c>
      <c r="F74" s="100">
        <v>3666.4193799707623</v>
      </c>
      <c r="G74" s="100">
        <v>11739.348781748577</v>
      </c>
      <c r="H74" s="100">
        <v>20446.096168819418</v>
      </c>
      <c r="I74" s="100">
        <v>21395.715801043843</v>
      </c>
      <c r="J74" s="100" t="s">
        <v>97</v>
      </c>
      <c r="K74" s="100">
        <v>23589.329567423909</v>
      </c>
      <c r="L74" s="100" t="s">
        <v>97</v>
      </c>
      <c r="M74" s="100">
        <v>20945.743965191101</v>
      </c>
      <c r="N74" s="100">
        <v>19362.652218800788</v>
      </c>
      <c r="O74" s="100">
        <v>14231.246357048009</v>
      </c>
      <c r="P74" s="100">
        <v>18634.158916201541</v>
      </c>
      <c r="Q74" s="100">
        <v>23616.070433172306</v>
      </c>
      <c r="R74" s="100">
        <v>27000.621376919917</v>
      </c>
      <c r="S74" s="100">
        <v>17768.30484772232</v>
      </c>
      <c r="T74" s="100">
        <v>22285.023348146497</v>
      </c>
      <c r="U74" s="100">
        <v>17100.336691862394</v>
      </c>
      <c r="V74" s="111"/>
    </row>
    <row r="75" spans="1:22" ht="25.5" customHeight="1" x14ac:dyDescent="0.3">
      <c r="A75" s="103">
        <v>1975</v>
      </c>
      <c r="B75" s="100">
        <v>25589.74905467518</v>
      </c>
      <c r="C75" s="100">
        <v>23174.659989480024</v>
      </c>
      <c r="D75" s="100">
        <v>21509.426335309734</v>
      </c>
      <c r="E75" s="100">
        <v>16848.211204300605</v>
      </c>
      <c r="F75" s="100">
        <v>3869.803428639048</v>
      </c>
      <c r="G75" s="100">
        <v>12105.333437244346</v>
      </c>
      <c r="H75" s="100">
        <v>20426.141994234942</v>
      </c>
      <c r="I75" s="100">
        <v>21017.346069987612</v>
      </c>
      <c r="J75" s="100" t="s">
        <v>97</v>
      </c>
      <c r="K75" s="100">
        <v>23234.111636762616</v>
      </c>
      <c r="L75" s="100">
        <v>18219.924404983525</v>
      </c>
      <c r="M75" s="100">
        <v>20614.97523631388</v>
      </c>
      <c r="N75" s="100">
        <v>19264.679887452836</v>
      </c>
      <c r="O75" s="100">
        <v>14188.462571652368</v>
      </c>
      <c r="P75" s="100">
        <v>18136.027978904051</v>
      </c>
      <c r="Q75" s="100">
        <v>23414.337373762333</v>
      </c>
      <c r="R75" s="100">
        <v>28201.432252269682</v>
      </c>
      <c r="S75" s="100">
        <v>17703.095026629835</v>
      </c>
      <c r="T75" s="100">
        <v>22764.654189546232</v>
      </c>
      <c r="U75" s="100">
        <v>17015.982147221694</v>
      </c>
      <c r="V75" s="111"/>
    </row>
    <row r="76" spans="1:22" ht="14.4" x14ac:dyDescent="0.3">
      <c r="A76" s="103">
        <v>1976</v>
      </c>
      <c r="B76" s="100">
        <v>26707.309061512718</v>
      </c>
      <c r="C76" s="100">
        <v>24060.893777504349</v>
      </c>
      <c r="D76" s="100">
        <v>22090.334264400848</v>
      </c>
      <c r="E76" s="100">
        <v>17330.454618322488</v>
      </c>
      <c r="F76" s="100">
        <v>4320.9672058228271</v>
      </c>
      <c r="G76" s="100">
        <v>12827.218855601688</v>
      </c>
      <c r="H76" s="100">
        <v>21398.890129927087</v>
      </c>
      <c r="I76" s="100">
        <v>22149.244867097401</v>
      </c>
      <c r="J76" s="100" t="s">
        <v>97</v>
      </c>
      <c r="K76" s="100">
        <v>24588.027272266805</v>
      </c>
      <c r="L76" s="100">
        <v>18227.587571421773</v>
      </c>
      <c r="M76" s="100">
        <v>21433.448198408852</v>
      </c>
      <c r="N76" s="100">
        <v>20316.056882560726</v>
      </c>
      <c r="O76" s="100">
        <v>14431.559388563652</v>
      </c>
      <c r="P76" s="100">
        <v>19331.598705972017</v>
      </c>
      <c r="Q76" s="100">
        <v>24257.004487235074</v>
      </c>
      <c r="R76" s="100">
        <v>29695.412743318619</v>
      </c>
      <c r="S76" s="100">
        <v>18075.979322680214</v>
      </c>
      <c r="T76" s="100">
        <v>22924.398034216505</v>
      </c>
      <c r="U76" s="100">
        <v>17456.149268801342</v>
      </c>
      <c r="V76" s="111"/>
    </row>
    <row r="77" spans="1:22" ht="14.4" x14ac:dyDescent="0.3">
      <c r="A77" s="103">
        <v>1977</v>
      </c>
      <c r="B77" s="100">
        <v>27655.781282122673</v>
      </c>
      <c r="C77" s="100">
        <v>24603.361135143983</v>
      </c>
      <c r="D77" s="100">
        <v>22226.017038976246</v>
      </c>
      <c r="E77" s="100">
        <v>17917.907715477158</v>
      </c>
      <c r="F77" s="100">
        <v>4756.8638111970831</v>
      </c>
      <c r="G77" s="100">
        <v>13594.686292551094</v>
      </c>
      <c r="H77" s="100">
        <v>22462.07041854932</v>
      </c>
      <c r="I77" s="100">
        <v>22227.186895573956</v>
      </c>
      <c r="J77" s="100" t="s">
        <v>97</v>
      </c>
      <c r="K77" s="100">
        <v>24993.058324453777</v>
      </c>
      <c r="L77" s="100">
        <v>18220.217711150926</v>
      </c>
      <c r="M77" s="100">
        <v>22099.351685367878</v>
      </c>
      <c r="N77" s="100">
        <v>21040.875809597299</v>
      </c>
      <c r="O77" s="100">
        <v>15134.310723251625</v>
      </c>
      <c r="P77" s="100">
        <v>19742.555552323051</v>
      </c>
      <c r="Q77" s="100">
        <v>24719.477690242176</v>
      </c>
      <c r="R77" s="100">
        <v>30794.289942459331</v>
      </c>
      <c r="S77" s="100">
        <v>18332.797374527763</v>
      </c>
      <c r="T77" s="100">
        <v>22476.456433182579</v>
      </c>
      <c r="U77" s="100">
        <v>17886.043525937177</v>
      </c>
      <c r="V77" s="111"/>
    </row>
    <row r="78" spans="1:22" ht="14.4" x14ac:dyDescent="0.3">
      <c r="A78" s="103">
        <v>1978</v>
      </c>
      <c r="B78" s="100">
        <v>28890.616769074171</v>
      </c>
      <c r="C78" s="100">
        <v>25322.741649185235</v>
      </c>
      <c r="D78" s="100">
        <v>22468.598294905474</v>
      </c>
      <c r="E78" s="100">
        <v>18692.436490450855</v>
      </c>
      <c r="F78" s="100">
        <v>5167.5998076702999</v>
      </c>
      <c r="G78" s="100">
        <v>14596.576290129919</v>
      </c>
      <c r="H78" s="100">
        <v>22447.355026810365</v>
      </c>
      <c r="I78" s="100">
        <v>22813.390071946011</v>
      </c>
      <c r="J78" s="100" t="s">
        <v>97</v>
      </c>
      <c r="K78" s="100">
        <v>25482.677279111129</v>
      </c>
      <c r="L78" s="100">
        <v>18698.448075087694</v>
      </c>
      <c r="M78" s="100">
        <v>22860.592978201326</v>
      </c>
      <c r="N78" s="100">
        <v>21699.688362840992</v>
      </c>
      <c r="O78" s="100">
        <v>16001.180867885545</v>
      </c>
      <c r="P78" s="100">
        <v>20309.758239885417</v>
      </c>
      <c r="Q78" s="100">
        <v>25234.786787071051</v>
      </c>
      <c r="R78" s="100">
        <v>31859.205733595325</v>
      </c>
      <c r="S78" s="100">
        <v>18357.997362066137</v>
      </c>
      <c r="T78" s="100">
        <v>22803.824569922053</v>
      </c>
      <c r="U78" s="100">
        <v>18476.692017558609</v>
      </c>
      <c r="V78" s="111"/>
    </row>
    <row r="79" spans="1:22" ht="14.4" x14ac:dyDescent="0.3">
      <c r="A79" s="103">
        <v>1979</v>
      </c>
      <c r="B79" s="100">
        <v>29466.588539100732</v>
      </c>
      <c r="C79" s="100">
        <v>26027.380870179841</v>
      </c>
      <c r="D79" s="100">
        <v>23085.491113489526</v>
      </c>
      <c r="E79" s="100">
        <v>19550.819785446896</v>
      </c>
      <c r="F79" s="100">
        <v>5516.8282561515562</v>
      </c>
      <c r="G79" s="100">
        <v>15767.897249809463</v>
      </c>
      <c r="H79" s="100">
        <v>23712.548206120769</v>
      </c>
      <c r="I79" s="100">
        <v>23278.841593628986</v>
      </c>
      <c r="J79" s="100" t="s">
        <v>97</v>
      </c>
      <c r="K79" s="100">
        <v>26422.867478831235</v>
      </c>
      <c r="L79" s="100">
        <v>19979.099389494993</v>
      </c>
      <c r="M79" s="100">
        <v>23547.117040610519</v>
      </c>
      <c r="N79" s="100">
        <v>22588.51774100422</v>
      </c>
      <c r="O79" s="100">
        <v>16432.875537102987</v>
      </c>
      <c r="P79" s="100">
        <v>21457.916662489384</v>
      </c>
      <c r="Q79" s="100">
        <v>25568.825252476523</v>
      </c>
      <c r="R79" s="100">
        <v>33134.527945271715</v>
      </c>
      <c r="S79" s="100">
        <v>18230.731015080444</v>
      </c>
      <c r="T79" s="100">
        <v>23628.102150641564</v>
      </c>
      <c r="U79" s="100">
        <v>18980.512554205452</v>
      </c>
      <c r="V79" s="111"/>
    </row>
    <row r="80" spans="1:22" ht="25.5" customHeight="1" x14ac:dyDescent="0.3">
      <c r="A80" s="103">
        <v>1980</v>
      </c>
      <c r="B80" s="100">
        <v>29040.831161457572</v>
      </c>
      <c r="C80" s="100">
        <v>26249.548413473927</v>
      </c>
      <c r="D80" s="100">
        <v>23495.455456180673</v>
      </c>
      <c r="E80" s="100">
        <v>19943.392537168536</v>
      </c>
      <c r="F80" s="100">
        <v>5328.8181075192588</v>
      </c>
      <c r="G80" s="100">
        <v>17133.636110249627</v>
      </c>
      <c r="H80" s="100">
        <v>24135.501796442069</v>
      </c>
      <c r="I80" s="100">
        <v>24257.01337975049</v>
      </c>
      <c r="J80" s="100" t="s">
        <v>97</v>
      </c>
      <c r="K80" s="100">
        <v>26292.174487446246</v>
      </c>
      <c r="L80" s="100">
        <v>20990.294683990338</v>
      </c>
      <c r="M80" s="100">
        <v>23810.325966852251</v>
      </c>
      <c r="N80" s="100">
        <v>22829.733133800237</v>
      </c>
      <c r="O80" s="100">
        <v>16734.702318902386</v>
      </c>
      <c r="P80" s="100">
        <v>22148.248065197888</v>
      </c>
      <c r="Q80" s="100">
        <v>25703.187508109138</v>
      </c>
      <c r="R80" s="100">
        <v>34515.941397403396</v>
      </c>
      <c r="S80" s="100">
        <v>18369.539259920904</v>
      </c>
      <c r="T80" s="100">
        <v>23983.513162991247</v>
      </c>
      <c r="U80" s="100">
        <v>18570.661375783729</v>
      </c>
      <c r="V80" s="111"/>
    </row>
    <row r="81" spans="1:22" ht="14.4" x14ac:dyDescent="0.3">
      <c r="A81" s="103">
        <v>1981</v>
      </c>
      <c r="B81" s="100">
        <v>29487.996912465507</v>
      </c>
      <c r="C81" s="100">
        <v>26836.056624806188</v>
      </c>
      <c r="D81" s="100">
        <v>24096.437215233567</v>
      </c>
      <c r="E81" s="100">
        <v>20624.976009321628</v>
      </c>
      <c r="F81" s="100">
        <v>5634.7616154730913</v>
      </c>
      <c r="G81" s="100">
        <v>18080.67089423037</v>
      </c>
      <c r="H81" s="100">
        <v>24039.246800354762</v>
      </c>
      <c r="I81" s="100">
        <v>24189.267514868108</v>
      </c>
      <c r="J81" s="100" t="s">
        <v>97</v>
      </c>
      <c r="K81" s="100">
        <v>26072.66895153818</v>
      </c>
      <c r="L81" s="100">
        <v>21169.942725817098</v>
      </c>
      <c r="M81" s="100">
        <v>23908.997257765259</v>
      </c>
      <c r="N81" s="100">
        <v>22907.396209427923</v>
      </c>
      <c r="O81" s="100">
        <v>16951.775434729174</v>
      </c>
      <c r="P81" s="100">
        <v>22308.42822564481</v>
      </c>
      <c r="Q81" s="100">
        <v>25324.532763057105</v>
      </c>
      <c r="R81" s="100">
        <v>34929.682536284665</v>
      </c>
      <c r="S81" s="100">
        <v>18240.883888363605</v>
      </c>
      <c r="T81" s="100">
        <v>23906.240397361824</v>
      </c>
      <c r="U81" s="100">
        <v>18328.247841052478</v>
      </c>
      <c r="V81" s="111"/>
    </row>
    <row r="82" spans="1:22" ht="14.4" x14ac:dyDescent="0.3">
      <c r="A82" s="103">
        <v>1982</v>
      </c>
      <c r="B82" s="100">
        <v>28638.490248696733</v>
      </c>
      <c r="C82" s="100">
        <v>25760.528704670116</v>
      </c>
      <c r="D82" s="100">
        <v>23699.732562318768</v>
      </c>
      <c r="E82" s="100">
        <v>21172.087982549168</v>
      </c>
      <c r="F82" s="100">
        <v>6008.3793121279059</v>
      </c>
      <c r="G82" s="100">
        <v>18547.378196205165</v>
      </c>
      <c r="H82" s="100">
        <v>24489.816005820081</v>
      </c>
      <c r="I82" s="100">
        <v>24339.36236243046</v>
      </c>
      <c r="J82" s="100" t="s">
        <v>97</v>
      </c>
      <c r="K82" s="100">
        <v>27058.589157750324</v>
      </c>
      <c r="L82" s="100">
        <v>21693.462924978332</v>
      </c>
      <c r="M82" s="100">
        <v>24341.255461447625</v>
      </c>
      <c r="N82" s="100">
        <v>22833.236247674202</v>
      </c>
      <c r="O82" s="100">
        <v>17039.810793989323</v>
      </c>
      <c r="P82" s="100">
        <v>22384.113094197812</v>
      </c>
      <c r="Q82" s="100">
        <v>24896.732779098624</v>
      </c>
      <c r="R82" s="100">
        <v>34845.128729393291</v>
      </c>
      <c r="S82" s="100">
        <v>18369.506534219312</v>
      </c>
      <c r="T82" s="100">
        <v>24176.940336766336</v>
      </c>
      <c r="U82" s="100">
        <v>18761.957500343873</v>
      </c>
      <c r="V82" s="111"/>
    </row>
    <row r="83" spans="1:22" ht="14.4" x14ac:dyDescent="0.3">
      <c r="A83" s="103">
        <v>1983</v>
      </c>
      <c r="B83" s="100">
        <v>29661.574730848879</v>
      </c>
      <c r="C83" s="100">
        <v>26200.378202655938</v>
      </c>
      <c r="D83" s="100">
        <v>23295.195315786823</v>
      </c>
      <c r="E83" s="100">
        <v>21671.545268360143</v>
      </c>
      <c r="F83" s="100">
        <v>6641.6846617737656</v>
      </c>
      <c r="G83" s="100">
        <v>19876.589504393996</v>
      </c>
      <c r="H83" s="100">
        <v>25253.636206997329</v>
      </c>
      <c r="I83" s="100">
        <v>24417.740217892555</v>
      </c>
      <c r="J83" s="100" t="s">
        <v>97</v>
      </c>
      <c r="K83" s="100">
        <v>27798.686654109795</v>
      </c>
      <c r="L83" s="100">
        <v>22216.590965303927</v>
      </c>
      <c r="M83" s="100">
        <v>24510.612472183024</v>
      </c>
      <c r="N83" s="100">
        <v>23273.448673712548</v>
      </c>
      <c r="O83" s="100">
        <v>16798.607639455477</v>
      </c>
      <c r="P83" s="100">
        <v>22637.581574511711</v>
      </c>
      <c r="Q83" s="100">
        <v>25313.027613381026</v>
      </c>
      <c r="R83" s="100">
        <v>36072.90258769846</v>
      </c>
      <c r="S83" s="100">
        <v>18606.833128393897</v>
      </c>
      <c r="T83" s="100">
        <v>24602.663674229112</v>
      </c>
      <c r="U83" s="100">
        <v>19472.443260075375</v>
      </c>
      <c r="V83" s="111"/>
    </row>
    <row r="84" spans="1:22" ht="14.4" x14ac:dyDescent="0.3">
      <c r="A84" s="103">
        <v>1984</v>
      </c>
      <c r="B84" s="100">
        <v>31518.665093854801</v>
      </c>
      <c r="C84" s="100">
        <v>27463.300188471767</v>
      </c>
      <c r="D84" s="100">
        <v>24435.980786323835</v>
      </c>
      <c r="E84" s="100">
        <v>22492.161780524119</v>
      </c>
      <c r="F84" s="100">
        <v>7207.0103833008825</v>
      </c>
      <c r="G84" s="100">
        <v>21226.152921393823</v>
      </c>
      <c r="H84" s="100">
        <v>25270.636157566198</v>
      </c>
      <c r="I84" s="100">
        <v>25019.975128338159</v>
      </c>
      <c r="J84" s="100" t="s">
        <v>97</v>
      </c>
      <c r="K84" s="100">
        <v>28972.936903491973</v>
      </c>
      <c r="L84" s="100">
        <v>22784.964195572204</v>
      </c>
      <c r="M84" s="100">
        <v>24757.819843408721</v>
      </c>
      <c r="N84" s="100">
        <v>24027.458667413139</v>
      </c>
      <c r="O84" s="100">
        <v>17231.580808586445</v>
      </c>
      <c r="P84" s="100">
        <v>23362.632368636368</v>
      </c>
      <c r="Q84" s="100">
        <v>25988.541708911089</v>
      </c>
      <c r="R84" s="100">
        <v>38091.430717553703</v>
      </c>
      <c r="S84" s="100">
        <v>18861.668417874112</v>
      </c>
      <c r="T84" s="100">
        <v>25628.899176726427</v>
      </c>
      <c r="U84" s="100">
        <v>20012.524525049004</v>
      </c>
      <c r="V84" s="111"/>
    </row>
    <row r="85" spans="1:22" ht="25.5" customHeight="1" x14ac:dyDescent="0.3">
      <c r="A85" s="103">
        <v>1985</v>
      </c>
      <c r="B85" s="100">
        <v>32531.245675737373</v>
      </c>
      <c r="C85" s="100">
        <v>28514.316118919422</v>
      </c>
      <c r="D85" s="100">
        <v>25447.985529649406</v>
      </c>
      <c r="E85" s="100">
        <v>23768.209324487594</v>
      </c>
      <c r="F85" s="100">
        <v>7669.5578418570849</v>
      </c>
      <c r="G85" s="100">
        <v>21058.898739222939</v>
      </c>
      <c r="H85" s="100">
        <v>25879.020312599572</v>
      </c>
      <c r="I85" s="100">
        <v>25425.513797017771</v>
      </c>
      <c r="J85" s="100" t="s">
        <v>97</v>
      </c>
      <c r="K85" s="100">
        <v>30129.010720194798</v>
      </c>
      <c r="L85" s="100">
        <v>23439.56517108954</v>
      </c>
      <c r="M85" s="100">
        <v>25033.381556496141</v>
      </c>
      <c r="N85" s="100">
        <v>24647.640816747211</v>
      </c>
      <c r="O85" s="100">
        <v>17525.35362464557</v>
      </c>
      <c r="P85" s="100">
        <v>24009.379204267825</v>
      </c>
      <c r="Q85" s="100">
        <v>26539.504384037202</v>
      </c>
      <c r="R85" s="100">
        <v>40010.826083032844</v>
      </c>
      <c r="S85" s="100">
        <v>19228.765834589256</v>
      </c>
      <c r="T85" s="100">
        <v>26149.310781516662</v>
      </c>
      <c r="U85" s="100">
        <v>20733.453958578662</v>
      </c>
      <c r="V85" s="111"/>
    </row>
    <row r="86" spans="1:22" ht="14.4" x14ac:dyDescent="0.3">
      <c r="A86" s="103">
        <v>1986</v>
      </c>
      <c r="B86" s="100">
        <v>33352.737961052808</v>
      </c>
      <c r="C86" s="100">
        <v>28915.718566104024</v>
      </c>
      <c r="D86" s="100">
        <v>25675.991871246246</v>
      </c>
      <c r="E86" s="100">
        <v>24311.515071577491</v>
      </c>
      <c r="F86" s="100">
        <v>8523.087091204894</v>
      </c>
      <c r="G86" s="100">
        <v>21350.27912089699</v>
      </c>
      <c r="H86" s="100">
        <v>26461.756302159738</v>
      </c>
      <c r="I86" s="100">
        <v>25879.772503653807</v>
      </c>
      <c r="J86" s="100" t="s">
        <v>97</v>
      </c>
      <c r="K86" s="100">
        <v>31579.713830053533</v>
      </c>
      <c r="L86" s="100">
        <v>23980.759518486375</v>
      </c>
      <c r="M86" s="100">
        <v>25470.396119973964</v>
      </c>
      <c r="N86" s="100">
        <v>25194.076065162688</v>
      </c>
      <c r="O86" s="100">
        <v>17590.191612693354</v>
      </c>
      <c r="P86" s="100">
        <v>24694.68799903461</v>
      </c>
      <c r="Q86" s="100">
        <v>27131.206116092329</v>
      </c>
      <c r="R86" s="100">
        <v>41478.159138508046</v>
      </c>
      <c r="S86" s="100">
        <v>19794.066554622867</v>
      </c>
      <c r="T86" s="100">
        <v>26833.189096244118</v>
      </c>
      <c r="U86" s="100">
        <v>21575.900035605959</v>
      </c>
      <c r="V86" s="111"/>
    </row>
    <row r="87" spans="1:22" ht="14.4" x14ac:dyDescent="0.3">
      <c r="A87" s="103">
        <v>1987</v>
      </c>
      <c r="B87" s="100">
        <v>34114.460314312724</v>
      </c>
      <c r="C87" s="100">
        <v>29750.805758330895</v>
      </c>
      <c r="D87" s="100">
        <v>26529.021733377282</v>
      </c>
      <c r="E87" s="100">
        <v>25188.407938575154</v>
      </c>
      <c r="F87" s="100">
        <v>9474.7223455974399</v>
      </c>
      <c r="G87" s="100">
        <v>23297.312963959106</v>
      </c>
      <c r="H87" s="100">
        <v>26801.040534284555</v>
      </c>
      <c r="I87" s="100">
        <v>26453.93022894171</v>
      </c>
      <c r="J87" s="100" t="s">
        <v>97</v>
      </c>
      <c r="K87" s="100">
        <v>31622.501711524183</v>
      </c>
      <c r="L87" s="100">
        <v>24747.42375174283</v>
      </c>
      <c r="M87" s="100">
        <v>25940.722209859458</v>
      </c>
      <c r="N87" s="100">
        <v>25542.734111546881</v>
      </c>
      <c r="O87" s="100">
        <v>18228.097444988649</v>
      </c>
      <c r="P87" s="100">
        <v>25480.366498551797</v>
      </c>
      <c r="Q87" s="100">
        <v>27472.182949263115</v>
      </c>
      <c r="R87" s="100">
        <v>42019.305740492986</v>
      </c>
      <c r="S87" s="100">
        <v>20840.995020220071</v>
      </c>
      <c r="T87" s="100">
        <v>27668.290598079657</v>
      </c>
      <c r="U87" s="100">
        <v>22640.452136381642</v>
      </c>
      <c r="V87" s="111"/>
    </row>
    <row r="88" spans="1:22" ht="14.4" x14ac:dyDescent="0.3">
      <c r="A88" s="103">
        <v>1988</v>
      </c>
      <c r="B88" s="100">
        <v>35195.584270321146</v>
      </c>
      <c r="C88" s="100">
        <v>30828.419701157767</v>
      </c>
      <c r="D88" s="100">
        <v>27227.522457974159</v>
      </c>
      <c r="E88" s="100">
        <v>26873.157961813464</v>
      </c>
      <c r="F88" s="100">
        <v>10476.437935903008</v>
      </c>
      <c r="G88" s="100">
        <v>25228.847970919542</v>
      </c>
      <c r="H88" s="100">
        <v>27531.052926013217</v>
      </c>
      <c r="I88" s="100">
        <v>27615.275223382167</v>
      </c>
      <c r="J88" s="100" t="s">
        <v>97</v>
      </c>
      <c r="K88" s="100">
        <v>31563.205550385061</v>
      </c>
      <c r="L88" s="100">
        <v>25964.026954623183</v>
      </c>
      <c r="M88" s="100">
        <v>26998.705247425572</v>
      </c>
      <c r="N88" s="100">
        <v>26328.871849948126</v>
      </c>
      <c r="O88" s="100">
        <v>18865.754206068083</v>
      </c>
      <c r="P88" s="100">
        <v>26536.263453434818</v>
      </c>
      <c r="Q88" s="100">
        <v>28232.781614505522</v>
      </c>
      <c r="R88" s="100">
        <v>41721.659230208337</v>
      </c>
      <c r="S88" s="100">
        <v>21854.318698284984</v>
      </c>
      <c r="T88" s="100">
        <v>28278.091349641276</v>
      </c>
      <c r="U88" s="100">
        <v>23854.30751094822</v>
      </c>
      <c r="V88" s="111"/>
    </row>
    <row r="89" spans="1:22" ht="14.4" x14ac:dyDescent="0.3">
      <c r="A89" s="103">
        <v>1989</v>
      </c>
      <c r="B89" s="100">
        <v>36110.998004413472</v>
      </c>
      <c r="C89" s="100">
        <v>31073.391946535263</v>
      </c>
      <c r="D89" s="100">
        <v>27964.784134912054</v>
      </c>
      <c r="E89" s="100">
        <v>28207.821127809388</v>
      </c>
      <c r="F89" s="100">
        <v>11073.734793078494</v>
      </c>
      <c r="G89" s="100">
        <v>27004.694364454321</v>
      </c>
      <c r="H89" s="100">
        <v>28472.329486782295</v>
      </c>
      <c r="I89" s="100">
        <v>28469.789589464104</v>
      </c>
      <c r="J89" s="100" t="s">
        <v>97</v>
      </c>
      <c r="K89" s="100">
        <v>31731.03513624777</v>
      </c>
      <c r="L89" s="100">
        <v>27184.17242760921</v>
      </c>
      <c r="M89" s="100">
        <v>27966.069788786092</v>
      </c>
      <c r="N89" s="100">
        <v>27084.605047125471</v>
      </c>
      <c r="O89" s="100">
        <v>20020.515421457676</v>
      </c>
      <c r="P89" s="100">
        <v>27414.839132121429</v>
      </c>
      <c r="Q89" s="100">
        <v>29309.965804904277</v>
      </c>
      <c r="R89" s="100">
        <v>41964.27661014066</v>
      </c>
      <c r="S89" s="100">
        <v>22864.832473112416</v>
      </c>
      <c r="T89" s="100">
        <v>28868.917009834317</v>
      </c>
      <c r="U89" s="100">
        <v>24404.564891547048</v>
      </c>
      <c r="V89" s="111"/>
    </row>
    <row r="90" spans="1:22" ht="25.5" customHeight="1" x14ac:dyDescent="0.3">
      <c r="A90" s="103">
        <v>1990</v>
      </c>
      <c r="B90" s="100">
        <v>36378.48868480706</v>
      </c>
      <c r="C90" s="100">
        <v>30667.506384706798</v>
      </c>
      <c r="D90" s="100">
        <v>27967.171648374275</v>
      </c>
      <c r="E90" s="100">
        <v>29678.526616428106</v>
      </c>
      <c r="F90" s="100">
        <v>11984.654763368178</v>
      </c>
      <c r="G90" s="100">
        <v>28600.045001333416</v>
      </c>
      <c r="H90" s="100">
        <v>29484.075295304519</v>
      </c>
      <c r="I90" s="100">
        <v>29276.09817709705</v>
      </c>
      <c r="J90" s="100" t="s">
        <v>97</v>
      </c>
      <c r="K90" s="100">
        <v>32188.327799400271</v>
      </c>
      <c r="L90" s="100">
        <v>27200.691058640863</v>
      </c>
      <c r="M90" s="100">
        <v>28545.665638504393</v>
      </c>
      <c r="N90" s="100">
        <v>27971.131701917689</v>
      </c>
      <c r="O90" s="100">
        <v>21550.781964344864</v>
      </c>
      <c r="P90" s="100">
        <v>27954.170319192748</v>
      </c>
      <c r="Q90" s="100">
        <v>30329.700572771555</v>
      </c>
      <c r="R90" s="100">
        <v>42625.86901681967</v>
      </c>
      <c r="S90" s="100">
        <v>23694.058278171011</v>
      </c>
      <c r="T90" s="100">
        <v>28935.713824847058</v>
      </c>
      <c r="U90" s="100">
        <v>24779.197995001345</v>
      </c>
      <c r="V90" s="111"/>
    </row>
    <row r="91" spans="1:22" ht="14.4" x14ac:dyDescent="0.3">
      <c r="A91" s="103">
        <v>1991</v>
      </c>
      <c r="B91" s="100">
        <v>35812.084268794832</v>
      </c>
      <c r="C91" s="100">
        <v>29655.051043464908</v>
      </c>
      <c r="D91" s="100">
        <v>27373.497704792258</v>
      </c>
      <c r="E91" s="100">
        <v>30549.138384033115</v>
      </c>
      <c r="F91" s="213">
        <v>13019.205910688219</v>
      </c>
      <c r="G91" s="100">
        <v>29600.113647986836</v>
      </c>
      <c r="H91" s="100">
        <v>30195.959660774577</v>
      </c>
      <c r="I91" s="100">
        <v>29702.49324599938</v>
      </c>
      <c r="J91" s="100" t="s">
        <v>97</v>
      </c>
      <c r="K91" s="100">
        <v>32567.764710692289</v>
      </c>
      <c r="L91" s="100">
        <v>25429.366788667907</v>
      </c>
      <c r="M91" s="100">
        <v>28700.474229055002</v>
      </c>
      <c r="N91" s="100">
        <v>30761.422285753175</v>
      </c>
      <c r="O91" s="100">
        <v>21767.325194285186</v>
      </c>
      <c r="P91" s="100">
        <v>28354.767817899385</v>
      </c>
      <c r="Q91" s="100">
        <v>30819.957692088265</v>
      </c>
      <c r="R91" s="100">
        <v>43740.665863459886</v>
      </c>
      <c r="S91" s="100">
        <v>24241.185201953238</v>
      </c>
      <c r="T91" s="100">
        <v>28418.682527993289</v>
      </c>
      <c r="U91" s="100">
        <v>24252.98733496917</v>
      </c>
      <c r="V91" s="111"/>
    </row>
    <row r="92" spans="1:22" ht="14.4" x14ac:dyDescent="0.3">
      <c r="A92" s="103">
        <v>1992</v>
      </c>
      <c r="B92" s="100">
        <v>36536.892779357142</v>
      </c>
      <c r="C92" s="100">
        <v>29562.58548376305</v>
      </c>
      <c r="D92" s="100">
        <v>27750.467955353597</v>
      </c>
      <c r="E92" s="100">
        <v>30682.533117672116</v>
      </c>
      <c r="F92" s="213">
        <v>13627.440669326124</v>
      </c>
      <c r="G92" s="100">
        <v>30743.826482584882</v>
      </c>
      <c r="H92" s="100">
        <v>30490.766949678116</v>
      </c>
      <c r="I92" s="100">
        <v>30035.546638864482</v>
      </c>
      <c r="J92" s="100" t="s">
        <v>97</v>
      </c>
      <c r="K92" s="100">
        <v>33053.281851310174</v>
      </c>
      <c r="L92" s="100">
        <v>24405.574048995149</v>
      </c>
      <c r="M92" s="100">
        <v>28982.808647746966</v>
      </c>
      <c r="N92" s="100">
        <v>31112.267409157765</v>
      </c>
      <c r="O92" s="100">
        <v>22378.701472362667</v>
      </c>
      <c r="P92" s="100">
        <v>28563.06763413921</v>
      </c>
      <c r="Q92" s="100">
        <v>31110.397827694087</v>
      </c>
      <c r="R92" s="100">
        <v>45021.108651317278</v>
      </c>
      <c r="S92" s="100">
        <v>24385.945661243168</v>
      </c>
      <c r="T92" s="100">
        <v>27911.465543994727</v>
      </c>
      <c r="U92" s="100">
        <v>24398.970237745627</v>
      </c>
      <c r="V92" s="111"/>
    </row>
    <row r="93" spans="1:22" ht="14.4" x14ac:dyDescent="0.3">
      <c r="A93" s="103">
        <v>1993</v>
      </c>
      <c r="B93" s="100">
        <v>37093.858009362593</v>
      </c>
      <c r="C93" s="100">
        <v>29923.269662228024</v>
      </c>
      <c r="D93" s="100">
        <v>28593.46706825752</v>
      </c>
      <c r="E93" s="100">
        <v>30637.837991016688</v>
      </c>
      <c r="F93" s="100">
        <v>14343.528313058692</v>
      </c>
      <c r="G93" s="100">
        <v>33416.643951424739</v>
      </c>
      <c r="H93" s="100">
        <v>30399.742604536157</v>
      </c>
      <c r="I93" s="100">
        <v>29630.128108161673</v>
      </c>
      <c r="J93" s="100" t="s">
        <v>97</v>
      </c>
      <c r="K93" s="100">
        <v>32907.334773952229</v>
      </c>
      <c r="L93" s="100">
        <v>24090.843234854074</v>
      </c>
      <c r="M93" s="100">
        <v>28667.611646798556</v>
      </c>
      <c r="N93" s="100">
        <v>30578.53468184534</v>
      </c>
      <c r="O93" s="100">
        <v>22783.511750395908</v>
      </c>
      <c r="P93" s="100">
        <v>28398.890669744476</v>
      </c>
      <c r="Q93" s="100">
        <v>31279.137306190973</v>
      </c>
      <c r="R93" s="100">
        <v>46001.072767388338</v>
      </c>
      <c r="S93" s="100">
        <v>24060.065172224127</v>
      </c>
      <c r="T93" s="100">
        <v>27178.572923358075</v>
      </c>
      <c r="U93" s="100">
        <v>25096.923091788158</v>
      </c>
      <c r="V93" s="111"/>
    </row>
    <row r="94" spans="1:22" ht="14.4" x14ac:dyDescent="0.3">
      <c r="A94" s="103">
        <v>1994</v>
      </c>
      <c r="B94" s="100">
        <v>38138.689051501824</v>
      </c>
      <c r="C94" s="100">
        <v>31019.238351939912</v>
      </c>
      <c r="D94" s="100">
        <v>29629.805334366025</v>
      </c>
      <c r="E94" s="100">
        <v>30818.981871260065</v>
      </c>
      <c r="F94" s="100">
        <v>15445.530561030917</v>
      </c>
      <c r="G94" s="100">
        <v>35810.295271420102</v>
      </c>
      <c r="H94" s="100">
        <v>31010.369863066306</v>
      </c>
      <c r="I94" s="100">
        <v>30491.041901163579</v>
      </c>
      <c r="J94" s="100" t="s">
        <v>97</v>
      </c>
      <c r="K94" s="100">
        <v>34616.948340920746</v>
      </c>
      <c r="L94" s="100">
        <v>24863.654357458581</v>
      </c>
      <c r="M94" s="100">
        <v>29205.739378419177</v>
      </c>
      <c r="N94" s="100">
        <v>31240.844170768079</v>
      </c>
      <c r="O94" s="100">
        <v>24041.116282932417</v>
      </c>
      <c r="P94" s="100">
        <v>29045.039606596849</v>
      </c>
      <c r="Q94" s="100">
        <v>32014.7995664722</v>
      </c>
      <c r="R94" s="100">
        <v>48050.403300101592</v>
      </c>
      <c r="S94" s="100">
        <v>24566.606212222545</v>
      </c>
      <c r="T94" s="100">
        <v>28095.658663738912</v>
      </c>
      <c r="U94" s="100">
        <v>26178.355483763909</v>
      </c>
      <c r="V94" s="111"/>
    </row>
    <row r="95" spans="1:22" ht="25.5" customHeight="1" x14ac:dyDescent="0.3">
      <c r="A95" s="103">
        <v>1995</v>
      </c>
      <c r="B95" s="100">
        <v>38640.067420134284</v>
      </c>
      <c r="C95" s="100">
        <v>31562.101070119177</v>
      </c>
      <c r="D95" s="100">
        <v>30264.406511464531</v>
      </c>
      <c r="E95" s="100">
        <v>31339.858089384645</v>
      </c>
      <c r="F95" s="100">
        <v>16656.478913484832</v>
      </c>
      <c r="G95" s="100">
        <v>37266.759967379759</v>
      </c>
      <c r="H95" s="100">
        <v>31788.97619118293</v>
      </c>
      <c r="I95" s="100">
        <v>31121.845188544223</v>
      </c>
      <c r="J95" s="100">
        <v>17106.616925899594</v>
      </c>
      <c r="K95" s="100">
        <v>35509.31288564836</v>
      </c>
      <c r="L95" s="100">
        <v>25750.408684207479</v>
      </c>
      <c r="M95" s="100">
        <v>29698.941985832622</v>
      </c>
      <c r="N95" s="100">
        <v>31671.787513935524</v>
      </c>
      <c r="O95" s="100">
        <v>26217.5576616488</v>
      </c>
      <c r="P95" s="100">
        <v>29884.506327989842</v>
      </c>
      <c r="Q95" s="100">
        <v>32843.681860310142</v>
      </c>
      <c r="R95" s="100">
        <v>49802.733884071487</v>
      </c>
      <c r="S95" s="100">
        <v>25185.242850457082</v>
      </c>
      <c r="T95" s="100">
        <v>29052.381269159017</v>
      </c>
      <c r="U95" s="100">
        <v>26934.796219195963</v>
      </c>
      <c r="V95" s="111"/>
    </row>
    <row r="96" spans="1:22" ht="14.4" x14ac:dyDescent="0.3">
      <c r="A96" s="103">
        <v>1996</v>
      </c>
      <c r="B96" s="100">
        <v>39622.844654127846</v>
      </c>
      <c r="C96" s="100">
        <v>31739.511364636288</v>
      </c>
      <c r="D96" s="100">
        <v>31066.872358124387</v>
      </c>
      <c r="E96" s="100">
        <v>32082.938977846658</v>
      </c>
      <c r="F96" s="100">
        <v>17684.099011625702</v>
      </c>
      <c r="G96" s="100">
        <v>38511.436504335637</v>
      </c>
      <c r="H96" s="100">
        <v>32529.273664879067</v>
      </c>
      <c r="I96" s="100">
        <v>31504.545813912093</v>
      </c>
      <c r="J96" s="100">
        <v>17909.911033120752</v>
      </c>
      <c r="K96" s="100">
        <v>36293.024249065296</v>
      </c>
      <c r="L96" s="100">
        <v>26582.225363009311</v>
      </c>
      <c r="M96" s="100">
        <v>29912.599627652926</v>
      </c>
      <c r="N96" s="100">
        <v>31830.641576557351</v>
      </c>
      <c r="O96" s="100">
        <v>27991.235073614804</v>
      </c>
      <c r="P96" s="100">
        <v>30232.265097058629</v>
      </c>
      <c r="Q96" s="100">
        <v>33818.136201372778</v>
      </c>
      <c r="R96" s="100">
        <v>52077.912700396475</v>
      </c>
      <c r="S96" s="100">
        <v>25734.517576343573</v>
      </c>
      <c r="T96" s="100">
        <v>29439.110111923266</v>
      </c>
      <c r="U96" s="100">
        <v>27707.058897355273</v>
      </c>
      <c r="V96" s="111"/>
    </row>
    <row r="97" spans="1:22" ht="14.4" x14ac:dyDescent="0.3">
      <c r="A97" s="103">
        <v>1997</v>
      </c>
      <c r="B97" s="100">
        <v>40896.677180737235</v>
      </c>
      <c r="C97" s="100">
        <v>32753.671588231333</v>
      </c>
      <c r="D97" s="100">
        <v>32025.390390518183</v>
      </c>
      <c r="E97" s="100">
        <v>32518.406197510965</v>
      </c>
      <c r="F97" s="100">
        <v>18529.325581644393</v>
      </c>
      <c r="G97" s="100">
        <v>40408.438666309979</v>
      </c>
      <c r="H97" s="100">
        <v>33242.67955323826</v>
      </c>
      <c r="I97" s="100">
        <v>32602.5545855157</v>
      </c>
      <c r="J97" s="100">
        <v>17777.407306176065</v>
      </c>
      <c r="K97" s="100">
        <v>37294.688688832583</v>
      </c>
      <c r="L97" s="100">
        <v>28148.071712277557</v>
      </c>
      <c r="M97" s="100">
        <v>30460.556822580238</v>
      </c>
      <c r="N97" s="100">
        <v>32322.059677728903</v>
      </c>
      <c r="O97" s="100">
        <v>30723.016021593514</v>
      </c>
      <c r="P97" s="100">
        <v>30706.363199793588</v>
      </c>
      <c r="Q97" s="100">
        <v>35082.001713108119</v>
      </c>
      <c r="R97" s="100">
        <v>54589.477478456611</v>
      </c>
      <c r="S97" s="100">
        <v>26659.876884994766</v>
      </c>
      <c r="T97" s="100">
        <v>30248.281688258936</v>
      </c>
      <c r="U97" s="100">
        <v>28702.58759689287</v>
      </c>
      <c r="V97" s="111"/>
    </row>
    <row r="98" spans="1:22" ht="14.4" x14ac:dyDescent="0.3">
      <c r="A98" s="103">
        <v>1998</v>
      </c>
      <c r="B98" s="100">
        <v>42182.701018207234</v>
      </c>
      <c r="C98" s="100">
        <v>33813.938427417677</v>
      </c>
      <c r="D98" s="100">
        <v>33260.855727088827</v>
      </c>
      <c r="E98" s="100">
        <v>31788.666318505697</v>
      </c>
      <c r="F98" s="100">
        <v>17344.920044754414</v>
      </c>
      <c r="G98" s="100">
        <v>38210.779522443736</v>
      </c>
      <c r="H98" s="100">
        <v>34463.015953594535</v>
      </c>
      <c r="I98" s="100">
        <v>33159.775584803305</v>
      </c>
      <c r="J98" s="100">
        <v>17750.443096660798</v>
      </c>
      <c r="K98" s="100">
        <v>37968.834972788631</v>
      </c>
      <c r="L98" s="100">
        <v>29485.745075506122</v>
      </c>
      <c r="M98" s="100">
        <v>31376.386408688664</v>
      </c>
      <c r="N98" s="100">
        <v>32933.078975434713</v>
      </c>
      <c r="O98" s="100">
        <v>32774.101434276112</v>
      </c>
      <c r="P98" s="100">
        <v>31075.113870348196</v>
      </c>
      <c r="Q98" s="100">
        <v>36235.543433036895</v>
      </c>
      <c r="R98" s="100">
        <v>55721.220716440301</v>
      </c>
      <c r="S98" s="100">
        <v>27753.623162824333</v>
      </c>
      <c r="T98" s="100">
        <v>31489.50425331041</v>
      </c>
      <c r="U98" s="100">
        <v>29629.581933772355</v>
      </c>
      <c r="V98" s="111"/>
    </row>
    <row r="99" spans="1:22" ht="14.4" x14ac:dyDescent="0.3">
      <c r="A99" s="103">
        <v>1999</v>
      </c>
      <c r="B99" s="100">
        <v>43715.555714467409</v>
      </c>
      <c r="C99" s="100">
        <v>35395.56261226043</v>
      </c>
      <c r="D99" s="100">
        <v>34254.539953376399</v>
      </c>
      <c r="E99" s="100">
        <v>31668.923943790061</v>
      </c>
      <c r="F99" s="100">
        <v>19070.101208287313</v>
      </c>
      <c r="G99" s="100">
        <v>40255.724423705113</v>
      </c>
      <c r="H99" s="100">
        <v>35613.611649479724</v>
      </c>
      <c r="I99" s="100">
        <v>34254.633608603901</v>
      </c>
      <c r="J99" s="100">
        <v>18069.865752964201</v>
      </c>
      <c r="K99" s="100">
        <v>38814.484510492272</v>
      </c>
      <c r="L99" s="100">
        <v>30567.026876640943</v>
      </c>
      <c r="M99" s="100">
        <v>32245.724895078263</v>
      </c>
      <c r="N99" s="100">
        <v>33525.578196783019</v>
      </c>
      <c r="O99" s="100">
        <v>35631.904117587037</v>
      </c>
      <c r="P99" s="100">
        <v>31432.051162892458</v>
      </c>
      <c r="Q99" s="100">
        <v>37678.612430311157</v>
      </c>
      <c r="R99" s="100">
        <v>56462.037937008354</v>
      </c>
      <c r="S99" s="100">
        <v>28921.532528724023</v>
      </c>
      <c r="T99" s="100">
        <v>32918.411372011484</v>
      </c>
      <c r="U99" s="100">
        <v>30459.004681017817</v>
      </c>
      <c r="V99" s="112"/>
    </row>
    <row r="100" spans="1:22" ht="25.5" customHeight="1" x14ac:dyDescent="0.3">
      <c r="A100" s="103">
        <v>2000</v>
      </c>
      <c r="B100" s="100">
        <v>45026.454150486956</v>
      </c>
      <c r="C100" s="100">
        <v>36902.641840243712</v>
      </c>
      <c r="D100" s="100">
        <v>34909.793280677528</v>
      </c>
      <c r="E100" s="100">
        <v>32321.817847885242</v>
      </c>
      <c r="F100" s="100">
        <v>20575.079664124863</v>
      </c>
      <c r="G100" s="100">
        <v>43141.87658499986</v>
      </c>
      <c r="H100" s="100">
        <v>36830.78126078342</v>
      </c>
      <c r="I100" s="100">
        <v>35426.830355342732</v>
      </c>
      <c r="J100" s="100">
        <v>18845.048959676889</v>
      </c>
      <c r="K100" s="100">
        <v>40048.811927559589</v>
      </c>
      <c r="L100" s="100">
        <v>32127.557840648144</v>
      </c>
      <c r="M100" s="100">
        <v>33207.021302821653</v>
      </c>
      <c r="N100" s="100">
        <v>34508.213876493865</v>
      </c>
      <c r="O100" s="100">
        <v>38429.229006594287</v>
      </c>
      <c r="P100" s="100">
        <v>32660.653936567847</v>
      </c>
      <c r="Q100" s="100">
        <v>38885.592931935469</v>
      </c>
      <c r="R100" s="100">
        <v>57921.916142787552</v>
      </c>
      <c r="S100" s="100">
        <v>30127.726337020915</v>
      </c>
      <c r="T100" s="100">
        <v>34355.920195218117</v>
      </c>
      <c r="U100" s="100">
        <v>31640.1739839252</v>
      </c>
      <c r="V100" s="111"/>
    </row>
    <row r="101" spans="1:22" ht="14.4" x14ac:dyDescent="0.3">
      <c r="A101" s="103">
        <v>2001</v>
      </c>
      <c r="B101" s="100">
        <v>45046.083188813529</v>
      </c>
      <c r="C101" s="100">
        <v>37157.330966421818</v>
      </c>
      <c r="D101" s="100">
        <v>35303.364219659328</v>
      </c>
      <c r="E101" s="100">
        <v>32345.622040883096</v>
      </c>
      <c r="F101" s="100">
        <v>21234.85683807615</v>
      </c>
      <c r="G101" s="100">
        <v>41509.220317274972</v>
      </c>
      <c r="H101" s="100">
        <v>37004.806243562693</v>
      </c>
      <c r="I101" s="100">
        <v>35589.720339820517</v>
      </c>
      <c r="J101" s="100">
        <v>19520.550058253611</v>
      </c>
      <c r="K101" s="100">
        <v>40189.603299487724</v>
      </c>
      <c r="L101" s="100">
        <v>32786.531132572367</v>
      </c>
      <c r="M101" s="100">
        <v>33574.170579880556</v>
      </c>
      <c r="N101" s="100">
        <v>34966.129281948102</v>
      </c>
      <c r="O101" s="100">
        <v>39637.715690304023</v>
      </c>
      <c r="P101" s="100">
        <v>33257.025258200032</v>
      </c>
      <c r="Q101" s="100">
        <v>39335.541363457356</v>
      </c>
      <c r="R101" s="100">
        <v>58776.433262896295</v>
      </c>
      <c r="S101" s="100">
        <v>30882.720695182546</v>
      </c>
      <c r="T101" s="100">
        <v>34694.061678289487</v>
      </c>
      <c r="U101" s="100">
        <v>32428.104221638219</v>
      </c>
      <c r="V101" s="112"/>
    </row>
    <row r="102" spans="1:22" ht="14.4" x14ac:dyDescent="0.3">
      <c r="A102" s="103">
        <v>2002</v>
      </c>
      <c r="B102" s="100">
        <v>45417.912776981953</v>
      </c>
      <c r="C102" s="100">
        <v>37835.831682425152</v>
      </c>
      <c r="D102" s="100">
        <v>36255.517695125542</v>
      </c>
      <c r="E102" s="100">
        <v>32382.007124232034</v>
      </c>
      <c r="F102" s="100">
        <v>22626.62749549342</v>
      </c>
      <c r="G102" s="100">
        <v>42859.830680076033</v>
      </c>
      <c r="H102" s="100">
        <v>37446.129516220593</v>
      </c>
      <c r="I102" s="100">
        <v>35913.100856878409</v>
      </c>
      <c r="J102" s="100">
        <v>19985.881913505971</v>
      </c>
      <c r="K102" s="100">
        <v>40239.446684181952</v>
      </c>
      <c r="L102" s="100">
        <v>33307.11588536833</v>
      </c>
      <c r="M102" s="100">
        <v>33643.279434980977</v>
      </c>
      <c r="N102" s="100">
        <v>34909.474333390608</v>
      </c>
      <c r="O102" s="100">
        <v>41238.21492779797</v>
      </c>
      <c r="P102" s="100">
        <v>33304.904774092036</v>
      </c>
      <c r="Q102" s="100">
        <v>39112.012932862563</v>
      </c>
      <c r="R102" s="100">
        <v>59338.41203468712</v>
      </c>
      <c r="S102" s="100">
        <v>31264.396076311539</v>
      </c>
      <c r="T102" s="100">
        <v>35439.048256387934</v>
      </c>
      <c r="U102" s="100">
        <v>33101.699079149294</v>
      </c>
      <c r="V102" s="112"/>
    </row>
    <row r="103" spans="1:22" ht="14.4" x14ac:dyDescent="0.3">
      <c r="A103" s="103">
        <v>2003</v>
      </c>
      <c r="B103" s="100">
        <v>46137.190486889267</v>
      </c>
      <c r="C103" s="100">
        <v>38199.092429440112</v>
      </c>
      <c r="D103" s="100">
        <v>36963.324123066486</v>
      </c>
      <c r="E103" s="100">
        <v>32876.473273935357</v>
      </c>
      <c r="F103" s="100">
        <v>23145.54926595297</v>
      </c>
      <c r="G103" s="100">
        <v>45489.576983307386</v>
      </c>
      <c r="H103" s="100">
        <v>37602.567520023265</v>
      </c>
      <c r="I103" s="100">
        <v>36052.736940111208</v>
      </c>
      <c r="J103" s="100">
        <v>20736.80226503019</v>
      </c>
      <c r="K103" s="100">
        <v>40289.374403894253</v>
      </c>
      <c r="L103" s="100">
        <v>33896.528488666772</v>
      </c>
      <c r="M103" s="100">
        <v>33708.971961189127</v>
      </c>
      <c r="N103" s="100">
        <v>34762.393565140119</v>
      </c>
      <c r="O103" s="100">
        <v>42272.591735541457</v>
      </c>
      <c r="P103" s="100">
        <v>32978.625175654553</v>
      </c>
      <c r="Q103" s="100">
        <v>39059.431172644639</v>
      </c>
      <c r="R103" s="100">
        <v>59571.506832484149</v>
      </c>
      <c r="S103" s="100">
        <v>31700.424740287544</v>
      </c>
      <c r="T103" s="100">
        <v>36123.110221261406</v>
      </c>
      <c r="U103" s="100">
        <v>34230.041851647598</v>
      </c>
      <c r="V103" s="112"/>
    </row>
    <row r="104" spans="1:22" ht="14.4" x14ac:dyDescent="0.3">
      <c r="A104" s="103">
        <v>2004</v>
      </c>
      <c r="B104" s="100">
        <v>47307.258387158094</v>
      </c>
      <c r="C104" s="100">
        <v>39019.679136223531</v>
      </c>
      <c r="D104" s="100">
        <v>38017.483879551815</v>
      </c>
      <c r="E104" s="100">
        <v>33620.529484841616</v>
      </c>
      <c r="F104" s="100">
        <v>24123.867090586078</v>
      </c>
      <c r="G104" s="100">
        <v>49037.500844725801</v>
      </c>
      <c r="H104" s="100">
        <v>38334.491322118214</v>
      </c>
      <c r="I104" s="100">
        <v>37068.181725031282</v>
      </c>
      <c r="J104" s="100">
        <v>21709.045170142843</v>
      </c>
      <c r="K104" s="100">
        <v>41111.491170651083</v>
      </c>
      <c r="L104" s="100">
        <v>35192.394735498376</v>
      </c>
      <c r="M104" s="100">
        <v>34316.03723821009</v>
      </c>
      <c r="N104" s="100">
        <v>35174.129799430324</v>
      </c>
      <c r="O104" s="100">
        <v>43405.595369843024</v>
      </c>
      <c r="P104" s="100">
        <v>33254.502741403565</v>
      </c>
      <c r="Q104" s="100">
        <v>39802.966076984092</v>
      </c>
      <c r="R104" s="100">
        <v>61566.286977806041</v>
      </c>
      <c r="S104" s="100">
        <v>32206.749059055765</v>
      </c>
      <c r="T104" s="100">
        <v>37490.211366670825</v>
      </c>
      <c r="U104" s="100">
        <v>35054.788176770468</v>
      </c>
      <c r="V104" s="112"/>
    </row>
    <row r="105" spans="1:22" ht="25.5" customHeight="1" x14ac:dyDescent="0.3">
      <c r="A105" s="103">
        <v>2005</v>
      </c>
      <c r="B105" s="100">
        <v>48311.772759482956</v>
      </c>
      <c r="C105" s="100">
        <v>39818.066966860955</v>
      </c>
      <c r="D105" s="100">
        <v>38676.625214414213</v>
      </c>
      <c r="E105" s="100">
        <v>34056.114586300697</v>
      </c>
      <c r="F105" s="100">
        <v>25027.085665534687</v>
      </c>
      <c r="G105" s="100">
        <v>51428.591811391845</v>
      </c>
      <c r="H105" s="100">
        <v>38987.92316129656</v>
      </c>
      <c r="I105" s="100">
        <v>37513.482791940376</v>
      </c>
      <c r="J105" s="100">
        <v>23113.4139962956</v>
      </c>
      <c r="K105" s="100">
        <v>41996.103714703873</v>
      </c>
      <c r="L105" s="100">
        <v>36094.841534335166</v>
      </c>
      <c r="M105" s="100">
        <v>34683.336669642849</v>
      </c>
      <c r="N105" s="100">
        <v>35430.841472385735</v>
      </c>
      <c r="O105" s="100">
        <v>44720.27301094756</v>
      </c>
      <c r="P105" s="100">
        <v>33351.445489082544</v>
      </c>
      <c r="Q105" s="100">
        <v>40515.460269909905</v>
      </c>
      <c r="R105" s="100">
        <v>62731.487462511126</v>
      </c>
      <c r="S105" s="100">
        <v>32817.87333488516</v>
      </c>
      <c r="T105" s="100">
        <v>38535.161420111217</v>
      </c>
      <c r="U105" s="100">
        <v>35792.246266973249</v>
      </c>
      <c r="V105" s="111"/>
    </row>
    <row r="106" spans="1:22" ht="14.4" x14ac:dyDescent="0.3">
      <c r="A106" s="103">
        <v>2006</v>
      </c>
      <c r="B106" s="100">
        <v>49129.782770626698</v>
      </c>
      <c r="C106" s="100">
        <v>40526.307471272041</v>
      </c>
      <c r="D106" s="100">
        <v>39169.279967362738</v>
      </c>
      <c r="E106" s="100">
        <v>34633.532926827756</v>
      </c>
      <c r="F106" s="100">
        <v>26195.889314409505</v>
      </c>
      <c r="G106" s="100">
        <v>54212.323231855989</v>
      </c>
      <c r="H106" s="100">
        <v>40210.457786228784</v>
      </c>
      <c r="I106" s="100">
        <v>38279.253188460156</v>
      </c>
      <c r="J106" s="100">
        <v>24657.629335024758</v>
      </c>
      <c r="K106" s="100">
        <v>43276.415797167152</v>
      </c>
      <c r="L106" s="100">
        <v>37542.584006651479</v>
      </c>
      <c r="M106" s="100">
        <v>35295.01747198798</v>
      </c>
      <c r="N106" s="100">
        <v>36785.498396091025</v>
      </c>
      <c r="O106" s="100">
        <v>45980.606656585478</v>
      </c>
      <c r="P106" s="100">
        <v>33899.65803129023</v>
      </c>
      <c r="Q106" s="100">
        <v>41816.311648767834</v>
      </c>
      <c r="R106" s="100">
        <v>63754.094283105107</v>
      </c>
      <c r="S106" s="100">
        <v>33636.269415479728</v>
      </c>
      <c r="T106" s="100">
        <v>39966.7356809548</v>
      </c>
      <c r="U106" s="100">
        <v>36511.451220470793</v>
      </c>
    </row>
    <row r="107" spans="1:22" ht="14.4" x14ac:dyDescent="0.3">
      <c r="A107" s="103">
        <v>2007</v>
      </c>
      <c r="B107" s="100">
        <v>49570.934517351125</v>
      </c>
      <c r="C107" s="100">
        <v>40973.074663875348</v>
      </c>
      <c r="D107" s="100">
        <v>40357.216959786441</v>
      </c>
      <c r="E107" s="100">
        <v>35392.418214869736</v>
      </c>
      <c r="F107" s="100">
        <v>27405.532704246267</v>
      </c>
      <c r="G107" s="100">
        <v>56606.306115584099</v>
      </c>
      <c r="H107" s="100">
        <v>41534.338488230198</v>
      </c>
      <c r="I107" s="100">
        <v>39107.725468305332</v>
      </c>
      <c r="J107" s="100">
        <v>25930.230105813273</v>
      </c>
      <c r="K107" s="100">
        <v>43773.586256885043</v>
      </c>
      <c r="L107" s="100">
        <v>39377.698541962316</v>
      </c>
      <c r="M107" s="100">
        <v>35882.040411381684</v>
      </c>
      <c r="N107" s="100">
        <v>38035.59713335758</v>
      </c>
      <c r="O107" s="100">
        <v>47250.272378937567</v>
      </c>
      <c r="P107" s="100">
        <v>34260.991287153105</v>
      </c>
      <c r="Q107" s="100">
        <v>43360.279140617269</v>
      </c>
      <c r="R107" s="100">
        <v>64771.804630570521</v>
      </c>
      <c r="S107" s="100">
        <v>34181.882182096262</v>
      </c>
      <c r="T107" s="100">
        <v>41002.71222800653</v>
      </c>
      <c r="U107" s="100">
        <v>37588.37808103321</v>
      </c>
    </row>
    <row r="108" spans="1:22" ht="14.4" x14ac:dyDescent="0.3">
      <c r="A108" s="103">
        <v>2008</v>
      </c>
      <c r="B108" s="100">
        <v>48951.054230880836</v>
      </c>
      <c r="C108" s="100">
        <v>40773.160637627218</v>
      </c>
      <c r="D108" s="100">
        <v>40643.886908741784</v>
      </c>
      <c r="E108" s="100">
        <v>35039.938233808607</v>
      </c>
      <c r="F108" s="100">
        <v>27834.352957459094</v>
      </c>
      <c r="G108" s="100">
        <v>54585.711201475722</v>
      </c>
      <c r="H108" s="100">
        <v>41935.01365785268</v>
      </c>
      <c r="I108" s="100">
        <v>39177.22959073713</v>
      </c>
      <c r="J108" s="100">
        <v>26459.533958425789</v>
      </c>
      <c r="K108" s="100">
        <v>43176.834770576934</v>
      </c>
      <c r="L108" s="100">
        <v>39309.878406320786</v>
      </c>
      <c r="M108" s="100">
        <v>35656.365616603034</v>
      </c>
      <c r="N108" s="100">
        <v>38514.550004275079</v>
      </c>
      <c r="O108" s="100">
        <v>45104.94232580511</v>
      </c>
      <c r="P108" s="100">
        <v>33612.124060592847</v>
      </c>
      <c r="Q108" s="100">
        <v>43970.74237715685</v>
      </c>
      <c r="R108" s="100">
        <v>63991.971381445721</v>
      </c>
      <c r="S108" s="100">
        <v>33941.190747868124</v>
      </c>
      <c r="T108" s="100">
        <v>40420.343188056875</v>
      </c>
      <c r="U108" s="100">
        <v>36974.77987596226</v>
      </c>
    </row>
    <row r="109" spans="1:22" ht="14.4" x14ac:dyDescent="0.3">
      <c r="A109" s="103">
        <v>2009</v>
      </c>
      <c r="B109" s="100">
        <v>47040.821375222855</v>
      </c>
      <c r="C109" s="100">
        <v>39161.253592540386</v>
      </c>
      <c r="D109" s="100">
        <v>40446.704649214451</v>
      </c>
      <c r="E109" s="100">
        <v>33143.845960729108</v>
      </c>
      <c r="F109" s="100">
        <v>27790.803964591323</v>
      </c>
      <c r="G109" s="100">
        <v>52444.863529404771</v>
      </c>
      <c r="H109" s="100">
        <v>40209.459687645547</v>
      </c>
      <c r="I109" s="100">
        <v>37774.843680457467</v>
      </c>
      <c r="J109" s="100">
        <v>25068.661912758085</v>
      </c>
      <c r="K109" s="100">
        <v>40441.363666349018</v>
      </c>
      <c r="L109" s="100">
        <v>35781.75295462989</v>
      </c>
      <c r="M109" s="100">
        <v>34350.589254239094</v>
      </c>
      <c r="N109" s="100">
        <v>36649.241792740708</v>
      </c>
      <c r="O109" s="100">
        <v>41660.978970981843</v>
      </c>
      <c r="P109" s="100">
        <v>31543.317153137807</v>
      </c>
      <c r="Q109" s="100">
        <v>42142.831951157699</v>
      </c>
      <c r="R109" s="100">
        <v>62136.549657424701</v>
      </c>
      <c r="S109" s="100">
        <v>32432.459320876933</v>
      </c>
      <c r="T109" s="100">
        <v>38056.752701980869</v>
      </c>
      <c r="U109" s="100">
        <v>35278.856241045942</v>
      </c>
    </row>
    <row r="110" spans="1:22" ht="14.4" x14ac:dyDescent="0.3">
      <c r="A110" s="103">
        <v>2010</v>
      </c>
      <c r="B110" s="100">
        <v>47771.779845961188</v>
      </c>
      <c r="C110" s="100">
        <v>39950.649589181281</v>
      </c>
      <c r="D110" s="100">
        <v>40909.622331576989</v>
      </c>
      <c r="E110" s="100">
        <v>34519.145307705687</v>
      </c>
      <c r="F110" s="100">
        <v>29410.713902104795</v>
      </c>
      <c r="G110" s="100">
        <v>59131.076910014381</v>
      </c>
      <c r="H110" s="100">
        <v>41018.960077844189</v>
      </c>
      <c r="I110" s="100">
        <v>38269.237015412669</v>
      </c>
      <c r="J110" s="100">
        <v>25692.222430090296</v>
      </c>
      <c r="K110" s="100">
        <v>40781.803259379521</v>
      </c>
      <c r="L110" s="100">
        <v>36802.414724664544</v>
      </c>
      <c r="M110" s="100">
        <v>34734.190838227318</v>
      </c>
      <c r="N110" s="100">
        <v>38056.578806882862</v>
      </c>
      <c r="O110" s="100">
        <v>41371.310833842239</v>
      </c>
      <c r="P110" s="100">
        <v>32049.842973306095</v>
      </c>
      <c r="Q110" s="100">
        <v>42610.315843331322</v>
      </c>
      <c r="R110" s="100">
        <v>61782.495994346616</v>
      </c>
      <c r="S110" s="100">
        <v>32309.081111208219</v>
      </c>
      <c r="T110" s="100">
        <v>40071.171547543483</v>
      </c>
      <c r="U110" s="100">
        <v>35688.962522891001</v>
      </c>
    </row>
    <row r="111" spans="1:22" ht="14.4" x14ac:dyDescent="0.3">
      <c r="A111" s="110">
        <v>2011</v>
      </c>
      <c r="B111" s="109">
        <v>48282.021092452043</v>
      </c>
      <c r="C111" s="109">
        <v>40488.619816080994</v>
      </c>
      <c r="D111" s="109">
        <v>41339.924953082635</v>
      </c>
      <c r="E111" s="109">
        <v>34293.758463502716</v>
      </c>
      <c r="F111" s="109">
        <v>30253.540029718042</v>
      </c>
      <c r="G111" s="109">
        <v>60741.832548098093</v>
      </c>
      <c r="H111" s="109">
        <v>42066.125860364344</v>
      </c>
      <c r="I111" s="109">
        <v>38767.222937816943</v>
      </c>
      <c r="J111" s="109">
        <v>26168.596490430871</v>
      </c>
      <c r="K111" s="109">
        <v>40930.392964630817</v>
      </c>
      <c r="L111" s="109">
        <v>37636.338871701628</v>
      </c>
      <c r="M111" s="109">
        <v>35133.485550326812</v>
      </c>
      <c r="N111" s="109">
        <v>39185.572777952148</v>
      </c>
      <c r="O111" s="109">
        <v>41536.696869306274</v>
      </c>
      <c r="P111" s="109">
        <v>32100.112515541477</v>
      </c>
      <c r="Q111" s="109">
        <v>42823.955234559005</v>
      </c>
      <c r="R111" s="109">
        <v>61868.695204595671</v>
      </c>
      <c r="S111" s="109">
        <v>32500.941331018068</v>
      </c>
      <c r="T111" s="109">
        <v>41316.315867868092</v>
      </c>
      <c r="U111" s="109">
        <v>35688.314518303181</v>
      </c>
    </row>
    <row r="112" spans="1:22" s="106" customFormat="1" ht="13.8" x14ac:dyDescent="0.3">
      <c r="A112" s="105" t="s">
        <v>96</v>
      </c>
      <c r="B112" s="105"/>
      <c r="C112" s="105"/>
      <c r="D112" s="105"/>
      <c r="E112" s="108"/>
      <c r="F112" s="108"/>
      <c r="G112" s="108"/>
      <c r="H112" s="108"/>
      <c r="I112" s="108"/>
      <c r="J112" s="108"/>
      <c r="K112" s="108"/>
      <c r="L112" s="108"/>
      <c r="M112" s="108"/>
      <c r="N112" s="108"/>
      <c r="O112" s="108"/>
      <c r="P112" s="108"/>
      <c r="Q112" s="108"/>
      <c r="R112" s="108"/>
      <c r="S112" s="108"/>
      <c r="T112" s="108"/>
      <c r="U112" s="107"/>
    </row>
    <row r="113" spans="1:20" s="106" customFormat="1" ht="13.8" x14ac:dyDescent="0.3">
      <c r="A113" s="105" t="s">
        <v>95</v>
      </c>
    </row>
    <row r="114" spans="1:20" s="99" customFormat="1" ht="14.4" x14ac:dyDescent="0.3">
      <c r="A114" s="105" t="s">
        <v>94</v>
      </c>
      <c r="B114" s="104"/>
    </row>
    <row r="115" spans="1:20" s="99" customFormat="1" ht="14.4" x14ac:dyDescent="0.3"/>
    <row r="116" spans="1:20" s="99" customFormat="1" ht="14.4" x14ac:dyDescent="0.3">
      <c r="A116" s="103"/>
      <c r="B116" s="100"/>
      <c r="C116" s="100"/>
      <c r="D116" s="100"/>
      <c r="E116" s="100"/>
      <c r="F116" s="100"/>
      <c r="G116" s="100"/>
      <c r="H116" s="100"/>
      <c r="I116" s="100"/>
      <c r="J116" s="100"/>
      <c r="K116" s="100"/>
      <c r="L116" s="100"/>
      <c r="M116" s="100"/>
      <c r="N116" s="100"/>
      <c r="O116" s="100"/>
      <c r="P116" s="100"/>
      <c r="Q116" s="100"/>
      <c r="R116" s="100"/>
      <c r="S116" s="100"/>
      <c r="T116" s="100"/>
    </row>
    <row r="117" spans="1:20" s="99" customFormat="1" ht="14.4" x14ac:dyDescent="0.3">
      <c r="A117" s="102" t="s">
        <v>156</v>
      </c>
      <c r="B117" s="101"/>
      <c r="C117" s="100"/>
      <c r="D117" s="100"/>
      <c r="E117" s="100"/>
      <c r="F117" s="100"/>
      <c r="G117" s="100"/>
      <c r="H117" s="100"/>
      <c r="I117" s="100"/>
      <c r="J117" s="100"/>
      <c r="K117" s="100"/>
      <c r="L117" s="100"/>
      <c r="M117" s="100"/>
      <c r="N117" s="100"/>
      <c r="O117" s="100"/>
      <c r="P117" s="100"/>
      <c r="Q117" s="100"/>
      <c r="R117" s="100"/>
      <c r="S117" s="100"/>
      <c r="T117" s="100"/>
    </row>
    <row r="118" spans="1:20" x14ac:dyDescent="0.25">
      <c r="A118" s="95"/>
      <c r="B118" s="68"/>
      <c r="C118" s="68"/>
      <c r="D118" s="68"/>
      <c r="E118" s="68"/>
      <c r="F118" s="68"/>
      <c r="G118" s="68"/>
      <c r="H118" s="68"/>
      <c r="I118" s="68"/>
      <c r="J118" s="68"/>
      <c r="K118" s="68"/>
      <c r="L118" s="68"/>
      <c r="M118" s="68"/>
      <c r="N118" s="68"/>
      <c r="O118" s="68"/>
      <c r="P118" s="68"/>
      <c r="Q118" s="68"/>
      <c r="R118" s="68"/>
      <c r="S118" s="68"/>
      <c r="T118" s="68"/>
    </row>
    <row r="119" spans="1:20" x14ac:dyDescent="0.25">
      <c r="A119" s="95"/>
      <c r="B119" s="68"/>
      <c r="C119" s="68"/>
      <c r="D119" s="68"/>
      <c r="E119" s="68"/>
      <c r="F119" s="68"/>
      <c r="G119" s="68"/>
      <c r="H119" s="68"/>
      <c r="I119" s="68"/>
      <c r="J119" s="68"/>
      <c r="K119" s="68"/>
      <c r="L119" s="68"/>
      <c r="M119" s="68"/>
      <c r="N119" s="68"/>
      <c r="O119" s="68"/>
      <c r="P119" s="68"/>
      <c r="Q119" s="68"/>
      <c r="R119" s="68"/>
      <c r="S119" s="68"/>
      <c r="T119" s="68"/>
    </row>
    <row r="120" spans="1:20" x14ac:dyDescent="0.25">
      <c r="B120" s="68"/>
      <c r="C120" s="68"/>
      <c r="D120" s="68"/>
      <c r="E120" s="68"/>
      <c r="F120" s="68"/>
      <c r="G120" s="68"/>
      <c r="H120" s="68"/>
      <c r="I120" s="68"/>
      <c r="J120" s="68"/>
      <c r="K120" s="68"/>
      <c r="L120" s="68"/>
      <c r="M120" s="68"/>
      <c r="N120" s="68"/>
      <c r="O120" s="68"/>
      <c r="P120" s="68"/>
      <c r="Q120" s="68"/>
      <c r="R120" s="68"/>
      <c r="S120" s="68"/>
      <c r="T120" s="68"/>
    </row>
    <row r="122" spans="1:20" x14ac:dyDescent="0.25">
      <c r="B122" s="68"/>
      <c r="C122" s="68"/>
      <c r="D122" s="68"/>
      <c r="E122" s="68"/>
      <c r="F122" s="68"/>
      <c r="G122" s="68"/>
      <c r="H122" s="68"/>
      <c r="I122" s="68"/>
      <c r="J122" s="68"/>
      <c r="K122" s="68"/>
      <c r="L122" s="68"/>
      <c r="M122" s="68"/>
      <c r="N122" s="68"/>
      <c r="O122" s="68"/>
      <c r="P122" s="68"/>
      <c r="Q122" s="68"/>
      <c r="R122" s="68"/>
      <c r="S122" s="68"/>
      <c r="T122" s="68"/>
    </row>
    <row r="123" spans="1:20" x14ac:dyDescent="0.25">
      <c r="B123" s="68"/>
      <c r="C123" s="68"/>
      <c r="D123" s="68"/>
      <c r="E123" s="68"/>
      <c r="F123" s="68"/>
      <c r="G123" s="68"/>
      <c r="H123" s="68"/>
      <c r="I123" s="68"/>
      <c r="J123" s="68"/>
      <c r="K123" s="68"/>
      <c r="L123" s="68"/>
      <c r="M123" s="68"/>
      <c r="N123" s="68"/>
      <c r="O123" s="68"/>
      <c r="P123" s="68"/>
      <c r="Q123" s="68"/>
      <c r="R123" s="68"/>
      <c r="S123" s="68"/>
      <c r="T123" s="68"/>
    </row>
    <row r="124" spans="1:20" x14ac:dyDescent="0.25">
      <c r="B124" s="68"/>
      <c r="C124" s="68"/>
      <c r="D124" s="68"/>
      <c r="E124" s="68"/>
      <c r="F124" s="68"/>
      <c r="G124" s="68"/>
      <c r="H124" s="68"/>
      <c r="I124" s="68"/>
      <c r="J124" s="68"/>
      <c r="K124" s="68"/>
      <c r="L124" s="68"/>
      <c r="M124" s="68"/>
      <c r="N124" s="68"/>
      <c r="O124" s="68"/>
      <c r="P124" s="68"/>
      <c r="Q124" s="68"/>
      <c r="R124" s="68"/>
      <c r="S124" s="68"/>
      <c r="T124" s="68"/>
    </row>
    <row r="125" spans="1:20" x14ac:dyDescent="0.25">
      <c r="B125" s="68"/>
      <c r="C125" s="68"/>
      <c r="D125" s="68"/>
      <c r="E125" s="68"/>
      <c r="F125" s="68"/>
      <c r="G125" s="68"/>
      <c r="H125" s="68"/>
      <c r="I125" s="68"/>
      <c r="J125" s="68"/>
      <c r="K125" s="68"/>
      <c r="L125" s="68"/>
      <c r="M125" s="68"/>
      <c r="N125" s="68"/>
      <c r="O125" s="68"/>
      <c r="P125" s="68"/>
      <c r="Q125" s="68"/>
      <c r="R125" s="68"/>
      <c r="S125" s="68"/>
      <c r="T125" s="68"/>
    </row>
    <row r="126" spans="1:20" x14ac:dyDescent="0.25">
      <c r="B126" s="68"/>
      <c r="C126" s="68"/>
      <c r="D126" s="68"/>
      <c r="E126" s="68"/>
      <c r="F126" s="68"/>
      <c r="G126" s="68"/>
      <c r="H126" s="68"/>
      <c r="I126" s="68"/>
      <c r="J126" s="68"/>
      <c r="K126" s="68"/>
      <c r="L126" s="68"/>
      <c r="M126" s="68"/>
      <c r="N126" s="68"/>
      <c r="O126" s="68"/>
      <c r="P126" s="68"/>
      <c r="Q126" s="68"/>
      <c r="R126" s="68"/>
      <c r="S126" s="68"/>
      <c r="T126" s="68"/>
    </row>
    <row r="128" spans="1:20" x14ac:dyDescent="0.25">
      <c r="A128" s="95"/>
      <c r="B128" s="68"/>
      <c r="C128" s="68"/>
      <c r="D128" s="68"/>
      <c r="E128" s="68"/>
      <c r="F128" s="68"/>
      <c r="G128" s="68"/>
      <c r="H128" s="68"/>
      <c r="I128" s="68"/>
      <c r="J128" s="68"/>
      <c r="K128" s="68"/>
      <c r="L128" s="68"/>
      <c r="M128" s="68"/>
      <c r="N128" s="68"/>
      <c r="O128" s="68"/>
      <c r="P128" s="68"/>
      <c r="Q128" s="68"/>
      <c r="R128" s="68"/>
      <c r="S128" s="68"/>
      <c r="T128" s="68"/>
    </row>
    <row r="129" spans="1:20" x14ac:dyDescent="0.25">
      <c r="A129" s="95"/>
      <c r="B129" s="68"/>
      <c r="C129" s="68"/>
      <c r="D129" s="68"/>
      <c r="E129" s="68"/>
      <c r="F129" s="68"/>
      <c r="G129" s="68"/>
      <c r="H129" s="68"/>
      <c r="I129" s="68"/>
      <c r="J129" s="68"/>
      <c r="K129" s="68"/>
      <c r="L129" s="68"/>
      <c r="M129" s="68"/>
      <c r="N129" s="68"/>
      <c r="O129" s="68"/>
      <c r="P129" s="68"/>
      <c r="Q129" s="68"/>
      <c r="R129" s="68"/>
      <c r="S129" s="68"/>
      <c r="T129" s="68"/>
    </row>
    <row r="130" spans="1:20" x14ac:dyDescent="0.25">
      <c r="A130" s="95"/>
      <c r="B130" s="68"/>
      <c r="C130" s="68"/>
      <c r="D130" s="68"/>
      <c r="E130" s="68"/>
      <c r="F130" s="68"/>
      <c r="G130" s="68"/>
      <c r="H130" s="68"/>
      <c r="I130" s="68"/>
      <c r="J130" s="68"/>
      <c r="K130" s="68"/>
      <c r="L130" s="68"/>
      <c r="M130" s="68"/>
      <c r="N130" s="68"/>
      <c r="O130" s="68"/>
      <c r="P130" s="68"/>
      <c r="Q130" s="68"/>
      <c r="R130" s="68"/>
      <c r="S130" s="68"/>
      <c r="T130" s="68"/>
    </row>
    <row r="131" spans="1:20" x14ac:dyDescent="0.25">
      <c r="A131" s="95"/>
      <c r="B131" s="68"/>
      <c r="C131" s="68"/>
      <c r="D131" s="68"/>
      <c r="E131" s="68"/>
      <c r="F131" s="68"/>
      <c r="G131" s="68"/>
      <c r="H131" s="68"/>
      <c r="I131" s="68"/>
      <c r="J131" s="68"/>
      <c r="K131" s="68"/>
      <c r="L131" s="68"/>
      <c r="M131" s="68"/>
      <c r="N131" s="68"/>
      <c r="O131" s="68"/>
      <c r="P131" s="68"/>
      <c r="Q131" s="68"/>
      <c r="R131" s="68"/>
      <c r="S131" s="68"/>
      <c r="T131" s="68"/>
    </row>
    <row r="132" spans="1:20" x14ac:dyDescent="0.25">
      <c r="A132" s="95"/>
      <c r="B132" s="68"/>
      <c r="C132" s="68"/>
      <c r="D132" s="68"/>
      <c r="E132" s="68"/>
      <c r="F132" s="68"/>
      <c r="G132" s="68"/>
      <c r="H132" s="68"/>
      <c r="I132" s="68"/>
      <c r="J132" s="68"/>
      <c r="K132" s="68"/>
      <c r="L132" s="68"/>
      <c r="M132" s="68"/>
      <c r="N132" s="68"/>
      <c r="O132" s="68"/>
      <c r="P132" s="68"/>
      <c r="Q132" s="68"/>
      <c r="R132" s="68"/>
      <c r="S132" s="68"/>
      <c r="T132" s="68"/>
    </row>
    <row r="133" spans="1:20" x14ac:dyDescent="0.25">
      <c r="A133" s="95"/>
    </row>
    <row r="134" spans="1:20" x14ac:dyDescent="0.25">
      <c r="A134" s="95"/>
      <c r="B134" s="68"/>
      <c r="C134" s="68"/>
      <c r="D134" s="68"/>
      <c r="E134" s="68"/>
      <c r="F134" s="68"/>
      <c r="G134" s="68"/>
      <c r="H134" s="68"/>
      <c r="I134" s="68"/>
      <c r="J134" s="68"/>
      <c r="K134" s="68"/>
      <c r="L134" s="68"/>
      <c r="M134" s="68"/>
      <c r="N134" s="68"/>
      <c r="O134" s="68"/>
      <c r="P134" s="68"/>
      <c r="Q134" s="68"/>
      <c r="R134" s="68"/>
      <c r="S134" s="68"/>
      <c r="T134" s="68"/>
    </row>
    <row r="135" spans="1:20" x14ac:dyDescent="0.25">
      <c r="A135" s="95"/>
      <c r="B135" s="68"/>
      <c r="C135" s="68"/>
      <c r="D135" s="68"/>
      <c r="E135" s="68"/>
      <c r="F135" s="68"/>
      <c r="G135" s="68"/>
      <c r="H135" s="68"/>
      <c r="I135" s="68"/>
      <c r="J135" s="68"/>
      <c r="K135" s="68"/>
      <c r="L135" s="68"/>
      <c r="M135" s="68"/>
      <c r="N135" s="68"/>
      <c r="O135" s="68"/>
      <c r="P135" s="68"/>
      <c r="Q135" s="68"/>
      <c r="R135" s="68"/>
      <c r="S135" s="68"/>
      <c r="T135" s="68"/>
    </row>
    <row r="136" spans="1:20" x14ac:dyDescent="0.25">
      <c r="A136" s="95"/>
      <c r="B136" s="68"/>
      <c r="C136" s="68"/>
      <c r="D136" s="68"/>
      <c r="E136" s="68"/>
      <c r="F136" s="68"/>
      <c r="G136" s="68"/>
      <c r="H136" s="68"/>
      <c r="I136" s="68"/>
      <c r="J136" s="68"/>
      <c r="K136" s="68"/>
      <c r="L136" s="68"/>
      <c r="M136" s="68"/>
      <c r="N136" s="68"/>
      <c r="O136" s="68"/>
      <c r="P136" s="68"/>
      <c r="Q136" s="68"/>
      <c r="R136" s="68"/>
      <c r="S136" s="68"/>
      <c r="T136" s="68"/>
    </row>
    <row r="137" spans="1:20" x14ac:dyDescent="0.25">
      <c r="A137" s="95"/>
      <c r="B137" s="68"/>
      <c r="C137" s="68"/>
      <c r="D137" s="68"/>
      <c r="E137" s="68"/>
      <c r="F137" s="68"/>
      <c r="G137" s="68"/>
      <c r="H137" s="68"/>
      <c r="I137" s="68"/>
      <c r="J137" s="68"/>
      <c r="K137" s="68"/>
      <c r="L137" s="68"/>
      <c r="M137" s="68"/>
      <c r="N137" s="68"/>
      <c r="O137" s="68"/>
      <c r="P137" s="68"/>
      <c r="Q137" s="68"/>
      <c r="R137" s="68"/>
      <c r="S137" s="68"/>
      <c r="T137" s="68"/>
    </row>
    <row r="138" spans="1:20" x14ac:dyDescent="0.25">
      <c r="A138" s="95"/>
      <c r="B138" s="68"/>
      <c r="C138" s="68"/>
      <c r="D138" s="68"/>
      <c r="E138" s="68"/>
      <c r="F138" s="68"/>
      <c r="G138" s="68"/>
      <c r="H138" s="68"/>
      <c r="I138" s="68"/>
      <c r="J138" s="68"/>
      <c r="K138" s="68"/>
      <c r="L138" s="68"/>
      <c r="M138" s="68"/>
      <c r="N138" s="68"/>
      <c r="O138" s="68"/>
      <c r="P138" s="68"/>
      <c r="Q138" s="68"/>
      <c r="R138" s="68"/>
      <c r="S138" s="68"/>
      <c r="T138" s="68"/>
    </row>
    <row r="139" spans="1:20" x14ac:dyDescent="0.25">
      <c r="A139" s="95"/>
    </row>
    <row r="140" spans="1:20" x14ac:dyDescent="0.25">
      <c r="A140" s="95"/>
      <c r="B140" s="68"/>
      <c r="C140" s="68"/>
      <c r="D140" s="68"/>
      <c r="E140" s="68"/>
      <c r="F140" s="68"/>
      <c r="G140" s="68"/>
      <c r="H140" s="68"/>
      <c r="I140" s="68"/>
      <c r="J140" s="68"/>
      <c r="K140" s="68"/>
      <c r="L140" s="68"/>
      <c r="M140" s="68"/>
      <c r="N140" s="68"/>
      <c r="O140" s="68"/>
      <c r="P140" s="68"/>
      <c r="Q140" s="68"/>
      <c r="R140" s="68"/>
      <c r="S140" s="68"/>
      <c r="T140" s="68"/>
    </row>
    <row r="141" spans="1:20" x14ac:dyDescent="0.25">
      <c r="A141" s="95"/>
      <c r="B141" s="68"/>
      <c r="C141" s="68"/>
      <c r="D141" s="68"/>
      <c r="E141" s="68"/>
      <c r="F141" s="68"/>
      <c r="G141" s="68"/>
      <c r="H141" s="68"/>
      <c r="I141" s="68"/>
      <c r="J141" s="68"/>
      <c r="K141" s="68"/>
      <c r="L141" s="68"/>
      <c r="M141" s="68"/>
      <c r="N141" s="68"/>
      <c r="O141" s="68"/>
      <c r="P141" s="68"/>
      <c r="Q141" s="68"/>
      <c r="R141" s="68"/>
      <c r="S141" s="68"/>
      <c r="T141" s="68"/>
    </row>
    <row r="142" spans="1:20" x14ac:dyDescent="0.25">
      <c r="A142" s="95"/>
      <c r="B142" s="68"/>
      <c r="C142" s="68"/>
      <c r="D142" s="68"/>
      <c r="E142" s="68"/>
      <c r="F142" s="68"/>
      <c r="G142" s="68"/>
      <c r="H142" s="68"/>
      <c r="I142" s="68"/>
      <c r="J142" s="68"/>
      <c r="K142" s="68"/>
      <c r="L142" s="68"/>
      <c r="M142" s="68"/>
      <c r="N142" s="68"/>
      <c r="O142" s="68"/>
      <c r="P142" s="68"/>
      <c r="Q142" s="68"/>
      <c r="R142" s="68"/>
      <c r="S142" s="68"/>
      <c r="T142" s="68"/>
    </row>
    <row r="143" spans="1:20" x14ac:dyDescent="0.25">
      <c r="A143" s="95"/>
      <c r="B143" s="68"/>
      <c r="C143" s="68"/>
      <c r="D143" s="68"/>
      <c r="E143" s="68"/>
      <c r="F143" s="68"/>
      <c r="G143" s="68"/>
      <c r="H143" s="68"/>
      <c r="I143" s="68"/>
      <c r="J143" s="68"/>
      <c r="K143" s="68"/>
      <c r="L143" s="68"/>
      <c r="M143" s="68"/>
      <c r="N143" s="68"/>
      <c r="O143" s="68"/>
      <c r="P143" s="68"/>
      <c r="Q143" s="68"/>
      <c r="R143" s="68"/>
      <c r="S143" s="68"/>
      <c r="T143" s="68"/>
    </row>
    <row r="144" spans="1:20" x14ac:dyDescent="0.25">
      <c r="A144" s="95"/>
      <c r="B144" s="68"/>
      <c r="C144" s="68"/>
      <c r="D144" s="68"/>
      <c r="E144" s="68"/>
      <c r="F144" s="68"/>
      <c r="G144" s="68"/>
      <c r="H144" s="68"/>
      <c r="I144" s="68"/>
      <c r="J144" s="68"/>
      <c r="K144" s="68"/>
      <c r="L144" s="68"/>
      <c r="M144" s="68"/>
      <c r="N144" s="68"/>
      <c r="O144" s="68"/>
      <c r="P144" s="68"/>
      <c r="Q144" s="68"/>
      <c r="R144" s="68"/>
      <c r="S144" s="68"/>
      <c r="T144" s="68"/>
    </row>
    <row r="145" spans="1:20" x14ac:dyDescent="0.25">
      <c r="A145" s="95"/>
    </row>
    <row r="146" spans="1:20" x14ac:dyDescent="0.25">
      <c r="A146" s="95"/>
      <c r="B146" s="68"/>
      <c r="C146" s="68"/>
      <c r="D146" s="68"/>
      <c r="E146" s="68"/>
      <c r="F146" s="68"/>
      <c r="G146" s="68"/>
      <c r="H146" s="68"/>
      <c r="I146" s="68"/>
      <c r="J146" s="68"/>
      <c r="K146" s="68"/>
      <c r="L146" s="68"/>
      <c r="M146" s="68"/>
      <c r="N146" s="68"/>
      <c r="O146" s="68"/>
      <c r="P146" s="68"/>
      <c r="Q146" s="68"/>
      <c r="R146" s="68"/>
      <c r="S146" s="68"/>
      <c r="T146" s="68"/>
    </row>
    <row r="147" spans="1:20" x14ac:dyDescent="0.25">
      <c r="A147" s="95"/>
      <c r="B147" s="68"/>
      <c r="C147" s="68"/>
      <c r="D147" s="68"/>
      <c r="E147" s="68"/>
      <c r="F147" s="68"/>
      <c r="G147" s="68"/>
      <c r="H147" s="68"/>
      <c r="I147" s="68"/>
      <c r="J147" s="68"/>
      <c r="K147" s="68"/>
      <c r="L147" s="68"/>
      <c r="M147" s="68"/>
      <c r="N147" s="68"/>
      <c r="O147" s="68"/>
      <c r="P147" s="68"/>
      <c r="Q147" s="68"/>
      <c r="R147" s="68"/>
      <c r="S147" s="68"/>
      <c r="T147" s="68"/>
    </row>
    <row r="148" spans="1:20" x14ac:dyDescent="0.25">
      <c r="A148" s="95"/>
      <c r="B148" s="68"/>
      <c r="C148" s="68"/>
      <c r="D148" s="68"/>
      <c r="E148" s="68"/>
      <c r="F148" s="68"/>
      <c r="G148" s="68"/>
      <c r="H148" s="68"/>
      <c r="I148" s="68"/>
      <c r="J148" s="68"/>
      <c r="K148" s="68"/>
      <c r="L148" s="68"/>
      <c r="M148" s="68"/>
      <c r="N148" s="68"/>
      <c r="O148" s="68"/>
      <c r="P148" s="68"/>
      <c r="Q148" s="68"/>
      <c r="R148" s="68"/>
      <c r="S148" s="68"/>
      <c r="T148" s="68"/>
    </row>
    <row r="149" spans="1:20" x14ac:dyDescent="0.25">
      <c r="A149" s="95"/>
      <c r="B149" s="68"/>
      <c r="C149" s="68"/>
      <c r="D149" s="68"/>
      <c r="E149" s="68"/>
      <c r="F149" s="68"/>
      <c r="G149" s="68"/>
      <c r="H149" s="68"/>
      <c r="I149" s="68"/>
      <c r="J149" s="68"/>
      <c r="K149" s="68"/>
      <c r="L149" s="68"/>
      <c r="M149" s="68"/>
      <c r="N149" s="68"/>
      <c r="O149" s="68"/>
      <c r="P149" s="68"/>
      <c r="Q149" s="68"/>
      <c r="R149" s="68"/>
      <c r="S149" s="68"/>
      <c r="T149" s="68"/>
    </row>
    <row r="150" spans="1:20" x14ac:dyDescent="0.25">
      <c r="A150" s="95"/>
      <c r="B150" s="68"/>
      <c r="C150" s="68"/>
      <c r="D150" s="68"/>
      <c r="E150" s="68"/>
      <c r="F150" s="68"/>
      <c r="G150" s="68"/>
      <c r="H150" s="68"/>
      <c r="I150" s="68"/>
      <c r="J150" s="68"/>
      <c r="K150" s="68"/>
      <c r="L150" s="68"/>
      <c r="M150" s="68"/>
      <c r="N150" s="68"/>
      <c r="O150" s="68"/>
      <c r="P150" s="68"/>
      <c r="Q150" s="68"/>
      <c r="R150" s="68"/>
      <c r="S150" s="68"/>
      <c r="T150" s="68"/>
    </row>
    <row r="151" spans="1:20" x14ac:dyDescent="0.25">
      <c r="A151" s="95"/>
    </row>
    <row r="152" spans="1:20" x14ac:dyDescent="0.25">
      <c r="A152" s="95"/>
      <c r="B152" s="68"/>
      <c r="C152" s="68"/>
      <c r="D152" s="68"/>
      <c r="E152" s="68"/>
      <c r="F152" s="68"/>
      <c r="G152" s="68"/>
      <c r="H152" s="68"/>
      <c r="I152" s="68"/>
      <c r="J152" s="68"/>
      <c r="K152" s="68"/>
      <c r="L152" s="68"/>
      <c r="M152" s="68"/>
      <c r="N152" s="68"/>
      <c r="O152" s="68"/>
      <c r="P152" s="68"/>
      <c r="Q152" s="68"/>
      <c r="R152" s="68"/>
      <c r="S152" s="68"/>
      <c r="T152" s="68"/>
    </row>
    <row r="153" spans="1:20" x14ac:dyDescent="0.25">
      <c r="A153" s="95"/>
      <c r="B153" s="68"/>
      <c r="C153" s="68"/>
      <c r="D153" s="68"/>
      <c r="E153" s="68"/>
      <c r="F153" s="68"/>
      <c r="G153" s="68"/>
      <c r="H153" s="68"/>
      <c r="I153" s="68"/>
      <c r="J153" s="68"/>
      <c r="K153" s="68"/>
      <c r="L153" s="68"/>
      <c r="M153" s="68"/>
      <c r="N153" s="68"/>
      <c r="O153" s="68"/>
      <c r="P153" s="68"/>
      <c r="Q153" s="68"/>
      <c r="R153" s="68"/>
      <c r="S153" s="68"/>
      <c r="T153" s="68"/>
    </row>
    <row r="154" spans="1:20" x14ac:dyDescent="0.25">
      <c r="A154" s="95"/>
      <c r="B154" s="68"/>
      <c r="C154" s="68"/>
      <c r="D154" s="68"/>
      <c r="E154" s="68"/>
      <c r="F154" s="68"/>
      <c r="G154" s="68"/>
      <c r="H154" s="68"/>
      <c r="I154" s="68"/>
      <c r="J154" s="68"/>
      <c r="K154" s="68"/>
      <c r="L154" s="68"/>
      <c r="M154" s="68"/>
      <c r="N154" s="68"/>
      <c r="O154" s="68"/>
      <c r="P154" s="68"/>
      <c r="Q154" s="68"/>
      <c r="R154" s="68"/>
      <c r="S154" s="68"/>
      <c r="T154" s="68"/>
    </row>
    <row r="155" spans="1:20" x14ac:dyDescent="0.25">
      <c r="A155" s="95"/>
      <c r="B155" s="68"/>
      <c r="C155" s="68"/>
      <c r="D155" s="68"/>
      <c r="E155" s="68"/>
      <c r="F155" s="68"/>
      <c r="G155" s="68"/>
      <c r="H155" s="68"/>
      <c r="I155" s="68"/>
      <c r="J155" s="68"/>
      <c r="K155" s="68"/>
      <c r="L155" s="68"/>
      <c r="M155" s="68"/>
      <c r="N155" s="68"/>
      <c r="O155" s="98"/>
      <c r="P155" s="68"/>
      <c r="Q155" s="68"/>
      <c r="R155" s="68"/>
      <c r="S155" s="68"/>
      <c r="T155" s="68"/>
    </row>
    <row r="156" spans="1:20" x14ac:dyDescent="0.25">
      <c r="A156" s="95"/>
      <c r="B156" s="68"/>
      <c r="C156" s="68"/>
      <c r="D156" s="68"/>
      <c r="E156" s="68"/>
      <c r="F156" s="68"/>
      <c r="G156" s="68"/>
      <c r="H156" s="68"/>
      <c r="I156" s="68"/>
      <c r="J156" s="68"/>
      <c r="K156" s="68"/>
      <c r="L156" s="68"/>
      <c r="M156" s="68"/>
      <c r="N156" s="68"/>
      <c r="O156" s="98"/>
      <c r="P156" s="68"/>
      <c r="Q156" s="68"/>
      <c r="R156" s="68"/>
      <c r="S156" s="68"/>
      <c r="T156" s="68"/>
    </row>
    <row r="157" spans="1:20" x14ac:dyDescent="0.25">
      <c r="A157" s="95"/>
      <c r="B157" s="68"/>
      <c r="C157" s="68"/>
      <c r="D157" s="68"/>
      <c r="E157" s="68"/>
      <c r="F157" s="68"/>
      <c r="G157" s="68"/>
      <c r="H157" s="68"/>
      <c r="I157" s="68"/>
      <c r="J157" s="68"/>
      <c r="K157" s="68"/>
      <c r="L157" s="68"/>
      <c r="M157" s="68"/>
      <c r="N157" s="68"/>
      <c r="O157" s="98"/>
      <c r="P157" s="68"/>
      <c r="Q157" s="68"/>
      <c r="R157" s="68"/>
      <c r="S157" s="68"/>
      <c r="T157" s="68"/>
    </row>
    <row r="158" spans="1:20" x14ac:dyDescent="0.25">
      <c r="A158" s="95"/>
      <c r="B158" s="68"/>
      <c r="C158" s="68"/>
      <c r="D158" s="68"/>
      <c r="E158" s="68"/>
      <c r="F158" s="68"/>
      <c r="G158" s="68"/>
      <c r="H158" s="68"/>
      <c r="I158" s="68"/>
      <c r="J158" s="68"/>
      <c r="K158" s="68"/>
      <c r="L158" s="68"/>
      <c r="M158" s="68"/>
      <c r="N158" s="68"/>
      <c r="O158" s="98"/>
      <c r="P158" s="68"/>
      <c r="Q158" s="68"/>
      <c r="R158" s="68"/>
      <c r="S158" s="68"/>
      <c r="T158" s="68"/>
    </row>
    <row r="159" spans="1:20" x14ac:dyDescent="0.25">
      <c r="A159" s="95"/>
      <c r="B159" s="68"/>
      <c r="C159" s="68"/>
      <c r="D159" s="68"/>
      <c r="E159" s="68"/>
      <c r="F159" s="68"/>
      <c r="G159" s="68"/>
      <c r="H159" s="68"/>
      <c r="I159" s="68"/>
      <c r="J159" s="68"/>
      <c r="K159" s="68"/>
      <c r="L159" s="68"/>
      <c r="M159" s="68"/>
      <c r="N159" s="68"/>
      <c r="O159" s="98"/>
      <c r="P159" s="68"/>
      <c r="Q159" s="68"/>
      <c r="R159" s="68"/>
      <c r="S159" s="68"/>
      <c r="T159" s="68"/>
    </row>
    <row r="160" spans="1:20" x14ac:dyDescent="0.25">
      <c r="A160" s="95"/>
      <c r="B160" s="68"/>
      <c r="C160" s="68"/>
      <c r="D160" s="68"/>
      <c r="E160" s="68"/>
      <c r="F160" s="68"/>
      <c r="G160" s="68"/>
      <c r="H160" s="68"/>
      <c r="I160" s="68"/>
      <c r="J160" s="68"/>
      <c r="K160" s="68"/>
      <c r="L160" s="68"/>
      <c r="M160" s="68"/>
      <c r="N160" s="68"/>
      <c r="O160" s="98"/>
      <c r="P160" s="68"/>
      <c r="Q160" s="68"/>
      <c r="R160" s="68"/>
      <c r="S160" s="68"/>
      <c r="T160" s="68"/>
    </row>
    <row r="161" spans="1:20" x14ac:dyDescent="0.25">
      <c r="A161" s="95"/>
      <c r="B161" s="68"/>
      <c r="C161" s="68"/>
      <c r="D161" s="68"/>
      <c r="E161" s="68"/>
      <c r="F161" s="68"/>
      <c r="G161" s="68"/>
      <c r="H161" s="68"/>
      <c r="I161" s="68"/>
      <c r="J161" s="68"/>
      <c r="K161" s="68"/>
      <c r="L161" s="68"/>
      <c r="M161" s="68"/>
      <c r="N161" s="68"/>
      <c r="O161" s="98"/>
      <c r="P161" s="68"/>
      <c r="Q161" s="68"/>
      <c r="R161" s="68"/>
      <c r="S161" s="68"/>
      <c r="T161" s="68"/>
    </row>
    <row r="162" spans="1:20" x14ac:dyDescent="0.25">
      <c r="A162" s="95"/>
      <c r="B162" s="68"/>
      <c r="C162" s="68"/>
      <c r="D162" s="68"/>
      <c r="E162" s="68"/>
      <c r="F162" s="68"/>
      <c r="G162" s="68"/>
      <c r="H162" s="68"/>
      <c r="I162" s="68"/>
      <c r="J162" s="68"/>
      <c r="K162" s="68"/>
      <c r="L162" s="68"/>
      <c r="M162" s="68"/>
      <c r="N162" s="68"/>
      <c r="O162" s="98"/>
      <c r="P162" s="68"/>
      <c r="Q162" s="68"/>
      <c r="R162" s="68"/>
      <c r="S162" s="68"/>
      <c r="T162" s="68"/>
    </row>
    <row r="163" spans="1:20" x14ac:dyDescent="0.25">
      <c r="A163" s="95"/>
      <c r="B163" s="68"/>
      <c r="C163" s="68"/>
      <c r="D163" s="68"/>
      <c r="E163" s="68"/>
      <c r="F163" s="68"/>
      <c r="G163" s="68"/>
      <c r="H163" s="68"/>
      <c r="I163" s="68"/>
      <c r="J163" s="68"/>
      <c r="K163" s="68"/>
      <c r="L163" s="68"/>
      <c r="M163" s="68"/>
      <c r="N163" s="68"/>
      <c r="O163" s="98"/>
      <c r="P163" s="68"/>
      <c r="Q163" s="68"/>
      <c r="R163" s="68"/>
      <c r="S163" s="68"/>
      <c r="T163" s="68"/>
    </row>
    <row r="164" spans="1:20" x14ac:dyDescent="0.25">
      <c r="A164" s="95"/>
      <c r="B164" s="68"/>
      <c r="C164" s="68"/>
      <c r="D164" s="68"/>
      <c r="E164" s="68"/>
      <c r="F164" s="68"/>
      <c r="G164" s="68"/>
      <c r="H164" s="68"/>
      <c r="I164" s="68"/>
      <c r="J164" s="68"/>
      <c r="K164" s="68"/>
      <c r="L164" s="68"/>
      <c r="M164" s="68"/>
      <c r="N164" s="68"/>
      <c r="O164" s="98"/>
      <c r="P164" s="68"/>
      <c r="Q164" s="68"/>
      <c r="R164" s="68"/>
      <c r="S164" s="68"/>
      <c r="T164" s="68"/>
    </row>
    <row r="165" spans="1:20" x14ac:dyDescent="0.25">
      <c r="A165" s="95"/>
      <c r="B165" s="68"/>
      <c r="C165" s="68"/>
      <c r="D165" s="68"/>
      <c r="E165" s="68"/>
      <c r="F165" s="68"/>
      <c r="G165" s="68"/>
      <c r="H165" s="68"/>
      <c r="I165" s="68"/>
      <c r="J165" s="68"/>
      <c r="K165" s="68"/>
      <c r="L165" s="68"/>
      <c r="M165" s="68"/>
      <c r="N165" s="68"/>
      <c r="O165" s="98"/>
      <c r="P165" s="68"/>
      <c r="Q165" s="68"/>
      <c r="R165" s="68"/>
      <c r="S165" s="68"/>
      <c r="T165" s="68"/>
    </row>
    <row r="166" spans="1:20" x14ac:dyDescent="0.25">
      <c r="A166" s="95"/>
      <c r="B166" s="68"/>
      <c r="C166" s="68"/>
      <c r="D166" s="68"/>
      <c r="E166" s="68"/>
      <c r="F166" s="68"/>
      <c r="G166" s="68"/>
      <c r="H166" s="68"/>
      <c r="I166" s="68"/>
      <c r="J166" s="68"/>
      <c r="K166" s="68"/>
      <c r="L166" s="68"/>
      <c r="M166" s="68"/>
      <c r="N166" s="68"/>
      <c r="O166" s="98"/>
      <c r="P166" s="68"/>
      <c r="Q166" s="68"/>
      <c r="R166" s="68"/>
      <c r="S166" s="68"/>
      <c r="T166" s="68"/>
    </row>
    <row r="167" spans="1:20" ht="13.8" thickBot="1" x14ac:dyDescent="0.3">
      <c r="A167" s="94"/>
      <c r="B167" s="96"/>
      <c r="C167" s="96"/>
      <c r="D167" s="96"/>
      <c r="E167" s="96"/>
      <c r="F167" s="96"/>
      <c r="G167" s="96"/>
      <c r="H167" s="96"/>
      <c r="I167" s="96"/>
      <c r="J167" s="96"/>
      <c r="K167" s="96"/>
      <c r="L167" s="96"/>
      <c r="M167" s="96"/>
      <c r="N167" s="96"/>
      <c r="O167" s="97"/>
      <c r="P167" s="96"/>
      <c r="Q167" s="96"/>
      <c r="R167" s="96"/>
      <c r="S167" s="96"/>
      <c r="T167" s="96"/>
    </row>
    <row r="170" spans="1:20" x14ac:dyDescent="0.25">
      <c r="A170" s="95"/>
      <c r="B170" s="93"/>
      <c r="C170" s="93"/>
      <c r="D170" s="93"/>
      <c r="E170" s="93"/>
      <c r="F170" s="93"/>
      <c r="G170" s="93"/>
      <c r="H170" s="93"/>
      <c r="I170" s="93"/>
      <c r="J170" s="93"/>
      <c r="K170" s="93"/>
      <c r="L170" s="93"/>
      <c r="M170" s="93"/>
      <c r="N170" s="93"/>
      <c r="O170" s="93"/>
      <c r="P170" s="93"/>
      <c r="Q170" s="93"/>
      <c r="R170" s="93"/>
      <c r="S170" s="93"/>
      <c r="T170" s="93"/>
    </row>
    <row r="171" spans="1:20" x14ac:dyDescent="0.25">
      <c r="A171" s="95"/>
      <c r="B171" s="93"/>
      <c r="C171" s="93"/>
      <c r="D171" s="93"/>
      <c r="E171" s="93"/>
      <c r="F171" s="93"/>
      <c r="G171" s="93"/>
      <c r="H171" s="93"/>
      <c r="I171" s="93"/>
      <c r="J171" s="93"/>
      <c r="K171" s="93"/>
      <c r="L171" s="93"/>
      <c r="M171" s="93"/>
      <c r="N171" s="93"/>
      <c r="O171" s="93"/>
      <c r="P171" s="93"/>
      <c r="Q171" s="93"/>
      <c r="R171" s="93"/>
      <c r="S171" s="93"/>
      <c r="T171" s="93"/>
    </row>
    <row r="172" spans="1:20" x14ac:dyDescent="0.25">
      <c r="A172" s="95"/>
      <c r="B172" s="93"/>
      <c r="C172" s="93"/>
      <c r="D172" s="93"/>
      <c r="E172" s="93"/>
      <c r="F172" s="93"/>
      <c r="G172" s="93"/>
      <c r="H172" s="93"/>
      <c r="I172" s="93"/>
      <c r="J172" s="93"/>
      <c r="K172" s="93"/>
      <c r="L172" s="93"/>
      <c r="M172" s="93"/>
      <c r="N172" s="93"/>
      <c r="O172" s="93"/>
      <c r="P172" s="93"/>
      <c r="Q172" s="93"/>
      <c r="R172" s="93"/>
      <c r="S172" s="93"/>
      <c r="T172" s="93"/>
    </row>
    <row r="173" spans="1:20" x14ac:dyDescent="0.25">
      <c r="A173" s="95"/>
      <c r="B173" s="93"/>
      <c r="C173" s="93"/>
      <c r="D173" s="93"/>
      <c r="E173" s="93"/>
      <c r="F173" s="93"/>
      <c r="G173" s="93"/>
      <c r="H173" s="93"/>
      <c r="I173" s="93"/>
      <c r="J173" s="93"/>
      <c r="K173" s="93"/>
      <c r="L173" s="93"/>
      <c r="M173" s="93"/>
      <c r="N173" s="93"/>
      <c r="O173" s="93"/>
      <c r="P173" s="93"/>
      <c r="Q173" s="93"/>
      <c r="R173" s="93"/>
      <c r="S173" s="93"/>
      <c r="T173" s="93"/>
    </row>
    <row r="174" spans="1:20" x14ac:dyDescent="0.25">
      <c r="A174" s="95"/>
      <c r="B174" s="93"/>
      <c r="C174" s="93"/>
      <c r="D174" s="93"/>
      <c r="E174" s="93"/>
      <c r="F174" s="93"/>
      <c r="G174" s="93"/>
      <c r="H174" s="93"/>
      <c r="I174" s="93"/>
      <c r="J174" s="93"/>
      <c r="K174" s="93"/>
      <c r="L174" s="93"/>
      <c r="M174" s="93"/>
      <c r="N174" s="93"/>
      <c r="O174" s="93"/>
      <c r="P174" s="93"/>
      <c r="Q174" s="93"/>
      <c r="R174" s="93"/>
      <c r="S174" s="93"/>
      <c r="T174" s="93"/>
    </row>
    <row r="175" spans="1:20" x14ac:dyDescent="0.25">
      <c r="A175" s="95"/>
      <c r="B175" s="93"/>
      <c r="C175" s="93"/>
      <c r="D175" s="93"/>
      <c r="E175" s="93"/>
      <c r="F175" s="93"/>
      <c r="G175" s="93"/>
      <c r="H175" s="93"/>
      <c r="I175" s="93"/>
      <c r="J175" s="93"/>
      <c r="K175" s="93"/>
      <c r="L175" s="93"/>
      <c r="M175" s="93"/>
      <c r="N175" s="93"/>
      <c r="O175" s="93"/>
      <c r="P175" s="93"/>
      <c r="Q175" s="93"/>
      <c r="R175" s="93"/>
      <c r="S175" s="93"/>
      <c r="T175" s="93"/>
    </row>
    <row r="176" spans="1:20" x14ac:dyDescent="0.25">
      <c r="A176" s="95"/>
      <c r="B176" s="93"/>
      <c r="C176" s="93"/>
      <c r="D176" s="93"/>
      <c r="E176" s="93"/>
      <c r="F176" s="93"/>
      <c r="G176" s="93"/>
      <c r="H176" s="93"/>
      <c r="I176" s="93"/>
      <c r="J176" s="93"/>
      <c r="K176" s="93"/>
      <c r="L176" s="93"/>
      <c r="M176" s="93"/>
      <c r="N176" s="93"/>
      <c r="O176" s="93"/>
      <c r="P176" s="93"/>
      <c r="Q176" s="93"/>
      <c r="R176" s="93"/>
      <c r="S176" s="93"/>
      <c r="T176" s="93"/>
    </row>
    <row r="177" spans="1:20" x14ac:dyDescent="0.25">
      <c r="A177" s="95"/>
      <c r="B177" s="93"/>
      <c r="C177" s="93"/>
      <c r="D177" s="93"/>
      <c r="E177" s="93"/>
      <c r="F177" s="93"/>
      <c r="G177" s="93"/>
      <c r="H177" s="93"/>
      <c r="I177" s="93"/>
      <c r="J177" s="93"/>
      <c r="K177" s="93"/>
      <c r="L177" s="93"/>
      <c r="M177" s="93"/>
      <c r="N177" s="93"/>
      <c r="O177" s="93"/>
      <c r="P177" s="93"/>
      <c r="Q177" s="93"/>
      <c r="R177" s="93"/>
      <c r="S177" s="93"/>
      <c r="T177" s="93"/>
    </row>
    <row r="178" spans="1:20" x14ac:dyDescent="0.25">
      <c r="A178" s="95"/>
      <c r="B178" s="93"/>
      <c r="C178" s="93"/>
      <c r="D178" s="93"/>
      <c r="E178" s="93"/>
      <c r="F178" s="93"/>
      <c r="G178" s="93"/>
      <c r="H178" s="93"/>
      <c r="I178" s="93"/>
      <c r="J178" s="93"/>
      <c r="K178" s="93"/>
      <c r="L178" s="93"/>
      <c r="M178" s="93"/>
      <c r="N178" s="93"/>
      <c r="O178" s="93"/>
      <c r="P178" s="93"/>
      <c r="Q178" s="93"/>
      <c r="R178" s="93"/>
      <c r="S178" s="93"/>
      <c r="T178" s="93"/>
    </row>
    <row r="179" spans="1:20" x14ac:dyDescent="0.25">
      <c r="A179" s="95"/>
      <c r="B179" s="93"/>
      <c r="C179" s="93"/>
      <c r="D179" s="93"/>
      <c r="E179" s="93"/>
      <c r="F179" s="93"/>
      <c r="G179" s="93"/>
      <c r="H179" s="93"/>
      <c r="I179" s="93"/>
      <c r="J179" s="93"/>
      <c r="K179" s="93"/>
      <c r="L179" s="93"/>
      <c r="M179" s="93"/>
      <c r="N179" s="93"/>
      <c r="O179" s="93"/>
      <c r="P179" s="93"/>
      <c r="Q179" s="93"/>
      <c r="R179" s="93"/>
      <c r="S179" s="93"/>
      <c r="T179" s="93"/>
    </row>
    <row r="180" spans="1:20" x14ac:dyDescent="0.25">
      <c r="A180" s="95"/>
      <c r="B180" s="93"/>
      <c r="C180" s="93"/>
      <c r="D180" s="93"/>
      <c r="E180" s="93"/>
      <c r="F180" s="93"/>
      <c r="G180" s="93"/>
      <c r="H180" s="93"/>
      <c r="I180" s="93"/>
      <c r="J180" s="93"/>
      <c r="K180" s="93"/>
      <c r="L180" s="93"/>
      <c r="M180" s="93"/>
      <c r="N180" s="93"/>
      <c r="O180" s="93"/>
      <c r="P180" s="93"/>
      <c r="Q180" s="93"/>
      <c r="R180" s="93"/>
      <c r="S180" s="93"/>
      <c r="T180" s="93"/>
    </row>
    <row r="181" spans="1:20" x14ac:dyDescent="0.25">
      <c r="A181" s="95"/>
      <c r="B181" s="93"/>
      <c r="C181" s="93"/>
      <c r="D181" s="93"/>
      <c r="E181" s="93"/>
      <c r="F181" s="93"/>
      <c r="G181" s="93"/>
      <c r="H181" s="93"/>
      <c r="I181" s="93"/>
      <c r="J181" s="93"/>
      <c r="K181" s="93"/>
      <c r="L181" s="93"/>
      <c r="M181" s="93"/>
      <c r="N181" s="93"/>
      <c r="O181" s="93"/>
      <c r="P181" s="93"/>
      <c r="Q181" s="93"/>
      <c r="R181" s="93"/>
      <c r="S181" s="93"/>
      <c r="T181" s="93"/>
    </row>
    <row r="182" spans="1:20" x14ac:dyDescent="0.25">
      <c r="A182" s="95"/>
      <c r="B182" s="93"/>
      <c r="C182" s="93"/>
      <c r="D182" s="93"/>
      <c r="E182" s="93"/>
      <c r="F182" s="93"/>
      <c r="G182" s="93"/>
      <c r="H182" s="93"/>
      <c r="I182" s="93"/>
      <c r="J182" s="93"/>
      <c r="K182" s="93"/>
      <c r="L182" s="93"/>
      <c r="M182" s="93"/>
      <c r="N182" s="93"/>
      <c r="O182" s="93"/>
      <c r="P182" s="93"/>
      <c r="Q182" s="93"/>
      <c r="R182" s="93"/>
      <c r="S182" s="93"/>
      <c r="T182" s="93"/>
    </row>
    <row r="183" spans="1:20" x14ac:dyDescent="0.25">
      <c r="A183" s="95"/>
      <c r="B183" s="93"/>
      <c r="C183" s="93"/>
      <c r="D183" s="93"/>
      <c r="E183" s="93"/>
      <c r="F183" s="93"/>
      <c r="G183" s="93"/>
      <c r="H183" s="93"/>
      <c r="I183" s="93"/>
      <c r="J183" s="93"/>
      <c r="K183" s="93"/>
      <c r="L183" s="93"/>
      <c r="M183" s="93"/>
      <c r="N183" s="93"/>
      <c r="O183" s="93"/>
      <c r="P183" s="93"/>
      <c r="Q183" s="93"/>
      <c r="R183" s="93"/>
      <c r="S183" s="93"/>
      <c r="T183" s="93"/>
    </row>
    <row r="184" spans="1:20" x14ac:dyDescent="0.25">
      <c r="A184" s="95"/>
      <c r="B184" s="93"/>
      <c r="C184" s="93"/>
      <c r="D184" s="93"/>
      <c r="E184" s="93"/>
      <c r="F184" s="93"/>
      <c r="G184" s="93"/>
      <c r="H184" s="93"/>
      <c r="I184" s="93"/>
      <c r="J184" s="93"/>
      <c r="K184" s="93"/>
      <c r="L184" s="93"/>
      <c r="M184" s="93"/>
      <c r="N184" s="93"/>
      <c r="O184" s="93"/>
      <c r="P184" s="93"/>
      <c r="Q184" s="93"/>
      <c r="R184" s="93"/>
      <c r="S184" s="93"/>
      <c r="T184" s="93"/>
    </row>
    <row r="185" spans="1:20" x14ac:dyDescent="0.25">
      <c r="A185" s="95"/>
      <c r="B185" s="93"/>
      <c r="C185" s="93"/>
      <c r="D185" s="93"/>
      <c r="E185" s="93"/>
      <c r="F185" s="93"/>
      <c r="G185" s="93"/>
      <c r="H185" s="93"/>
      <c r="I185" s="93"/>
      <c r="J185" s="93"/>
      <c r="K185" s="93"/>
      <c r="L185" s="93"/>
      <c r="M185" s="93"/>
      <c r="N185" s="93"/>
      <c r="O185" s="93"/>
      <c r="P185" s="93"/>
      <c r="Q185" s="93"/>
      <c r="R185" s="93"/>
      <c r="S185" s="93"/>
      <c r="T185" s="93"/>
    </row>
    <row r="186" spans="1:20" x14ac:dyDescent="0.25">
      <c r="A186" s="95"/>
      <c r="B186" s="93"/>
      <c r="C186" s="93"/>
      <c r="D186" s="93"/>
      <c r="E186" s="93"/>
      <c r="F186" s="93"/>
      <c r="G186" s="93"/>
      <c r="H186" s="93"/>
      <c r="I186" s="93"/>
      <c r="J186" s="93"/>
      <c r="K186" s="93"/>
      <c r="L186" s="93"/>
      <c r="M186" s="93"/>
      <c r="N186" s="93"/>
      <c r="O186" s="93"/>
      <c r="P186" s="93"/>
      <c r="Q186" s="93"/>
      <c r="R186" s="93"/>
      <c r="S186" s="93"/>
      <c r="T186" s="93"/>
    </row>
    <row r="187" spans="1:20" x14ac:dyDescent="0.25">
      <c r="A187" s="95"/>
      <c r="B187" s="93"/>
      <c r="C187" s="93"/>
      <c r="D187" s="93"/>
      <c r="E187" s="93"/>
      <c r="F187" s="93"/>
      <c r="G187" s="93"/>
      <c r="H187" s="93"/>
      <c r="I187" s="93"/>
      <c r="J187" s="93"/>
      <c r="K187" s="93"/>
      <c r="L187" s="93"/>
      <c r="M187" s="93"/>
      <c r="N187" s="93"/>
      <c r="O187" s="93"/>
      <c r="P187" s="93"/>
      <c r="Q187" s="93"/>
      <c r="R187" s="93"/>
      <c r="S187" s="93"/>
      <c r="T187" s="93"/>
    </row>
    <row r="188" spans="1:20" x14ac:dyDescent="0.25">
      <c r="A188" s="95"/>
      <c r="B188" s="93"/>
      <c r="C188" s="93"/>
      <c r="D188" s="93"/>
      <c r="E188" s="93"/>
      <c r="F188" s="93"/>
      <c r="G188" s="93"/>
      <c r="H188" s="93"/>
      <c r="I188" s="93"/>
      <c r="J188" s="93"/>
      <c r="K188" s="93"/>
      <c r="L188" s="93"/>
      <c r="M188" s="93"/>
      <c r="N188" s="93"/>
      <c r="O188" s="93"/>
      <c r="P188" s="93"/>
      <c r="Q188" s="93"/>
      <c r="R188" s="93"/>
      <c r="S188" s="93"/>
      <c r="T188" s="93"/>
    </row>
    <row r="189" spans="1:20" x14ac:dyDescent="0.25">
      <c r="A189" s="95"/>
      <c r="B189" s="93"/>
      <c r="C189" s="93"/>
      <c r="D189" s="93"/>
      <c r="E189" s="93"/>
      <c r="F189" s="93"/>
      <c r="G189" s="93"/>
      <c r="H189" s="93"/>
      <c r="I189" s="93"/>
      <c r="J189" s="93"/>
      <c r="K189" s="93"/>
      <c r="L189" s="93"/>
      <c r="M189" s="93"/>
      <c r="N189" s="93"/>
      <c r="O189" s="93"/>
      <c r="P189" s="93"/>
      <c r="Q189" s="93"/>
      <c r="R189" s="93"/>
      <c r="S189" s="93"/>
      <c r="T189" s="93"/>
    </row>
    <row r="190" spans="1:20" x14ac:dyDescent="0.25">
      <c r="A190" s="95"/>
      <c r="B190" s="93"/>
      <c r="C190" s="93"/>
      <c r="D190" s="93"/>
      <c r="E190" s="93"/>
      <c r="F190" s="93"/>
      <c r="G190" s="93"/>
      <c r="H190" s="93"/>
      <c r="I190" s="93"/>
      <c r="J190" s="93"/>
      <c r="K190" s="93"/>
      <c r="L190" s="93"/>
      <c r="M190" s="93"/>
      <c r="N190" s="93"/>
      <c r="O190" s="93"/>
      <c r="P190" s="93"/>
      <c r="Q190" s="93"/>
      <c r="R190" s="93"/>
      <c r="S190" s="93"/>
      <c r="T190" s="93"/>
    </row>
    <row r="191" spans="1:20" x14ac:dyDescent="0.25">
      <c r="A191" s="95"/>
      <c r="B191" s="93"/>
      <c r="C191" s="93"/>
      <c r="D191" s="93"/>
      <c r="E191" s="93"/>
      <c r="F191" s="93"/>
      <c r="G191" s="93"/>
      <c r="H191" s="93"/>
      <c r="I191" s="93"/>
      <c r="J191" s="93"/>
      <c r="K191" s="93"/>
      <c r="L191" s="93"/>
      <c r="M191" s="93"/>
      <c r="N191" s="93"/>
      <c r="O191" s="93"/>
      <c r="P191" s="93"/>
      <c r="Q191" s="93"/>
      <c r="R191" s="93"/>
      <c r="S191" s="93"/>
      <c r="T191" s="93"/>
    </row>
    <row r="192" spans="1:20" x14ac:dyDescent="0.25">
      <c r="A192" s="95"/>
      <c r="B192" s="93"/>
      <c r="C192" s="93"/>
      <c r="D192" s="93"/>
      <c r="E192" s="93"/>
      <c r="F192" s="93"/>
      <c r="G192" s="93"/>
      <c r="H192" s="93"/>
      <c r="I192" s="93"/>
      <c r="J192" s="93"/>
      <c r="K192" s="93"/>
      <c r="L192" s="93"/>
      <c r="M192" s="93"/>
      <c r="N192" s="93"/>
      <c r="O192" s="93"/>
      <c r="P192" s="93"/>
      <c r="Q192" s="93"/>
      <c r="R192" s="93"/>
      <c r="S192" s="93"/>
      <c r="T192" s="93"/>
    </row>
    <row r="193" spans="1:20" x14ac:dyDescent="0.25">
      <c r="A193" s="95"/>
      <c r="B193" s="93"/>
      <c r="C193" s="93"/>
      <c r="D193" s="93"/>
      <c r="E193" s="93"/>
      <c r="F193" s="93"/>
      <c r="G193" s="93"/>
      <c r="H193" s="93"/>
      <c r="I193" s="93"/>
      <c r="J193" s="93"/>
      <c r="K193" s="93"/>
      <c r="L193" s="93"/>
      <c r="M193" s="93"/>
      <c r="N193" s="93"/>
      <c r="O193" s="93"/>
      <c r="P193" s="93"/>
      <c r="Q193" s="93"/>
      <c r="R193" s="93"/>
      <c r="S193" s="93"/>
      <c r="T193" s="93"/>
    </row>
    <row r="194" spans="1:20" x14ac:dyDescent="0.25">
      <c r="A194" s="95"/>
      <c r="B194" s="93"/>
      <c r="C194" s="93"/>
      <c r="D194" s="93"/>
      <c r="E194" s="93"/>
      <c r="F194" s="93"/>
      <c r="G194" s="93"/>
      <c r="H194" s="93"/>
      <c r="I194" s="93"/>
      <c r="J194" s="93"/>
      <c r="K194" s="93"/>
      <c r="L194" s="93"/>
      <c r="M194" s="93"/>
      <c r="N194" s="93"/>
      <c r="O194" s="93"/>
      <c r="P194" s="93"/>
      <c r="Q194" s="93"/>
      <c r="R194" s="93"/>
      <c r="S194" s="93"/>
      <c r="T194" s="93"/>
    </row>
    <row r="195" spans="1:20" x14ac:dyDescent="0.25">
      <c r="A195" s="95"/>
      <c r="B195" s="93"/>
      <c r="C195" s="93"/>
      <c r="D195" s="93"/>
      <c r="E195" s="93"/>
      <c r="F195" s="93"/>
      <c r="G195" s="93"/>
      <c r="H195" s="93"/>
      <c r="I195" s="93"/>
      <c r="J195" s="93"/>
      <c r="K195" s="93"/>
      <c r="L195" s="93"/>
      <c r="M195" s="93"/>
      <c r="N195" s="93"/>
      <c r="O195" s="93"/>
      <c r="P195" s="93"/>
      <c r="Q195" s="93"/>
      <c r="R195" s="93"/>
      <c r="S195" s="93"/>
      <c r="T195" s="93"/>
    </row>
    <row r="196" spans="1:20" x14ac:dyDescent="0.25">
      <c r="A196" s="95"/>
      <c r="B196" s="93"/>
      <c r="C196" s="93"/>
      <c r="D196" s="93"/>
      <c r="E196" s="93"/>
      <c r="F196" s="93"/>
      <c r="G196" s="93"/>
      <c r="H196" s="93"/>
      <c r="I196" s="93"/>
      <c r="J196" s="93"/>
      <c r="K196" s="93"/>
      <c r="L196" s="93"/>
      <c r="M196" s="93"/>
      <c r="N196" s="93"/>
      <c r="O196" s="93"/>
      <c r="P196" s="93"/>
      <c r="Q196" s="93"/>
      <c r="R196" s="93"/>
      <c r="S196" s="93"/>
      <c r="T196" s="93"/>
    </row>
    <row r="197" spans="1:20" x14ac:dyDescent="0.25">
      <c r="A197" s="95"/>
      <c r="B197" s="93"/>
      <c r="C197" s="93"/>
      <c r="D197" s="93"/>
      <c r="E197" s="93"/>
      <c r="F197" s="93"/>
      <c r="G197" s="93"/>
      <c r="H197" s="93"/>
      <c r="I197" s="93"/>
      <c r="J197" s="93"/>
      <c r="K197" s="93"/>
      <c r="L197" s="93"/>
      <c r="M197" s="93"/>
      <c r="N197" s="93"/>
      <c r="O197" s="93"/>
      <c r="P197" s="93"/>
      <c r="Q197" s="93"/>
      <c r="R197" s="93"/>
      <c r="S197" s="93"/>
      <c r="T197" s="93"/>
    </row>
    <row r="198" spans="1:20" x14ac:dyDescent="0.25">
      <c r="A198" s="95"/>
      <c r="B198" s="93"/>
      <c r="C198" s="93"/>
      <c r="D198" s="93"/>
      <c r="E198" s="93"/>
      <c r="F198" s="93"/>
      <c r="G198" s="93"/>
      <c r="H198" s="93"/>
      <c r="I198" s="93"/>
      <c r="J198" s="93"/>
      <c r="K198" s="93"/>
      <c r="L198" s="93"/>
      <c r="M198" s="93"/>
      <c r="N198" s="93"/>
      <c r="O198" s="93"/>
      <c r="P198" s="93"/>
      <c r="Q198" s="93"/>
      <c r="R198" s="93"/>
      <c r="S198" s="93"/>
      <c r="T198" s="93"/>
    </row>
    <row r="199" spans="1:20" x14ac:dyDescent="0.25">
      <c r="A199" s="95"/>
      <c r="B199" s="93"/>
      <c r="C199" s="93"/>
      <c r="D199" s="93"/>
      <c r="E199" s="93"/>
      <c r="F199" s="93"/>
      <c r="G199" s="93"/>
      <c r="H199" s="93"/>
      <c r="I199" s="93"/>
      <c r="J199" s="93"/>
      <c r="K199" s="93"/>
      <c r="L199" s="93"/>
      <c r="M199" s="93"/>
      <c r="N199" s="93"/>
      <c r="O199" s="93"/>
      <c r="P199" s="93"/>
      <c r="Q199" s="93"/>
      <c r="R199" s="93"/>
      <c r="S199" s="93"/>
      <c r="T199" s="93"/>
    </row>
    <row r="200" spans="1:20" x14ac:dyDescent="0.25">
      <c r="A200" s="95"/>
      <c r="B200" s="93"/>
      <c r="C200" s="93"/>
      <c r="D200" s="93"/>
      <c r="E200" s="93"/>
      <c r="F200" s="93"/>
      <c r="G200" s="93"/>
      <c r="H200" s="93"/>
      <c r="I200" s="93"/>
      <c r="J200" s="93"/>
      <c r="K200" s="93"/>
      <c r="L200" s="93"/>
      <c r="M200" s="93"/>
      <c r="N200" s="93"/>
      <c r="O200" s="93"/>
      <c r="P200" s="93"/>
      <c r="Q200" s="93"/>
      <c r="R200" s="93"/>
      <c r="S200" s="93"/>
      <c r="T200" s="93"/>
    </row>
    <row r="201" spans="1:20" x14ac:dyDescent="0.25">
      <c r="A201" s="95"/>
      <c r="B201" s="93"/>
      <c r="C201" s="93"/>
      <c r="D201" s="93"/>
      <c r="E201" s="93"/>
      <c r="F201" s="93"/>
      <c r="G201" s="93"/>
      <c r="H201" s="93"/>
      <c r="I201" s="93"/>
      <c r="J201" s="93"/>
      <c r="K201" s="93"/>
      <c r="L201" s="93"/>
      <c r="M201" s="93"/>
      <c r="N201" s="93"/>
      <c r="O201" s="93"/>
      <c r="P201" s="93"/>
      <c r="Q201" s="93"/>
      <c r="R201" s="93"/>
      <c r="S201" s="93"/>
      <c r="T201" s="93"/>
    </row>
    <row r="202" spans="1:20" x14ac:dyDescent="0.25">
      <c r="A202" s="95"/>
      <c r="B202" s="93"/>
      <c r="C202" s="93"/>
      <c r="D202" s="93"/>
      <c r="E202" s="93"/>
      <c r="F202" s="93"/>
      <c r="G202" s="93"/>
      <c r="H202" s="93"/>
      <c r="I202" s="93"/>
      <c r="J202" s="93"/>
      <c r="K202" s="93"/>
      <c r="L202" s="93"/>
      <c r="M202" s="93"/>
      <c r="N202" s="93"/>
      <c r="O202" s="93"/>
      <c r="P202" s="93"/>
      <c r="Q202" s="93"/>
      <c r="R202" s="93"/>
      <c r="S202" s="93"/>
      <c r="T202" s="93"/>
    </row>
    <row r="203" spans="1:20" x14ac:dyDescent="0.25">
      <c r="A203" s="95"/>
      <c r="B203" s="93"/>
      <c r="C203" s="93"/>
      <c r="D203" s="93"/>
      <c r="E203" s="93"/>
      <c r="F203" s="93"/>
      <c r="G203" s="93"/>
      <c r="H203" s="93"/>
      <c r="I203" s="93"/>
      <c r="J203" s="93"/>
      <c r="K203" s="93"/>
      <c r="L203" s="93"/>
      <c r="M203" s="93"/>
      <c r="N203" s="93"/>
      <c r="O203" s="93"/>
      <c r="P203" s="93"/>
      <c r="Q203" s="93"/>
      <c r="R203" s="93"/>
      <c r="S203" s="93"/>
      <c r="T203" s="93"/>
    </row>
    <row r="204" spans="1:20" x14ac:dyDescent="0.25">
      <c r="A204" s="95"/>
      <c r="B204" s="93"/>
      <c r="C204" s="93"/>
      <c r="D204" s="93"/>
      <c r="E204" s="93"/>
      <c r="F204" s="93"/>
      <c r="G204" s="93"/>
      <c r="H204" s="93"/>
      <c r="I204" s="93"/>
      <c r="J204" s="93"/>
      <c r="K204" s="93"/>
      <c r="L204" s="93"/>
      <c r="M204" s="93"/>
      <c r="N204" s="93"/>
      <c r="O204" s="93"/>
      <c r="P204" s="93"/>
      <c r="Q204" s="93"/>
      <c r="R204" s="93"/>
      <c r="S204" s="93"/>
      <c r="T204" s="93"/>
    </row>
    <row r="205" spans="1:20" x14ac:dyDescent="0.25">
      <c r="A205" s="95"/>
      <c r="B205" s="93"/>
      <c r="C205" s="93"/>
      <c r="D205" s="93"/>
      <c r="E205" s="93"/>
      <c r="F205" s="93"/>
      <c r="G205" s="93"/>
      <c r="H205" s="93"/>
      <c r="I205" s="93"/>
      <c r="J205" s="93"/>
      <c r="K205" s="93"/>
      <c r="L205" s="93"/>
      <c r="M205" s="93"/>
      <c r="N205" s="93"/>
      <c r="O205" s="93"/>
      <c r="P205" s="93"/>
      <c r="Q205" s="93"/>
      <c r="R205" s="93"/>
      <c r="S205" s="93"/>
      <c r="T205" s="93"/>
    </row>
    <row r="206" spans="1:20" x14ac:dyDescent="0.25">
      <c r="A206" s="95"/>
      <c r="B206" s="93"/>
      <c r="C206" s="93"/>
      <c r="D206" s="93"/>
      <c r="E206" s="93"/>
      <c r="F206" s="93"/>
      <c r="G206" s="93"/>
      <c r="H206" s="93"/>
      <c r="I206" s="93"/>
      <c r="J206" s="93"/>
      <c r="K206" s="93"/>
      <c r="L206" s="93"/>
      <c r="M206" s="93"/>
      <c r="N206" s="93"/>
      <c r="O206" s="93"/>
      <c r="P206" s="93"/>
      <c r="Q206" s="93"/>
      <c r="R206" s="93"/>
      <c r="S206" s="93"/>
      <c r="T206" s="93"/>
    </row>
    <row r="207" spans="1:20" x14ac:dyDescent="0.25">
      <c r="A207" s="95"/>
      <c r="B207" s="93"/>
      <c r="C207" s="93"/>
      <c r="D207" s="93"/>
      <c r="E207" s="93"/>
      <c r="F207" s="93"/>
      <c r="G207" s="93"/>
      <c r="H207" s="93"/>
      <c r="I207" s="93"/>
      <c r="J207" s="93"/>
      <c r="K207" s="93"/>
      <c r="L207" s="93"/>
      <c r="M207" s="93"/>
      <c r="N207" s="93"/>
      <c r="O207" s="93"/>
      <c r="P207" s="93"/>
      <c r="Q207" s="93"/>
      <c r="R207" s="93"/>
      <c r="S207" s="93"/>
      <c r="T207" s="93"/>
    </row>
    <row r="208" spans="1:20" x14ac:dyDescent="0.25">
      <c r="A208" s="95"/>
      <c r="B208" s="93"/>
      <c r="C208" s="93"/>
      <c r="D208" s="93"/>
      <c r="E208" s="93"/>
      <c r="F208" s="93"/>
      <c r="G208" s="93"/>
      <c r="H208" s="93"/>
      <c r="I208" s="93"/>
      <c r="J208" s="93"/>
      <c r="K208" s="93"/>
      <c r="L208" s="93"/>
      <c r="M208" s="93"/>
      <c r="N208" s="93"/>
      <c r="O208" s="93"/>
      <c r="P208" s="93"/>
      <c r="Q208" s="93"/>
      <c r="R208" s="93"/>
      <c r="S208" s="93"/>
      <c r="T208" s="93"/>
    </row>
    <row r="209" spans="1:20" x14ac:dyDescent="0.25">
      <c r="A209" s="95"/>
      <c r="B209" s="93"/>
      <c r="C209" s="93"/>
      <c r="D209" s="93"/>
      <c r="E209" s="93"/>
      <c r="F209" s="93"/>
      <c r="G209" s="93"/>
      <c r="H209" s="93"/>
      <c r="I209" s="93"/>
      <c r="J209" s="93"/>
      <c r="K209" s="93"/>
      <c r="L209" s="93"/>
      <c r="M209" s="93"/>
      <c r="N209" s="93"/>
      <c r="O209" s="93"/>
      <c r="P209" s="93"/>
      <c r="Q209" s="93"/>
      <c r="R209" s="93"/>
      <c r="S209" s="93"/>
      <c r="T209" s="93"/>
    </row>
    <row r="210" spans="1:20" x14ac:dyDescent="0.25">
      <c r="A210" s="95"/>
      <c r="B210" s="93"/>
      <c r="C210" s="93"/>
      <c r="D210" s="93"/>
      <c r="E210" s="93"/>
      <c r="F210" s="93"/>
      <c r="G210" s="93"/>
      <c r="H210" s="93"/>
      <c r="I210" s="93"/>
      <c r="J210" s="93"/>
      <c r="K210" s="93"/>
      <c r="L210" s="93"/>
      <c r="M210" s="93"/>
      <c r="N210" s="93"/>
      <c r="O210" s="93"/>
      <c r="P210" s="93"/>
      <c r="Q210" s="93"/>
      <c r="R210" s="93"/>
      <c r="S210" s="93"/>
      <c r="T210" s="93"/>
    </row>
    <row r="211" spans="1:20" x14ac:dyDescent="0.25">
      <c r="A211" s="95"/>
      <c r="B211" s="93"/>
      <c r="C211" s="93"/>
      <c r="D211" s="93"/>
      <c r="E211" s="93"/>
      <c r="F211" s="93"/>
      <c r="G211" s="93"/>
      <c r="H211" s="93"/>
      <c r="I211" s="93"/>
      <c r="J211" s="93"/>
      <c r="K211" s="93"/>
      <c r="L211" s="93"/>
      <c r="M211" s="93"/>
      <c r="N211" s="93"/>
      <c r="O211" s="93"/>
      <c r="P211" s="93"/>
      <c r="Q211" s="93"/>
      <c r="R211" s="93"/>
      <c r="S211" s="93"/>
      <c r="T211" s="93"/>
    </row>
    <row r="212" spans="1:20" x14ac:dyDescent="0.25">
      <c r="A212" s="95"/>
      <c r="B212" s="93"/>
      <c r="C212" s="93"/>
      <c r="D212" s="93"/>
      <c r="E212" s="93"/>
      <c r="F212" s="93"/>
      <c r="G212" s="93"/>
      <c r="H212" s="93"/>
      <c r="I212" s="93"/>
      <c r="J212" s="93"/>
      <c r="K212" s="93"/>
      <c r="L212" s="93"/>
      <c r="M212" s="93"/>
      <c r="N212" s="93"/>
      <c r="O212" s="93"/>
      <c r="P212" s="93"/>
      <c r="Q212" s="93"/>
      <c r="R212" s="93"/>
      <c r="S212" s="93"/>
      <c r="T212" s="93"/>
    </row>
    <row r="213" spans="1:20" x14ac:dyDescent="0.25">
      <c r="A213" s="95"/>
      <c r="B213" s="93"/>
      <c r="C213" s="93"/>
      <c r="D213" s="93"/>
      <c r="E213" s="93"/>
      <c r="F213" s="93"/>
      <c r="G213" s="93"/>
      <c r="H213" s="93"/>
      <c r="I213" s="93"/>
      <c r="J213" s="93"/>
      <c r="K213" s="93"/>
      <c r="L213" s="93"/>
      <c r="M213" s="93"/>
      <c r="N213" s="93"/>
      <c r="O213" s="93"/>
      <c r="P213" s="93"/>
      <c r="Q213" s="93"/>
      <c r="R213" s="93"/>
      <c r="S213" s="93"/>
      <c r="T213" s="93"/>
    </row>
    <row r="214" spans="1:20" x14ac:dyDescent="0.25">
      <c r="A214" s="95"/>
      <c r="B214" s="93"/>
      <c r="C214" s="93"/>
      <c r="D214" s="93"/>
      <c r="E214" s="93"/>
      <c r="F214" s="93"/>
      <c r="G214" s="93"/>
      <c r="H214" s="93"/>
      <c r="I214" s="93"/>
      <c r="J214" s="93"/>
      <c r="K214" s="93"/>
      <c r="L214" s="93"/>
      <c r="M214" s="93"/>
      <c r="N214" s="93"/>
      <c r="O214" s="93"/>
      <c r="P214" s="93"/>
      <c r="Q214" s="93"/>
      <c r="R214" s="93"/>
      <c r="S214" s="93"/>
      <c r="T214" s="93"/>
    </row>
    <row r="215" spans="1:20" x14ac:dyDescent="0.25">
      <c r="A215" s="95"/>
      <c r="B215" s="93"/>
      <c r="C215" s="93"/>
      <c r="D215" s="93"/>
      <c r="E215" s="93"/>
      <c r="F215" s="93"/>
      <c r="G215" s="93"/>
      <c r="H215" s="93"/>
      <c r="I215" s="93"/>
      <c r="J215" s="93"/>
      <c r="K215" s="93"/>
      <c r="L215" s="93"/>
      <c r="M215" s="93"/>
      <c r="N215" s="93"/>
      <c r="O215" s="93"/>
      <c r="P215" s="93"/>
      <c r="Q215" s="93"/>
      <c r="R215" s="93"/>
      <c r="S215" s="93"/>
      <c r="T215" s="93"/>
    </row>
    <row r="216" spans="1:20" x14ac:dyDescent="0.25">
      <c r="A216" s="95"/>
      <c r="B216" s="93"/>
      <c r="C216" s="93"/>
      <c r="D216" s="93"/>
      <c r="E216" s="93"/>
      <c r="F216" s="93"/>
      <c r="G216" s="93"/>
      <c r="H216" s="93"/>
      <c r="I216" s="93"/>
      <c r="J216" s="93"/>
      <c r="K216" s="93"/>
      <c r="L216" s="93"/>
      <c r="M216" s="93"/>
      <c r="N216" s="93"/>
      <c r="O216" s="93"/>
      <c r="P216" s="93"/>
      <c r="Q216" s="93"/>
      <c r="R216" s="93"/>
      <c r="S216" s="93"/>
      <c r="T216" s="93"/>
    </row>
    <row r="217" spans="1:20" x14ac:dyDescent="0.25">
      <c r="A217" s="95"/>
      <c r="B217" s="93"/>
      <c r="C217" s="93"/>
      <c r="D217" s="93"/>
      <c r="E217" s="93"/>
      <c r="F217" s="93"/>
      <c r="G217" s="93"/>
      <c r="H217" s="93"/>
      <c r="I217" s="93"/>
      <c r="J217" s="93"/>
      <c r="K217" s="93"/>
      <c r="L217" s="93"/>
      <c r="M217" s="93"/>
      <c r="N217" s="93"/>
      <c r="O217" s="93"/>
      <c r="P217" s="93"/>
      <c r="Q217" s="93"/>
      <c r="R217" s="93"/>
      <c r="S217" s="93"/>
      <c r="T217" s="93"/>
    </row>
    <row r="218" spans="1:20" x14ac:dyDescent="0.25">
      <c r="A218" s="95"/>
      <c r="B218" s="93"/>
      <c r="C218" s="93"/>
      <c r="D218" s="93"/>
      <c r="E218" s="93"/>
      <c r="F218" s="93"/>
      <c r="G218" s="93"/>
      <c r="H218" s="93"/>
      <c r="I218" s="93"/>
      <c r="J218" s="93"/>
      <c r="K218" s="93"/>
      <c r="L218" s="93"/>
      <c r="M218" s="93"/>
      <c r="N218" s="93"/>
      <c r="O218" s="93"/>
      <c r="P218" s="93"/>
      <c r="Q218" s="93"/>
      <c r="R218" s="93"/>
      <c r="S218" s="93"/>
      <c r="T218" s="93"/>
    </row>
    <row r="219" spans="1:20" x14ac:dyDescent="0.25">
      <c r="A219" s="95"/>
      <c r="B219" s="93"/>
      <c r="C219" s="93"/>
      <c r="D219" s="93"/>
      <c r="E219" s="93"/>
      <c r="F219" s="93"/>
      <c r="G219" s="93"/>
      <c r="H219" s="93"/>
      <c r="I219" s="93"/>
      <c r="J219" s="93"/>
      <c r="K219" s="93"/>
      <c r="L219" s="93"/>
      <c r="M219" s="93"/>
      <c r="N219" s="93"/>
      <c r="O219" s="93"/>
      <c r="P219" s="93"/>
      <c r="Q219" s="93"/>
      <c r="R219" s="93"/>
      <c r="S219" s="93"/>
      <c r="T219" s="93"/>
    </row>
    <row r="220" spans="1:20" x14ac:dyDescent="0.25">
      <c r="A220" s="95"/>
      <c r="B220" s="93"/>
      <c r="C220" s="93"/>
      <c r="D220" s="93"/>
      <c r="E220" s="93"/>
      <c r="F220" s="93"/>
      <c r="G220" s="93"/>
      <c r="H220" s="93"/>
      <c r="I220" s="93"/>
      <c r="J220" s="93"/>
      <c r="K220" s="93"/>
      <c r="L220" s="93"/>
      <c r="M220" s="93"/>
      <c r="N220" s="93"/>
      <c r="O220" s="93"/>
      <c r="P220" s="93"/>
      <c r="Q220" s="93"/>
      <c r="R220" s="93"/>
      <c r="S220" s="93"/>
      <c r="T220" s="93"/>
    </row>
    <row r="221" spans="1:20" ht="13.8" thickBot="1" x14ac:dyDescent="0.3">
      <c r="A221" s="94"/>
      <c r="B221" s="93"/>
      <c r="C221" s="93"/>
      <c r="D221" s="93"/>
      <c r="E221" s="93"/>
      <c r="F221" s="93"/>
      <c r="G221" s="93"/>
      <c r="H221" s="93"/>
      <c r="I221" s="93"/>
      <c r="J221" s="93"/>
      <c r="K221" s="93"/>
      <c r="L221" s="93"/>
      <c r="M221" s="93"/>
      <c r="N221" s="93"/>
      <c r="O221" s="93"/>
      <c r="P221" s="93"/>
      <c r="Q221" s="93"/>
      <c r="R221" s="93"/>
      <c r="S221" s="93"/>
      <c r="T221" s="93"/>
    </row>
  </sheetData>
  <conditionalFormatting sqref="B60:U111">
    <cfRule type="cellIs" dxfId="6" priority="5" operator="greaterThan">
      <formula>100</formula>
    </cfRule>
    <cfRule type="cellIs" dxfId="5" priority="6" operator="between">
      <formula>10</formula>
      <formula>99</formula>
    </cfRule>
    <cfRule type="cellIs" dxfId="4" priority="7" operator="between">
      <formula>0</formula>
      <formula>9</formula>
    </cfRule>
  </conditionalFormatting>
  <conditionalFormatting sqref="B60:U111">
    <cfRule type="cellIs" dxfId="3" priority="1" operator="greaterThan">
      <formula>1000</formula>
    </cfRule>
    <cfRule type="cellIs" dxfId="2" priority="2" operator="between">
      <formula>100</formula>
      <formula>999</formula>
    </cfRule>
    <cfRule type="cellIs" dxfId="1" priority="3" operator="between">
      <formula>10</formula>
      <formula>99</formula>
    </cfRule>
    <cfRule type="cellIs" dxfId="0" priority="4" operator="between">
      <formula>0</formula>
      <formula>9</formula>
    </cfRule>
  </conditionalFormatting>
  <hyperlinks>
    <hyperlink ref="A4" location="TOC!A1" display="Return to Table of Contents"/>
  </hyperlinks>
  <printOptions horizontalCentered="1" headings="1" gridLines="1"/>
  <pageMargins left="0.25" right="0.25" top="0.25" bottom="0.25" header="0.25" footer="0.5"/>
  <pageSetup scale="6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9"/>
  <sheetViews>
    <sheetView zoomScale="80" zoomScaleNormal="80" zoomScaleSheetLayoutView="98" workbookViewId="0"/>
  </sheetViews>
  <sheetFormatPr baseColWidth="10" defaultColWidth="9.109375" defaultRowHeight="13.2" x14ac:dyDescent="0.25"/>
  <cols>
    <col min="1" max="1" width="20.33203125" style="123" customWidth="1"/>
    <col min="2" max="7" width="15.6640625" style="123" customWidth="1"/>
    <col min="8" max="8" width="6.88671875" style="123" customWidth="1"/>
    <col min="9" max="9" width="15.6640625" style="123" customWidth="1"/>
    <col min="10" max="14" width="12.6640625" style="123" customWidth="1"/>
    <col min="15" max="16384" width="9.109375" style="123"/>
  </cols>
  <sheetData>
    <row r="1" spans="1:14" s="146" customFormat="1" ht="18" x14ac:dyDescent="0.35">
      <c r="A1" s="149" t="s">
        <v>108</v>
      </c>
      <c r="B1" s="148" t="s">
        <v>107</v>
      </c>
      <c r="C1" s="148"/>
      <c r="D1" s="148"/>
      <c r="E1" s="148"/>
      <c r="F1" s="148"/>
      <c r="G1" s="148"/>
      <c r="H1" s="148"/>
      <c r="I1" s="148"/>
      <c r="J1" s="147"/>
      <c r="K1" s="147"/>
      <c r="L1" s="147"/>
      <c r="M1" s="147"/>
      <c r="N1" s="147"/>
    </row>
    <row r="2" spans="1:14" s="142" customFormat="1" ht="15.6" x14ac:dyDescent="0.3">
      <c r="A2" s="145"/>
      <c r="B2" s="144" t="s">
        <v>106</v>
      </c>
      <c r="C2" s="144"/>
      <c r="D2" s="143"/>
      <c r="E2" s="143"/>
      <c r="F2" s="143"/>
      <c r="G2" s="143"/>
      <c r="H2" s="143"/>
      <c r="I2" s="143"/>
      <c r="J2" s="143"/>
      <c r="K2" s="143"/>
    </row>
    <row r="3" spans="1:14" s="136" customFormat="1" ht="14.4" x14ac:dyDescent="0.3">
      <c r="B3" s="141"/>
      <c r="C3" s="141"/>
      <c r="D3" s="141"/>
      <c r="E3" s="141"/>
      <c r="F3" s="141"/>
      <c r="G3" s="141"/>
      <c r="H3" s="141"/>
      <c r="I3" s="141"/>
      <c r="J3" s="139"/>
      <c r="K3" s="139"/>
      <c r="L3" s="139"/>
      <c r="M3" s="139"/>
      <c r="N3" s="139"/>
    </row>
    <row r="4" spans="1:14" s="136" customFormat="1" ht="27" x14ac:dyDescent="0.3">
      <c r="A4" s="117" t="s">
        <v>99</v>
      </c>
      <c r="B4" s="140"/>
      <c r="C4" s="140"/>
      <c r="D4" s="140"/>
      <c r="E4" s="140"/>
      <c r="F4" s="140"/>
      <c r="G4" s="140"/>
      <c r="H4" s="140"/>
      <c r="I4" s="140"/>
      <c r="J4" s="139"/>
      <c r="K4" s="139"/>
      <c r="L4" s="139"/>
      <c r="M4" s="139"/>
      <c r="N4" s="139"/>
    </row>
    <row r="5" spans="1:14" s="136" customFormat="1" ht="14.4" x14ac:dyDescent="0.3">
      <c r="A5" s="138"/>
      <c r="B5" s="137"/>
      <c r="C5" s="137"/>
      <c r="D5" s="137"/>
      <c r="E5" s="137"/>
      <c r="F5" s="137"/>
      <c r="G5" s="137"/>
      <c r="H5" s="126"/>
    </row>
    <row r="6" spans="1:14" s="130" customFormat="1" ht="15.75" customHeight="1" x14ac:dyDescent="0.3">
      <c r="A6" s="135" t="s">
        <v>10</v>
      </c>
      <c r="B6" s="227" t="s">
        <v>138</v>
      </c>
      <c r="C6" s="228" t="s">
        <v>105</v>
      </c>
      <c r="D6" s="229" t="s">
        <v>139</v>
      </c>
      <c r="E6" s="227" t="s">
        <v>140</v>
      </c>
      <c r="F6" s="227" t="s">
        <v>141</v>
      </c>
      <c r="G6" s="230" t="s">
        <v>104</v>
      </c>
      <c r="H6" s="218"/>
      <c r="I6" s="231" t="s">
        <v>142</v>
      </c>
      <c r="K6" s="123"/>
    </row>
    <row r="7" spans="1:14" s="130" customFormat="1" ht="18" customHeight="1" x14ac:dyDescent="0.3">
      <c r="A7" s="134" t="s">
        <v>11</v>
      </c>
      <c r="B7" s="215">
        <v>1.5578779233026863</v>
      </c>
      <c r="C7" s="216">
        <v>1.9343925296039899</v>
      </c>
      <c r="D7" s="216">
        <v>2.15714621114933</v>
      </c>
      <c r="E7" s="216">
        <v>1.3985770343235338</v>
      </c>
      <c r="F7" s="216">
        <v>-0.66569173139807702</v>
      </c>
      <c r="G7" s="217">
        <v>1.5538811810019482</v>
      </c>
      <c r="H7" s="218"/>
      <c r="I7" s="219">
        <v>1.0680808798334995</v>
      </c>
      <c r="J7" s="131"/>
      <c r="K7" s="123"/>
      <c r="L7" s="131"/>
      <c r="M7" s="131"/>
    </row>
    <row r="8" spans="1:14" s="130" customFormat="1" ht="18" customHeight="1" x14ac:dyDescent="0.3">
      <c r="A8" s="133" t="s">
        <v>0</v>
      </c>
      <c r="B8" s="220">
        <v>1.390427286576168</v>
      </c>
      <c r="C8" s="218">
        <v>1.5025821781138315</v>
      </c>
      <c r="D8" s="218">
        <v>1.8680280890537304</v>
      </c>
      <c r="E8" s="218">
        <v>1.5059698970497637</v>
      </c>
      <c r="F8" s="218">
        <v>-0.29691316405725532</v>
      </c>
      <c r="G8" s="221">
        <v>2.0157577304707797</v>
      </c>
      <c r="H8" s="218"/>
      <c r="I8" s="222">
        <v>1.3465869327075941</v>
      </c>
      <c r="J8" s="131"/>
      <c r="K8" s="123"/>
      <c r="L8" s="131"/>
      <c r="M8" s="131"/>
    </row>
    <row r="9" spans="1:14" s="130" customFormat="1" ht="18" customHeight="1" x14ac:dyDescent="0.3">
      <c r="A9" s="133" t="s">
        <v>15</v>
      </c>
      <c r="B9" s="220">
        <v>1.8373770957843316</v>
      </c>
      <c r="C9" s="218">
        <v>1.7591766880253434</v>
      </c>
      <c r="D9" s="218">
        <v>2.2421263277989434</v>
      </c>
      <c r="E9" s="218">
        <v>2.0930729515287405</v>
      </c>
      <c r="F9" s="218">
        <v>0.60327494753178446</v>
      </c>
      <c r="G9" s="221">
        <v>1.1445127270004463</v>
      </c>
      <c r="H9" s="218"/>
      <c r="I9" s="222">
        <v>1.051837188859861</v>
      </c>
      <c r="J9" s="131"/>
      <c r="K9" s="123"/>
      <c r="L9" s="131"/>
      <c r="M9" s="131"/>
    </row>
    <row r="10" spans="1:14" s="130" customFormat="1" ht="18" customHeight="1" x14ac:dyDescent="0.3">
      <c r="A10" s="133" t="s">
        <v>1</v>
      </c>
      <c r="B10" s="220">
        <v>1.7715914898077889</v>
      </c>
      <c r="C10" s="218">
        <v>3.8675195449322741</v>
      </c>
      <c r="D10" s="218">
        <v>0.85683703961643154</v>
      </c>
      <c r="E10" s="218">
        <v>1.3049431011224133</v>
      </c>
      <c r="F10" s="218">
        <v>-0.78525696792886013</v>
      </c>
      <c r="G10" s="221">
        <v>4.1494862986212189</v>
      </c>
      <c r="H10" s="218"/>
      <c r="I10" s="222">
        <v>-0.65293286433907305</v>
      </c>
      <c r="J10" s="131"/>
      <c r="K10" s="123"/>
      <c r="L10" s="131"/>
      <c r="M10" s="131"/>
    </row>
    <row r="11" spans="1:14" s="130" customFormat="1" ht="18" customHeight="1" x14ac:dyDescent="0.3">
      <c r="A11" s="133" t="s">
        <v>103</v>
      </c>
      <c r="B11" s="220">
        <v>5.4621110662801398</v>
      </c>
      <c r="C11" s="218">
        <v>7.3076171826712111</v>
      </c>
      <c r="D11" s="218">
        <v>5.5532475452048535</v>
      </c>
      <c r="E11" s="218">
        <v>4.1802142207190141</v>
      </c>
      <c r="F11" s="218">
        <v>2.5025070915196457</v>
      </c>
      <c r="G11" s="221">
        <v>5.8289423349443981</v>
      </c>
      <c r="H11" s="218"/>
      <c r="I11" s="222">
        <v>2.8657112180909383</v>
      </c>
      <c r="J11" s="131"/>
      <c r="K11" s="123"/>
      <c r="L11" s="131"/>
      <c r="M11" s="131"/>
    </row>
    <row r="12" spans="1:14" s="130" customFormat="1" ht="18" customHeight="1" x14ac:dyDescent="0.3">
      <c r="A12" s="133" t="s">
        <v>18</v>
      </c>
      <c r="B12" s="220">
        <v>4.3046249714393969</v>
      </c>
      <c r="C12" s="218">
        <v>5.5622038828597065</v>
      </c>
      <c r="D12" s="218">
        <v>4.1965241052921431</v>
      </c>
      <c r="E12" s="218">
        <v>3.9566449393542369</v>
      </c>
      <c r="F12" s="218">
        <v>1.7784350011910588</v>
      </c>
      <c r="G12" s="221">
        <v>12.749033805495147</v>
      </c>
      <c r="H12" s="218"/>
      <c r="I12" s="222">
        <v>2.7240424532348095</v>
      </c>
      <c r="J12" s="131"/>
      <c r="K12" s="123"/>
      <c r="L12" s="131"/>
      <c r="M12" s="131"/>
    </row>
    <row r="13" spans="1:14" s="130" customFormat="1" ht="18" customHeight="1" x14ac:dyDescent="0.3">
      <c r="A13" s="133" t="s">
        <v>2</v>
      </c>
      <c r="B13" s="220">
        <v>1.8075113900506201</v>
      </c>
      <c r="C13" s="218">
        <v>2.0001579019986115</v>
      </c>
      <c r="D13" s="218">
        <v>2.2497705145641644</v>
      </c>
      <c r="E13" s="218">
        <v>1.7317754071469071</v>
      </c>
      <c r="F13" s="218">
        <v>0.31856351020631557</v>
      </c>
      <c r="G13" s="221">
        <v>2.0132088232147183</v>
      </c>
      <c r="H13" s="218"/>
      <c r="I13" s="222">
        <v>2.5528823269358458</v>
      </c>
      <c r="J13" s="131"/>
      <c r="K13" s="123"/>
      <c r="L13" s="131"/>
      <c r="M13" s="131"/>
    </row>
    <row r="14" spans="1:14" s="130" customFormat="1" ht="18" customHeight="1" x14ac:dyDescent="0.3">
      <c r="A14" s="133" t="s">
        <v>3</v>
      </c>
      <c r="B14" s="220">
        <v>1.6066140103492499</v>
      </c>
      <c r="C14" s="218">
        <v>2.1057421571021306</v>
      </c>
      <c r="D14" s="218">
        <v>1.92527931870492</v>
      </c>
      <c r="E14" s="218">
        <v>1.4221690554480082</v>
      </c>
      <c r="F14" s="218">
        <v>-0.2183839399784282</v>
      </c>
      <c r="G14" s="221">
        <v>1.3087898897407468</v>
      </c>
      <c r="H14" s="218"/>
      <c r="I14" s="222">
        <v>1.3012695345969716</v>
      </c>
      <c r="J14" s="131"/>
      <c r="K14" s="123"/>
      <c r="L14" s="131"/>
      <c r="M14" s="131"/>
    </row>
    <row r="15" spans="1:14" s="130" customFormat="1" ht="18" customHeight="1" x14ac:dyDescent="0.3">
      <c r="A15" s="133" t="s">
        <v>51</v>
      </c>
      <c r="B15" s="220" t="s">
        <v>97</v>
      </c>
      <c r="C15" s="218" t="s">
        <v>97</v>
      </c>
      <c r="D15" s="218" t="s">
        <v>97</v>
      </c>
      <c r="E15" s="218">
        <v>4.6649571768129228</v>
      </c>
      <c r="F15" s="218">
        <v>0.22902714242412081</v>
      </c>
      <c r="G15" s="221">
        <v>2.4874104549428067</v>
      </c>
      <c r="H15" s="218"/>
      <c r="I15" s="222">
        <v>1.8541566874442639</v>
      </c>
      <c r="J15" s="131"/>
      <c r="K15" s="123"/>
      <c r="L15" s="131"/>
      <c r="M15" s="131"/>
    </row>
    <row r="16" spans="1:14" s="130" customFormat="1" ht="18" customHeight="1" x14ac:dyDescent="0.3">
      <c r="A16" s="133" t="s">
        <v>4</v>
      </c>
      <c r="B16" s="220">
        <v>1.3770294763117308</v>
      </c>
      <c r="C16" s="218">
        <v>1.8105041651792497</v>
      </c>
      <c r="D16" s="218">
        <v>2.2089959826346872</v>
      </c>
      <c r="E16" s="218">
        <v>1.2785555661973369</v>
      </c>
      <c r="F16" s="218">
        <v>-1.6649265779886235</v>
      </c>
      <c r="G16" s="221">
        <v>0.84181036979664725</v>
      </c>
      <c r="H16" s="218"/>
      <c r="I16" s="222">
        <v>0.36435295493493225</v>
      </c>
      <c r="J16" s="131"/>
      <c r="K16" s="123"/>
      <c r="L16" s="131"/>
      <c r="M16" s="131"/>
    </row>
    <row r="17" spans="1:13" s="130" customFormat="1" ht="18" customHeight="1" x14ac:dyDescent="0.3">
      <c r="A17" s="133" t="s">
        <v>49</v>
      </c>
      <c r="B17" s="220">
        <v>1.9987226905165523</v>
      </c>
      <c r="C17" s="218">
        <v>2.8447636819167954</v>
      </c>
      <c r="D17" s="218">
        <v>1.6786514582835865</v>
      </c>
      <c r="E17" s="218">
        <v>2.9495990142368145</v>
      </c>
      <c r="F17" s="218">
        <v>-1.1243708209489722</v>
      </c>
      <c r="G17" s="221">
        <v>2.8524644148340661</v>
      </c>
      <c r="H17" s="218"/>
      <c r="I17" s="222">
        <v>2.2659495396594176</v>
      </c>
      <c r="J17" s="131"/>
      <c r="K17" s="123"/>
      <c r="L17" s="131"/>
      <c r="M17" s="131"/>
    </row>
    <row r="18" spans="1:13" s="130" customFormat="1" ht="18" customHeight="1" x14ac:dyDescent="0.3">
      <c r="A18" s="133" t="s">
        <v>5</v>
      </c>
      <c r="B18" s="220">
        <v>1.2583238696022958</v>
      </c>
      <c r="C18" s="218">
        <v>1.7654180696744071</v>
      </c>
      <c r="D18" s="218">
        <v>1.5240594227730275</v>
      </c>
      <c r="E18" s="218">
        <v>1.1129414024865225</v>
      </c>
      <c r="F18" s="218">
        <v>-0.52566908013615965</v>
      </c>
      <c r="G18" s="221">
        <v>1.1167249014247593</v>
      </c>
      <c r="H18" s="218"/>
      <c r="I18" s="222">
        <v>1.1495725176359661</v>
      </c>
      <c r="J18" s="131"/>
      <c r="K18" s="123"/>
      <c r="L18" s="131"/>
      <c r="M18" s="131"/>
    </row>
    <row r="19" spans="1:13" s="130" customFormat="1" ht="18" customHeight="1" x14ac:dyDescent="0.3">
      <c r="A19" s="133" t="s">
        <v>6</v>
      </c>
      <c r="B19" s="220" t="s">
        <v>97</v>
      </c>
      <c r="C19" s="218">
        <v>1.9620107298099709</v>
      </c>
      <c r="D19" s="218" t="s">
        <v>97</v>
      </c>
      <c r="E19" s="218">
        <v>1.4000691351531147</v>
      </c>
      <c r="F19" s="218">
        <v>0.74743318508558865</v>
      </c>
      <c r="G19" s="221">
        <v>3.840016724222961</v>
      </c>
      <c r="H19" s="218"/>
      <c r="I19" s="222">
        <v>2.9666197184942344</v>
      </c>
      <c r="J19" s="131"/>
      <c r="K19" s="123"/>
      <c r="L19" s="131"/>
      <c r="M19" s="131"/>
    </row>
    <row r="20" spans="1:13" s="130" customFormat="1" ht="18" customHeight="1" x14ac:dyDescent="0.3">
      <c r="A20" s="133" t="s">
        <v>50</v>
      </c>
      <c r="B20" s="220">
        <v>2.940186259290245</v>
      </c>
      <c r="C20" s="218">
        <v>2.4954288743582076</v>
      </c>
      <c r="D20" s="218">
        <v>5.9546116047697772</v>
      </c>
      <c r="E20" s="218">
        <v>2.9960045716822092</v>
      </c>
      <c r="F20" s="218">
        <v>-3.1706737088357029</v>
      </c>
      <c r="G20" s="221">
        <v>-0.69529844063762614</v>
      </c>
      <c r="H20" s="218"/>
      <c r="I20" s="222">
        <v>0.39976020128602574</v>
      </c>
      <c r="J20" s="131"/>
      <c r="K20" s="123"/>
      <c r="L20" s="131"/>
      <c r="M20" s="131"/>
    </row>
    <row r="21" spans="1:13" s="130" customFormat="1" ht="18" customHeight="1" x14ac:dyDescent="0.3">
      <c r="A21" s="133" t="s">
        <v>7</v>
      </c>
      <c r="B21" s="220">
        <v>1.2665976365419329</v>
      </c>
      <c r="C21" s="218">
        <v>2.4334339335565058</v>
      </c>
      <c r="D21" s="218">
        <v>1.5682166026629973</v>
      </c>
      <c r="E21" s="218">
        <v>0.68571629620104435</v>
      </c>
      <c r="F21" s="218">
        <v>-1.6155057255420546</v>
      </c>
      <c r="G21" s="221">
        <v>1.6058102504222571</v>
      </c>
      <c r="H21" s="218"/>
      <c r="I21" s="222">
        <v>0.15684801412989557</v>
      </c>
      <c r="J21" s="131"/>
      <c r="K21" s="123"/>
      <c r="L21" s="131"/>
      <c r="M21" s="131"/>
    </row>
    <row r="22" spans="1:13" s="130" customFormat="1" ht="18" customHeight="1" x14ac:dyDescent="0.3">
      <c r="A22" s="133" t="s">
        <v>12</v>
      </c>
      <c r="B22" s="220">
        <v>1.6246937972387965</v>
      </c>
      <c r="C22" s="218">
        <v>1.5644163326613114</v>
      </c>
      <c r="D22" s="218">
        <v>2.5160962763391748</v>
      </c>
      <c r="E22" s="218">
        <v>1.568168342829579</v>
      </c>
      <c r="F22" s="218">
        <v>-0.31067009614397234</v>
      </c>
      <c r="G22" s="221">
        <v>1.1092844750334452</v>
      </c>
      <c r="H22" s="218"/>
      <c r="I22" s="222">
        <v>0.50137950634581152</v>
      </c>
      <c r="J22" s="131"/>
      <c r="K22" s="123"/>
      <c r="L22" s="131"/>
      <c r="M22" s="131"/>
    </row>
    <row r="23" spans="1:13" s="130" customFormat="1" ht="18" customHeight="1" x14ac:dyDescent="0.3">
      <c r="A23" s="133" t="s">
        <v>8</v>
      </c>
      <c r="B23" s="220">
        <v>1.9705338034036624</v>
      </c>
      <c r="C23" s="218">
        <v>2.3162864071667455</v>
      </c>
      <c r="D23" s="218">
        <v>3.1138416594060025</v>
      </c>
      <c r="E23" s="218">
        <v>1.6095961485063537</v>
      </c>
      <c r="F23" s="218">
        <v>-1.1398557258863184</v>
      </c>
      <c r="G23" s="221">
        <v>-0.56979936129392117</v>
      </c>
      <c r="H23" s="218"/>
      <c r="I23" s="222">
        <v>0.13952043999152508</v>
      </c>
      <c r="J23" s="131"/>
      <c r="K23" s="123"/>
      <c r="L23" s="131"/>
      <c r="M23" s="131"/>
    </row>
    <row r="24" spans="1:13" s="130" customFormat="1" ht="18" customHeight="1" x14ac:dyDescent="0.3">
      <c r="A24" s="133" t="s">
        <v>16</v>
      </c>
      <c r="B24" s="220">
        <v>1.8231716340223247</v>
      </c>
      <c r="C24" s="218">
        <v>2.4114864882402332</v>
      </c>
      <c r="D24" s="218">
        <v>2.4313014098881203</v>
      </c>
      <c r="E24" s="218">
        <v>1.8199318825271815</v>
      </c>
      <c r="F24" s="218">
        <v>-1.2527541278126719</v>
      </c>
      <c r="G24" s="221">
        <v>-0.38041583109084121</v>
      </c>
      <c r="H24" s="218"/>
      <c r="I24" s="222">
        <v>0.59382753458527837</v>
      </c>
      <c r="J24" s="131"/>
      <c r="K24" s="123"/>
      <c r="L24" s="131"/>
      <c r="M24" s="131"/>
    </row>
    <row r="25" spans="1:13" s="130" customFormat="1" ht="18" customHeight="1" x14ac:dyDescent="0.3">
      <c r="A25" s="133" t="s">
        <v>9</v>
      </c>
      <c r="B25" s="220">
        <v>1.7616519319621382</v>
      </c>
      <c r="C25" s="218">
        <v>1.8592531077205043</v>
      </c>
      <c r="D25" s="218">
        <v>1.7318022664953858</v>
      </c>
      <c r="E25" s="218">
        <v>2.558816363414107</v>
      </c>
      <c r="F25" s="218">
        <v>0.19066310305839718</v>
      </c>
      <c r="G25" s="221">
        <v>5.2931968771412263</v>
      </c>
      <c r="H25" s="218"/>
      <c r="I25" s="222">
        <v>3.1073319602030525</v>
      </c>
      <c r="J25" s="131"/>
      <c r="K25" s="123"/>
      <c r="L25" s="131"/>
      <c r="M25" s="131"/>
    </row>
    <row r="26" spans="1:13" s="130" customFormat="1" ht="18" customHeight="1" x14ac:dyDescent="0.3">
      <c r="A26" s="132" t="s">
        <v>13</v>
      </c>
      <c r="B26" s="226">
        <v>1.9927532834326467</v>
      </c>
      <c r="C26" s="223">
        <v>2.4531679633563508</v>
      </c>
      <c r="D26" s="223">
        <v>2.4743475135824644</v>
      </c>
      <c r="E26" s="223">
        <v>2.4914925477771632</v>
      </c>
      <c r="F26" s="223">
        <v>-1.2884178636350718</v>
      </c>
      <c r="G26" s="224">
        <v>1.162470458347542</v>
      </c>
      <c r="H26" s="218"/>
      <c r="I26" s="225">
        <v>-1.8157002670049494E-3</v>
      </c>
      <c r="J26" s="131"/>
      <c r="K26" s="123"/>
      <c r="L26" s="131"/>
      <c r="M26" s="131"/>
    </row>
    <row r="27" spans="1:13" s="127" customFormat="1" ht="13.8" x14ac:dyDescent="0.3">
      <c r="A27" s="127" t="s">
        <v>96</v>
      </c>
      <c r="H27" s="128"/>
    </row>
    <row r="28" spans="1:13" s="127" customFormat="1" ht="13.8" x14ac:dyDescent="0.3">
      <c r="A28" s="105" t="s">
        <v>102</v>
      </c>
      <c r="H28" s="128"/>
    </row>
    <row r="29" spans="1:13" s="127" customFormat="1" ht="13.8" x14ac:dyDescent="0.3">
      <c r="A29" s="129" t="s">
        <v>101</v>
      </c>
      <c r="H29" s="128"/>
    </row>
    <row r="30" spans="1:13" s="125" customFormat="1" ht="14.4" x14ac:dyDescent="0.3">
      <c r="H30" s="126"/>
    </row>
    <row r="31" spans="1:13" s="125" customFormat="1" ht="14.4" x14ac:dyDescent="0.3"/>
    <row r="32" spans="1:13" s="125" customFormat="1" ht="14.4" x14ac:dyDescent="0.3">
      <c r="A32" s="102" t="s">
        <v>156</v>
      </c>
    </row>
    <row r="38" spans="7:8" ht="24.6" x14ac:dyDescent="0.4">
      <c r="G38" s="124"/>
      <c r="H38" s="124"/>
    </row>
    <row r="39" spans="7:8" ht="24.6" x14ac:dyDescent="0.4">
      <c r="G39" s="124"/>
      <c r="H39" s="124"/>
    </row>
  </sheetData>
  <hyperlinks>
    <hyperlink ref="A4" location="TOC!A1" display="Return to Table of Contents"/>
  </hyperlinks>
  <printOptions horizontalCentered="1"/>
  <pageMargins left="0.7" right="0.7"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117"/>
  <sheetViews>
    <sheetView zoomScale="80" zoomScaleNormal="80" workbookViewId="0">
      <pane xSplit="1" ySplit="6" topLeftCell="B7" activePane="bottomRight" state="frozen"/>
      <selection pane="topRight"/>
      <selection pane="bottomLeft"/>
      <selection pane="bottomRight" activeCell="D85" sqref="D85"/>
    </sheetView>
  </sheetViews>
  <sheetFormatPr baseColWidth="10" defaultColWidth="9.109375" defaultRowHeight="13.2" x14ac:dyDescent="0.25"/>
  <cols>
    <col min="1" max="1" width="12" style="92" customWidth="1"/>
    <col min="2" max="2" width="10.33203125" style="92" bestFit="1" customWidth="1"/>
    <col min="3" max="3" width="10.5546875" style="150" bestFit="1" customWidth="1"/>
    <col min="4" max="4" width="10.109375" style="150" customWidth="1"/>
    <col min="5" max="6" width="10.33203125" style="92" bestFit="1" customWidth="1"/>
    <col min="7" max="7" width="10.33203125" style="92" customWidth="1"/>
    <col min="8" max="9" width="10.33203125" style="92" bestFit="1" customWidth="1"/>
    <col min="10" max="10" width="10.33203125" style="92" customWidth="1"/>
    <col min="11" max="11" width="10.33203125" style="92" bestFit="1" customWidth="1"/>
    <col min="12" max="12" width="10.33203125" style="92" customWidth="1"/>
    <col min="13" max="14" width="10.33203125" style="92" bestFit="1" customWidth="1"/>
    <col min="15" max="15" width="10.33203125" style="92" customWidth="1"/>
    <col min="16" max="18" width="10.33203125" style="92" bestFit="1" customWidth="1"/>
    <col min="19" max="19" width="9.44140625" style="92" customWidth="1"/>
    <col min="20" max="21" width="10.33203125" style="92" bestFit="1" customWidth="1"/>
    <col min="22" max="16384" width="9.109375" style="92"/>
  </cols>
  <sheetData>
    <row r="1" spans="1:21" s="121" customFormat="1" ht="18" x14ac:dyDescent="0.35">
      <c r="A1" s="122" t="s">
        <v>109</v>
      </c>
      <c r="B1" s="121" t="s">
        <v>29</v>
      </c>
    </row>
    <row r="2" spans="1:21" s="119" customFormat="1" ht="15.6" x14ac:dyDescent="0.3">
      <c r="B2" s="120" t="s">
        <v>154</v>
      </c>
      <c r="C2" s="157"/>
      <c r="D2" s="157"/>
    </row>
    <row r="3" spans="1:21" s="99" customFormat="1" ht="14.4" x14ac:dyDescent="0.3">
      <c r="B3" s="116"/>
      <c r="C3" s="156"/>
      <c r="D3" s="156"/>
      <c r="E3" s="115"/>
      <c r="F3" s="115"/>
      <c r="G3" s="115"/>
      <c r="H3" s="115"/>
      <c r="I3" s="115"/>
      <c r="J3" s="115"/>
      <c r="K3" s="115"/>
      <c r="L3" s="115"/>
      <c r="M3" s="115"/>
      <c r="N3" s="115"/>
      <c r="O3" s="115"/>
      <c r="P3" s="115"/>
      <c r="Q3" s="115"/>
      <c r="R3" s="115"/>
      <c r="S3" s="115"/>
      <c r="T3" s="115"/>
      <c r="U3" s="115"/>
    </row>
    <row r="4" spans="1:21" s="99" customFormat="1" ht="40.200000000000003" x14ac:dyDescent="0.3">
      <c r="A4" s="117" t="s">
        <v>99</v>
      </c>
      <c r="B4" s="156"/>
      <c r="C4" s="156"/>
      <c r="D4" s="156"/>
      <c r="E4" s="115"/>
      <c r="F4" s="115"/>
      <c r="G4" s="115"/>
      <c r="H4" s="115"/>
      <c r="I4" s="115"/>
      <c r="J4" s="115"/>
      <c r="K4" s="115"/>
      <c r="L4" s="115"/>
      <c r="M4" s="115"/>
      <c r="N4" s="115"/>
      <c r="O4" s="115"/>
      <c r="P4" s="115"/>
      <c r="Q4" s="115"/>
      <c r="R4" s="115"/>
      <c r="S4" s="115"/>
      <c r="T4" s="115"/>
      <c r="U4" s="115"/>
    </row>
    <row r="5" spans="1:21" s="99" customFormat="1" ht="14.4" x14ac:dyDescent="0.3">
      <c r="B5" s="115"/>
      <c r="C5" s="156"/>
      <c r="D5" s="156"/>
      <c r="E5" s="115"/>
      <c r="F5" s="115"/>
      <c r="G5" s="115"/>
      <c r="H5" s="115"/>
      <c r="I5" s="115"/>
      <c r="J5" s="115"/>
      <c r="K5" s="115"/>
      <c r="L5" s="115"/>
      <c r="M5" s="115"/>
      <c r="N5" s="115"/>
      <c r="O5" s="115"/>
      <c r="P5" s="115"/>
      <c r="Q5" s="115"/>
      <c r="R5" s="115"/>
      <c r="S5" s="115"/>
      <c r="T5" s="115"/>
      <c r="U5" s="115"/>
    </row>
    <row r="6" spans="1:21" s="99" customFormat="1" ht="27" x14ac:dyDescent="0.3">
      <c r="A6" s="233" t="s">
        <v>98</v>
      </c>
      <c r="B6" s="234" t="s">
        <v>11</v>
      </c>
      <c r="C6" s="233" t="s">
        <v>0</v>
      </c>
      <c r="D6" s="233" t="s">
        <v>15</v>
      </c>
      <c r="E6" s="233" t="s">
        <v>1</v>
      </c>
      <c r="F6" s="234" t="s">
        <v>22</v>
      </c>
      <c r="G6" s="233" t="s">
        <v>18</v>
      </c>
      <c r="H6" s="233" t="s">
        <v>2</v>
      </c>
      <c r="I6" s="233" t="s">
        <v>3</v>
      </c>
      <c r="J6" s="234" t="s">
        <v>51</v>
      </c>
      <c r="K6" s="233" t="s">
        <v>4</v>
      </c>
      <c r="L6" s="233" t="s">
        <v>49</v>
      </c>
      <c r="M6" s="233" t="s">
        <v>5</v>
      </c>
      <c r="N6" s="233" t="s">
        <v>6</v>
      </c>
      <c r="O6" s="233" t="s">
        <v>50</v>
      </c>
      <c r="P6" s="233" t="s">
        <v>7</v>
      </c>
      <c r="Q6" s="233" t="s">
        <v>12</v>
      </c>
      <c r="R6" s="233" t="s">
        <v>8</v>
      </c>
      <c r="S6" s="233" t="s">
        <v>16</v>
      </c>
      <c r="T6" s="233" t="s">
        <v>9</v>
      </c>
      <c r="U6" s="234" t="s">
        <v>13</v>
      </c>
    </row>
    <row r="8" spans="1:21" s="99" customFormat="1" ht="14.4" hidden="1" x14ac:dyDescent="0.3">
      <c r="A8" s="103"/>
      <c r="B8" s="103"/>
      <c r="C8" s="103"/>
      <c r="D8" s="103"/>
      <c r="E8" s="103"/>
      <c r="F8" s="103"/>
      <c r="G8" s="103"/>
      <c r="H8" s="103"/>
      <c r="I8" s="103"/>
      <c r="J8" s="103"/>
      <c r="K8" s="103"/>
      <c r="L8" s="103"/>
      <c r="M8" s="103"/>
      <c r="N8" s="103"/>
      <c r="O8" s="103"/>
      <c r="P8" s="103"/>
      <c r="Q8" s="103"/>
      <c r="R8" s="103"/>
      <c r="S8" s="103"/>
      <c r="T8" s="103"/>
      <c r="U8" s="103"/>
    </row>
    <row r="9" spans="1:21" s="106" customFormat="1" ht="13.8" hidden="1" x14ac:dyDescent="0.3">
      <c r="C9" s="153"/>
      <c r="D9" s="153"/>
    </row>
    <row r="10" spans="1:21" hidden="1" x14ac:dyDescent="0.25"/>
    <row r="11" spans="1:21" hidden="1" x14ac:dyDescent="0.25"/>
    <row r="12" spans="1:21" hidden="1" x14ac:dyDescent="0.25"/>
    <row r="13" spans="1:21" hidden="1" x14ac:dyDescent="0.25"/>
    <row r="14" spans="1:21" hidden="1" x14ac:dyDescent="0.25"/>
    <row r="15" spans="1:21" hidden="1" x14ac:dyDescent="0.25"/>
    <row r="16" spans="1:21" hidden="1" x14ac:dyDescent="0.25"/>
    <row r="17" spans="3:4" hidden="1" x14ac:dyDescent="0.25">
      <c r="C17" s="92"/>
      <c r="D17" s="92"/>
    </row>
    <row r="18" spans="3:4" hidden="1" x14ac:dyDescent="0.25">
      <c r="C18" s="92"/>
      <c r="D18" s="92"/>
    </row>
    <row r="19" spans="3:4" hidden="1" x14ac:dyDescent="0.25">
      <c r="C19" s="92"/>
      <c r="D19" s="92"/>
    </row>
    <row r="20" spans="3:4" hidden="1" x14ac:dyDescent="0.25">
      <c r="C20" s="92"/>
      <c r="D20" s="92"/>
    </row>
    <row r="21" spans="3:4" hidden="1" x14ac:dyDescent="0.25">
      <c r="C21" s="92"/>
      <c r="D21" s="92"/>
    </row>
    <row r="22" spans="3:4" hidden="1" x14ac:dyDescent="0.25">
      <c r="C22" s="92"/>
      <c r="D22" s="92"/>
    </row>
    <row r="23" spans="3:4" hidden="1" x14ac:dyDescent="0.25">
      <c r="C23" s="92"/>
      <c r="D23" s="92"/>
    </row>
    <row r="24" spans="3:4" hidden="1" x14ac:dyDescent="0.25">
      <c r="C24" s="92"/>
      <c r="D24" s="92"/>
    </row>
    <row r="25" spans="3:4" hidden="1" x14ac:dyDescent="0.25">
      <c r="C25" s="92"/>
      <c r="D25" s="92"/>
    </row>
    <row r="26" spans="3:4" hidden="1" x14ac:dyDescent="0.25">
      <c r="C26" s="92"/>
      <c r="D26" s="92"/>
    </row>
    <row r="27" spans="3:4" hidden="1" x14ac:dyDescent="0.25">
      <c r="C27" s="92"/>
      <c r="D27" s="92"/>
    </row>
    <row r="28" spans="3:4" hidden="1" x14ac:dyDescent="0.25">
      <c r="C28" s="92"/>
      <c r="D28" s="92"/>
    </row>
    <row r="29" spans="3:4" hidden="1" x14ac:dyDescent="0.25">
      <c r="C29" s="92"/>
      <c r="D29" s="92"/>
    </row>
    <row r="30" spans="3:4" hidden="1" x14ac:dyDescent="0.25">
      <c r="C30" s="92"/>
      <c r="D30" s="92"/>
    </row>
    <row r="31" spans="3:4" hidden="1" x14ac:dyDescent="0.25">
      <c r="C31" s="92"/>
      <c r="D31" s="92"/>
    </row>
    <row r="32" spans="3:4" hidden="1" x14ac:dyDescent="0.25">
      <c r="C32" s="92"/>
      <c r="D32" s="92"/>
    </row>
    <row r="33" spans="3:4" hidden="1" x14ac:dyDescent="0.25">
      <c r="C33" s="92"/>
      <c r="D33" s="92"/>
    </row>
    <row r="34" spans="3:4" hidden="1" x14ac:dyDescent="0.25">
      <c r="C34" s="92"/>
      <c r="D34" s="92"/>
    </row>
    <row r="35" spans="3:4" hidden="1" x14ac:dyDescent="0.25">
      <c r="C35" s="92"/>
      <c r="D35" s="92"/>
    </row>
    <row r="36" spans="3:4" hidden="1" x14ac:dyDescent="0.25">
      <c r="C36" s="92"/>
      <c r="D36" s="92"/>
    </row>
    <row r="37" spans="3:4" hidden="1" x14ac:dyDescent="0.25">
      <c r="C37" s="92"/>
      <c r="D37" s="92"/>
    </row>
    <row r="38" spans="3:4" hidden="1" x14ac:dyDescent="0.25">
      <c r="C38" s="92"/>
      <c r="D38" s="92"/>
    </row>
    <row r="39" spans="3:4" hidden="1" x14ac:dyDescent="0.25">
      <c r="C39" s="92"/>
      <c r="D39" s="92"/>
    </row>
    <row r="40" spans="3:4" hidden="1" x14ac:dyDescent="0.25">
      <c r="C40" s="92"/>
      <c r="D40" s="92"/>
    </row>
    <row r="41" spans="3:4" hidden="1" x14ac:dyDescent="0.25">
      <c r="C41" s="92"/>
      <c r="D41" s="92"/>
    </row>
    <row r="42" spans="3:4" hidden="1" x14ac:dyDescent="0.25">
      <c r="C42" s="92"/>
      <c r="D42" s="92"/>
    </row>
    <row r="43" spans="3:4" hidden="1" x14ac:dyDescent="0.25">
      <c r="C43" s="92"/>
      <c r="D43" s="92"/>
    </row>
    <row r="44" spans="3:4" hidden="1" x14ac:dyDescent="0.25">
      <c r="C44" s="92"/>
      <c r="D44" s="92"/>
    </row>
    <row r="45" spans="3:4" hidden="1" x14ac:dyDescent="0.25">
      <c r="C45" s="92"/>
      <c r="D45" s="92"/>
    </row>
    <row r="46" spans="3:4" hidden="1" x14ac:dyDescent="0.25">
      <c r="C46" s="92"/>
      <c r="D46" s="92"/>
    </row>
    <row r="47" spans="3:4" hidden="1" x14ac:dyDescent="0.25">
      <c r="C47" s="92"/>
      <c r="D47" s="92"/>
    </row>
    <row r="48" spans="3:4" hidden="1" x14ac:dyDescent="0.25">
      <c r="C48" s="92"/>
      <c r="D48" s="92"/>
    </row>
    <row r="49" spans="1:23" hidden="1" x14ac:dyDescent="0.25"/>
    <row r="50" spans="1:23" hidden="1" x14ac:dyDescent="0.25"/>
    <row r="51" spans="1:23" hidden="1" x14ac:dyDescent="0.25"/>
    <row r="52" spans="1:23" hidden="1" x14ac:dyDescent="0.25"/>
    <row r="53" spans="1:23" hidden="1" x14ac:dyDescent="0.25"/>
    <row r="54" spans="1:23" hidden="1" x14ac:dyDescent="0.25"/>
    <row r="55" spans="1:23" hidden="1" x14ac:dyDescent="0.25"/>
    <row r="56" spans="1:23" hidden="1" x14ac:dyDescent="0.25"/>
    <row r="57" spans="1:23" hidden="1" x14ac:dyDescent="0.25"/>
    <row r="58" spans="1:23" hidden="1" x14ac:dyDescent="0.25"/>
    <row r="59" spans="1:23" hidden="1" x14ac:dyDescent="0.25"/>
    <row r="60" spans="1:23" x14ac:dyDescent="0.25">
      <c r="A60" s="95">
        <v>1960</v>
      </c>
      <c r="B60" s="199">
        <v>46950.647538125217</v>
      </c>
      <c r="C60" s="199">
        <v>42309.935774361409</v>
      </c>
      <c r="D60" s="199">
        <v>37875.541199332562</v>
      </c>
      <c r="E60" s="199">
        <v>12100.538252455142</v>
      </c>
      <c r="F60" s="199" t="s">
        <v>97</v>
      </c>
      <c r="G60" s="199" t="s">
        <v>97</v>
      </c>
      <c r="H60" s="199">
        <v>23918.974417194433</v>
      </c>
      <c r="I60" s="199">
        <v>30699.109820168338</v>
      </c>
      <c r="J60" s="199" t="s">
        <v>97</v>
      </c>
      <c r="K60" s="199">
        <v>32057.336216792097</v>
      </c>
      <c r="L60" s="199" t="s">
        <v>97</v>
      </c>
      <c r="M60" s="199">
        <v>25811.438830653125</v>
      </c>
      <c r="N60" s="199">
        <v>26243.1258236004</v>
      </c>
      <c r="O60" s="199" t="s">
        <v>97</v>
      </c>
      <c r="P60" s="199">
        <v>23608.281696787722</v>
      </c>
      <c r="Q60" s="199">
        <v>34524.451127766275</v>
      </c>
      <c r="R60" s="199">
        <v>38807.953979144666</v>
      </c>
      <c r="S60" s="199" t="s">
        <v>97</v>
      </c>
      <c r="T60" s="199">
        <v>28540.139144524081</v>
      </c>
      <c r="U60" s="199">
        <v>26063.722734246279</v>
      </c>
      <c r="W60" s="111"/>
    </row>
    <row r="61" spans="1:23" x14ac:dyDescent="0.25">
      <c r="A61" s="95">
        <v>1961</v>
      </c>
      <c r="B61" s="199">
        <v>48026.245938512475</v>
      </c>
      <c r="C61" s="199">
        <v>42986.298370936536</v>
      </c>
      <c r="D61" s="199">
        <v>37578.431712109166</v>
      </c>
      <c r="E61" s="199">
        <v>13348.269467784787</v>
      </c>
      <c r="F61" s="199" t="s">
        <v>97</v>
      </c>
      <c r="G61" s="199" t="s">
        <v>97</v>
      </c>
      <c r="H61" s="199">
        <v>25052.157840176729</v>
      </c>
      <c r="I61" s="199">
        <v>31987.764138131093</v>
      </c>
      <c r="J61" s="199" t="s">
        <v>97</v>
      </c>
      <c r="K61" s="199">
        <v>33453.673926466741</v>
      </c>
      <c r="L61" s="199" t="s">
        <v>97</v>
      </c>
      <c r="M61" s="199">
        <v>27056.502275693179</v>
      </c>
      <c r="N61" s="199">
        <v>27081.004002901016</v>
      </c>
      <c r="O61" s="199" t="s">
        <v>97</v>
      </c>
      <c r="P61" s="199">
        <v>25384.156467535136</v>
      </c>
      <c r="Q61" s="199">
        <v>35014.921282156924</v>
      </c>
      <c r="R61" s="199">
        <v>40630.264883439435</v>
      </c>
      <c r="S61" s="199" t="s">
        <v>97</v>
      </c>
      <c r="T61" s="199">
        <v>29919.145303366866</v>
      </c>
      <c r="U61" s="199">
        <v>26476.477102720539</v>
      </c>
      <c r="W61" s="111"/>
    </row>
    <row r="62" spans="1:23" x14ac:dyDescent="0.25">
      <c r="A62" s="95">
        <v>1962</v>
      </c>
      <c r="B62" s="199">
        <v>50049.452789118746</v>
      </c>
      <c r="C62" s="199">
        <v>44725.845393242358</v>
      </c>
      <c r="D62" s="199">
        <v>38752.6495535371</v>
      </c>
      <c r="E62" s="199">
        <v>14311.239350448661</v>
      </c>
      <c r="F62" s="199" t="s">
        <v>97</v>
      </c>
      <c r="G62" s="199" t="s">
        <v>97</v>
      </c>
      <c r="H62" s="199">
        <v>25773.46229696825</v>
      </c>
      <c r="I62" s="199">
        <v>33143.037877195078</v>
      </c>
      <c r="J62" s="199" t="s">
        <v>97</v>
      </c>
      <c r="K62" s="199">
        <v>34764.683173841455</v>
      </c>
      <c r="L62" s="199" t="s">
        <v>97</v>
      </c>
      <c r="M62" s="199">
        <v>28930.930705796964</v>
      </c>
      <c r="N62" s="199">
        <v>28245.741447004995</v>
      </c>
      <c r="O62" s="199" t="s">
        <v>97</v>
      </c>
      <c r="P62" s="199">
        <v>27038.048811493849</v>
      </c>
      <c r="Q62" s="199">
        <v>35803.315243345671</v>
      </c>
      <c r="R62" s="199">
        <v>41495.952709780504</v>
      </c>
      <c r="S62" s="199" t="s">
        <v>97</v>
      </c>
      <c r="T62" s="199">
        <v>31024.882673293891</v>
      </c>
      <c r="U62" s="199">
        <v>26715.750935439108</v>
      </c>
      <c r="W62" s="111"/>
    </row>
    <row r="63" spans="1:23" x14ac:dyDescent="0.25">
      <c r="A63" s="95">
        <v>1963</v>
      </c>
      <c r="B63" s="199">
        <v>51518.686943802189</v>
      </c>
      <c r="C63" s="199">
        <v>46032.142292529701</v>
      </c>
      <c r="D63" s="199">
        <v>39953.93324639128</v>
      </c>
      <c r="E63" s="199">
        <v>15436.682128311815</v>
      </c>
      <c r="F63" s="199">
        <v>5995.8314669314641</v>
      </c>
      <c r="G63" s="199" t="s">
        <v>97</v>
      </c>
      <c r="H63" s="199">
        <v>27009.631220281888</v>
      </c>
      <c r="I63" s="199">
        <v>34343.441356300762</v>
      </c>
      <c r="J63" s="199" t="s">
        <v>97</v>
      </c>
      <c r="K63" s="199">
        <v>34500.702077741415</v>
      </c>
      <c r="L63" s="199" t="s">
        <v>97</v>
      </c>
      <c r="M63" s="199">
        <v>30486.093602663612</v>
      </c>
      <c r="N63" s="199">
        <v>28971.332493606929</v>
      </c>
      <c r="O63" s="199" t="s">
        <v>97</v>
      </c>
      <c r="P63" s="199">
        <v>29036.497526078259</v>
      </c>
      <c r="Q63" s="199">
        <v>36487.422172216924</v>
      </c>
      <c r="R63" s="199">
        <v>42892.003884880665</v>
      </c>
      <c r="S63" s="199" t="s">
        <v>97</v>
      </c>
      <c r="T63" s="199">
        <v>32515.479775436146</v>
      </c>
      <c r="U63" s="199">
        <v>27894.102029846668</v>
      </c>
      <c r="W63" s="111"/>
    </row>
    <row r="64" spans="1:23" x14ac:dyDescent="0.25">
      <c r="A64" s="95">
        <v>1964</v>
      </c>
      <c r="B64" s="199">
        <v>53331.80355718144</v>
      </c>
      <c r="C64" s="199">
        <v>47334.622742102438</v>
      </c>
      <c r="D64" s="199">
        <v>41167.537103443428</v>
      </c>
      <c r="E64" s="199">
        <v>16942.151118538295</v>
      </c>
      <c r="F64" s="199">
        <v>6460.3690045311005</v>
      </c>
      <c r="G64" s="199" t="s">
        <v>97</v>
      </c>
      <c r="H64" s="199">
        <v>28688.095880026067</v>
      </c>
      <c r="I64" s="199">
        <v>36215.949099677775</v>
      </c>
      <c r="J64" s="199" t="s">
        <v>97</v>
      </c>
      <c r="K64" s="199">
        <v>36826.786898080303</v>
      </c>
      <c r="L64" s="199" t="s">
        <v>97</v>
      </c>
      <c r="M64" s="199">
        <v>32094.483002239514</v>
      </c>
      <c r="N64" s="199">
        <v>30874.495682532823</v>
      </c>
      <c r="O64" s="199" t="s">
        <v>97</v>
      </c>
      <c r="P64" s="199">
        <v>29952.4911881958</v>
      </c>
      <c r="Q64" s="199">
        <v>38941.838862341836</v>
      </c>
      <c r="R64" s="199">
        <v>44915.20984493602</v>
      </c>
      <c r="S64" s="199" t="s">
        <v>97</v>
      </c>
      <c r="T64" s="199">
        <v>34241.606864091147</v>
      </c>
      <c r="U64" s="199">
        <v>29141.078230305196</v>
      </c>
      <c r="W64" s="111"/>
    </row>
    <row r="65" spans="1:23" ht="25.5" customHeight="1" x14ac:dyDescent="0.25">
      <c r="A65" s="95">
        <v>1965</v>
      </c>
      <c r="B65" s="199">
        <v>55396.990511792319</v>
      </c>
      <c r="C65" s="199">
        <v>48569.499839770571</v>
      </c>
      <c r="D65" s="199">
        <v>41798.597806799946</v>
      </c>
      <c r="E65" s="199">
        <v>17619.404635478444</v>
      </c>
      <c r="F65" s="199">
        <v>6482.6069138422336</v>
      </c>
      <c r="G65" s="199" t="s">
        <v>97</v>
      </c>
      <c r="H65" s="199">
        <v>29707.722621401907</v>
      </c>
      <c r="I65" s="199">
        <v>37361.208338922763</v>
      </c>
      <c r="J65" s="199" t="s">
        <v>97</v>
      </c>
      <c r="K65" s="199">
        <v>37900.531525742335</v>
      </c>
      <c r="L65" s="199" t="s">
        <v>97</v>
      </c>
      <c r="M65" s="199">
        <v>33541.491397221682</v>
      </c>
      <c r="N65" s="199">
        <v>32344.03472877582</v>
      </c>
      <c r="O65" s="199" t="s">
        <v>97</v>
      </c>
      <c r="P65" s="199">
        <v>31704.911175888661</v>
      </c>
      <c r="Q65" s="199">
        <v>40659.639320660404</v>
      </c>
      <c r="R65" s="199">
        <v>46870.487707355504</v>
      </c>
      <c r="S65" s="199" t="s">
        <v>97</v>
      </c>
      <c r="T65" s="199">
        <v>35306.331031303038</v>
      </c>
      <c r="U65" s="199">
        <v>29596.693107269559</v>
      </c>
      <c r="W65" s="111"/>
    </row>
    <row r="66" spans="1:23" x14ac:dyDescent="0.25">
      <c r="A66" s="95">
        <v>1966</v>
      </c>
      <c r="B66" s="199">
        <v>57294.531558151582</v>
      </c>
      <c r="C66" s="199">
        <v>49767.137133306031</v>
      </c>
      <c r="D66" s="199">
        <v>41244.689205467723</v>
      </c>
      <c r="E66" s="199">
        <v>19034.760626303407</v>
      </c>
      <c r="F66" s="199">
        <v>7086.0783509657549</v>
      </c>
      <c r="G66" s="199" t="s">
        <v>97</v>
      </c>
      <c r="H66" s="199">
        <v>31646.892867891016</v>
      </c>
      <c r="I66" s="199">
        <v>38405.491950460841</v>
      </c>
      <c r="J66" s="199" t="s">
        <v>97</v>
      </c>
      <c r="K66" s="199">
        <v>38142.616794394744</v>
      </c>
      <c r="L66" s="199" t="s">
        <v>97</v>
      </c>
      <c r="M66" s="199">
        <v>35022.779381951426</v>
      </c>
      <c r="N66" s="199">
        <v>33348.665397098819</v>
      </c>
      <c r="O66" s="199" t="s">
        <v>97</v>
      </c>
      <c r="P66" s="199">
        <v>34159.973994925167</v>
      </c>
      <c r="Q66" s="199">
        <v>41475.664032580629</v>
      </c>
      <c r="R66" s="199">
        <v>48448.638717646201</v>
      </c>
      <c r="S66" s="199" t="s">
        <v>97</v>
      </c>
      <c r="T66" s="199">
        <v>35993.846462845453</v>
      </c>
      <c r="U66" s="199">
        <v>30196.865971566738</v>
      </c>
      <c r="W66" s="111"/>
    </row>
    <row r="67" spans="1:23" x14ac:dyDescent="0.25">
      <c r="A67" s="95">
        <v>1967</v>
      </c>
      <c r="B67" s="199">
        <v>57382.993639118911</v>
      </c>
      <c r="C67" s="199">
        <v>49663.834749558679</v>
      </c>
      <c r="D67" s="199">
        <v>43014.128125324343</v>
      </c>
      <c r="E67" s="199">
        <v>20744.875759393606</v>
      </c>
      <c r="F67" s="199">
        <v>7243.9579036878067</v>
      </c>
      <c r="G67" s="199" t="s">
        <v>97</v>
      </c>
      <c r="H67" s="199">
        <v>33138.932145659222</v>
      </c>
      <c r="I67" s="199">
        <v>40069.375567954754</v>
      </c>
      <c r="J67" s="199" t="s">
        <v>97</v>
      </c>
      <c r="K67" s="199">
        <v>40293.329978633017</v>
      </c>
      <c r="L67" s="199" t="s">
        <v>97</v>
      </c>
      <c r="M67" s="199">
        <v>36640.189538203398</v>
      </c>
      <c r="N67" s="199">
        <v>34365.720577563734</v>
      </c>
      <c r="O67" s="199" t="s">
        <v>97</v>
      </c>
      <c r="P67" s="199">
        <v>36162.100897961864</v>
      </c>
      <c r="Q67" s="199">
        <v>43809.057564615687</v>
      </c>
      <c r="R67" s="199">
        <v>51175.604965407016</v>
      </c>
      <c r="S67" s="199" t="s">
        <v>97</v>
      </c>
      <c r="T67" s="199">
        <v>37606.508884767587</v>
      </c>
      <c r="U67" s="199">
        <v>31411.879003293347</v>
      </c>
      <c r="W67" s="111"/>
    </row>
    <row r="68" spans="1:23" x14ac:dyDescent="0.25">
      <c r="A68" s="95">
        <v>1968</v>
      </c>
      <c r="B68" s="199">
        <v>58922.206914186827</v>
      </c>
      <c r="C68" s="199">
        <v>51048.341899024577</v>
      </c>
      <c r="D68" s="199">
        <v>44271.282536960331</v>
      </c>
      <c r="E68" s="199">
        <v>22834.789368285208</v>
      </c>
      <c r="F68" s="199">
        <v>7676.0730833567586</v>
      </c>
      <c r="G68" s="199" t="s">
        <v>97</v>
      </c>
      <c r="H68" s="199">
        <v>35081.526009788751</v>
      </c>
      <c r="I68" s="199">
        <v>41799.124566798622</v>
      </c>
      <c r="J68" s="199" t="s">
        <v>97</v>
      </c>
      <c r="K68" s="199">
        <v>42256.106903988359</v>
      </c>
      <c r="L68" s="199" t="s">
        <v>97</v>
      </c>
      <c r="M68" s="199">
        <v>38378.22231579505</v>
      </c>
      <c r="N68" s="199">
        <v>36208.861503102613</v>
      </c>
      <c r="O68" s="199" t="s">
        <v>97</v>
      </c>
      <c r="P68" s="199">
        <v>38548.47148792792</v>
      </c>
      <c r="Q68" s="199">
        <v>46314.196709352771</v>
      </c>
      <c r="R68" s="199">
        <v>52281.617040153207</v>
      </c>
      <c r="S68" s="199" t="s">
        <v>97</v>
      </c>
      <c r="T68" s="199">
        <v>38566.070924946689</v>
      </c>
      <c r="U68" s="199">
        <v>32993.633481196826</v>
      </c>
      <c r="W68" s="111"/>
    </row>
    <row r="69" spans="1:23" x14ac:dyDescent="0.25">
      <c r="A69" s="95">
        <v>1969</v>
      </c>
      <c r="B69" s="199">
        <v>59294.471881289879</v>
      </c>
      <c r="C69" s="199">
        <v>51982.232121086017</v>
      </c>
      <c r="D69" s="199">
        <v>46210.105353955762</v>
      </c>
      <c r="E69" s="199">
        <v>25371.520923809167</v>
      </c>
      <c r="F69" s="199">
        <v>8528.113569471745</v>
      </c>
      <c r="G69" s="199" t="s">
        <v>97</v>
      </c>
      <c r="H69" s="199">
        <v>37352.298918381588</v>
      </c>
      <c r="I69" s="199">
        <v>43826.669458403827</v>
      </c>
      <c r="J69" s="199" t="s">
        <v>97</v>
      </c>
      <c r="K69" s="199">
        <v>44140.231367107248</v>
      </c>
      <c r="L69" s="199" t="s">
        <v>97</v>
      </c>
      <c r="M69" s="199">
        <v>40489.444279602598</v>
      </c>
      <c r="N69" s="199">
        <v>38313.842656316097</v>
      </c>
      <c r="O69" s="199" t="s">
        <v>97</v>
      </c>
      <c r="P69" s="199">
        <v>41194.785872907742</v>
      </c>
      <c r="Q69" s="199">
        <v>48653.557621355889</v>
      </c>
      <c r="R69" s="199">
        <v>54160.037750847689</v>
      </c>
      <c r="S69" s="199" t="s">
        <v>97</v>
      </c>
      <c r="T69" s="199">
        <v>39749.604446989775</v>
      </c>
      <c r="U69" s="199">
        <v>33771.180682187805</v>
      </c>
      <c r="W69" s="111"/>
    </row>
    <row r="70" spans="1:23" ht="25.5" customHeight="1" x14ac:dyDescent="0.25">
      <c r="A70" s="95">
        <v>1970</v>
      </c>
      <c r="B70" s="199">
        <v>59074.908137786369</v>
      </c>
      <c r="C70" s="199">
        <v>52924.197336216843</v>
      </c>
      <c r="D70" s="199">
        <v>47317.07807701148</v>
      </c>
      <c r="E70" s="199">
        <v>27683.697926520566</v>
      </c>
      <c r="F70" s="199">
        <v>8955.0865747176849</v>
      </c>
      <c r="G70" s="199" t="s">
        <v>97</v>
      </c>
      <c r="H70" s="199">
        <v>39932.372307227575</v>
      </c>
      <c r="I70" s="199">
        <v>46577.122802177182</v>
      </c>
      <c r="J70" s="199" t="s">
        <v>97</v>
      </c>
      <c r="K70" s="199">
        <v>44211.368432961171</v>
      </c>
      <c r="L70" s="199" t="s">
        <v>97</v>
      </c>
      <c r="M70" s="199">
        <v>42425.802430385775</v>
      </c>
      <c r="N70" s="199">
        <v>39740.571714121063</v>
      </c>
      <c r="O70" s="199">
        <v>34499.873057670731</v>
      </c>
      <c r="P70" s="199">
        <v>43181.846676585446</v>
      </c>
      <c r="Q70" s="199">
        <v>50861.822840276378</v>
      </c>
      <c r="R70" s="199">
        <v>54363.274324513972</v>
      </c>
      <c r="S70" s="199" t="s">
        <v>97</v>
      </c>
      <c r="T70" s="199">
        <v>41510.45549846517</v>
      </c>
      <c r="U70" s="199">
        <v>34725.983302526365</v>
      </c>
      <c r="W70" s="111"/>
    </row>
    <row r="71" spans="1:23" x14ac:dyDescent="0.25">
      <c r="A71" s="95">
        <v>1971</v>
      </c>
      <c r="B71" s="199">
        <v>60822.265302664833</v>
      </c>
      <c r="C71" s="199">
        <v>53779.336530861532</v>
      </c>
      <c r="D71" s="199">
        <v>48000.568986808568</v>
      </c>
      <c r="E71" s="199">
        <v>28696.343500294723</v>
      </c>
      <c r="F71" s="199">
        <v>9562.9544139627978</v>
      </c>
      <c r="G71" s="199" t="s">
        <v>97</v>
      </c>
      <c r="H71" s="199">
        <v>41518.033792096983</v>
      </c>
      <c r="I71" s="199">
        <v>47949.928644350715</v>
      </c>
      <c r="J71" s="199" t="s">
        <v>97</v>
      </c>
      <c r="K71" s="199">
        <v>45605.694028378159</v>
      </c>
      <c r="L71" s="199" t="s">
        <v>97</v>
      </c>
      <c r="M71" s="199">
        <v>44478.244669938715</v>
      </c>
      <c r="N71" s="199">
        <v>40799.854402762634</v>
      </c>
      <c r="O71" s="199">
        <v>35672.515625936125</v>
      </c>
      <c r="P71" s="199">
        <v>43953.046416138721</v>
      </c>
      <c r="Q71" s="199">
        <v>52516.904358508007</v>
      </c>
      <c r="R71" s="199">
        <v>56941.4013341682</v>
      </c>
      <c r="S71" s="199">
        <v>36965.586923308954</v>
      </c>
      <c r="T71" s="199">
        <v>41984.146273510007</v>
      </c>
      <c r="U71" s="199">
        <v>35560.935275994038</v>
      </c>
      <c r="W71" s="111"/>
    </row>
    <row r="72" spans="1:23" x14ac:dyDescent="0.25">
      <c r="A72" s="95">
        <v>1972</v>
      </c>
      <c r="B72" s="199">
        <v>62222.593966570479</v>
      </c>
      <c r="C72" s="199">
        <v>55048.090890332678</v>
      </c>
      <c r="D72" s="199">
        <v>48322.410906755846</v>
      </c>
      <c r="E72" s="199">
        <v>30949.815144599692</v>
      </c>
      <c r="F72" s="199">
        <v>9760.666132258064</v>
      </c>
      <c r="G72" s="199" t="s">
        <v>97</v>
      </c>
      <c r="H72" s="199">
        <v>43772.270427725089</v>
      </c>
      <c r="I72" s="199">
        <v>50589.778799827312</v>
      </c>
      <c r="J72" s="199" t="s">
        <v>97</v>
      </c>
      <c r="K72" s="199">
        <v>46574.926546695388</v>
      </c>
      <c r="L72" s="199" t="s">
        <v>97</v>
      </c>
      <c r="M72" s="199">
        <v>46208.220462345147</v>
      </c>
      <c r="N72" s="199">
        <v>42321.468786775593</v>
      </c>
      <c r="O72" s="199">
        <v>38613.081201584784</v>
      </c>
      <c r="P72" s="199">
        <v>45693.154860641225</v>
      </c>
      <c r="Q72" s="199">
        <v>54684.351000868432</v>
      </c>
      <c r="R72" s="199">
        <v>59258.37734683555</v>
      </c>
      <c r="S72" s="199">
        <v>39490.993148311019</v>
      </c>
      <c r="T72" s="199">
        <v>42804.736445878021</v>
      </c>
      <c r="U72" s="199">
        <v>36826.242176935921</v>
      </c>
      <c r="W72" s="111"/>
    </row>
    <row r="73" spans="1:23" x14ac:dyDescent="0.25">
      <c r="A73" s="95">
        <v>1973</v>
      </c>
      <c r="B73" s="199">
        <v>63726.868787104191</v>
      </c>
      <c r="C73" s="199">
        <v>56029.575275355142</v>
      </c>
      <c r="D73" s="199">
        <v>49131.884596423908</v>
      </c>
      <c r="E73" s="199">
        <v>32697.129374817956</v>
      </c>
      <c r="F73" s="199">
        <v>10627.543032598353</v>
      </c>
      <c r="G73" s="199" t="s">
        <v>97</v>
      </c>
      <c r="H73" s="199">
        <v>45278.834672172728</v>
      </c>
      <c r="I73" s="199">
        <v>53108.344163315458</v>
      </c>
      <c r="J73" s="199" t="s">
        <v>97</v>
      </c>
      <c r="K73" s="199">
        <v>47729.545977100242</v>
      </c>
      <c r="L73" s="199" t="s">
        <v>97</v>
      </c>
      <c r="M73" s="199">
        <v>48582.835275962541</v>
      </c>
      <c r="N73" s="199">
        <v>43814.794385396497</v>
      </c>
      <c r="O73" s="199">
        <v>40219.515363786406</v>
      </c>
      <c r="P73" s="199">
        <v>48265.715929756858</v>
      </c>
      <c r="Q73" s="199">
        <v>57271.497687822855</v>
      </c>
      <c r="R73" s="199">
        <v>61472.327127407931</v>
      </c>
      <c r="S73" s="199">
        <v>41505.63331035374</v>
      </c>
      <c r="T73" s="199">
        <v>44336.858836445164</v>
      </c>
      <c r="U73" s="199">
        <v>38956.815937026142</v>
      </c>
      <c r="W73" s="111"/>
    </row>
    <row r="74" spans="1:23" x14ac:dyDescent="0.25">
      <c r="A74" s="95">
        <v>1974</v>
      </c>
      <c r="B74" s="199">
        <v>62212.808250149741</v>
      </c>
      <c r="C74" s="199">
        <v>55720.392583474895</v>
      </c>
      <c r="D74" s="199">
        <v>49385.832473990326</v>
      </c>
      <c r="E74" s="199">
        <v>32432.924181951119</v>
      </c>
      <c r="F74" s="199">
        <v>11137.062989011536</v>
      </c>
      <c r="G74" s="199" t="s">
        <v>97</v>
      </c>
      <c r="H74" s="199">
        <v>46460.305404420054</v>
      </c>
      <c r="I74" s="199">
        <v>54466.319111243451</v>
      </c>
      <c r="J74" s="199" t="s">
        <v>97</v>
      </c>
      <c r="K74" s="199">
        <v>47728.789743602814</v>
      </c>
      <c r="L74" s="199" t="s">
        <v>97</v>
      </c>
      <c r="M74" s="199">
        <v>50399.378444131609</v>
      </c>
      <c r="N74" s="199">
        <v>44626.727855647907</v>
      </c>
      <c r="O74" s="199">
        <v>40695.031824444566</v>
      </c>
      <c r="P74" s="199">
        <v>50141.467565509804</v>
      </c>
      <c r="Q74" s="199">
        <v>58844.772040171483</v>
      </c>
      <c r="R74" s="199">
        <v>62988.449966651693</v>
      </c>
      <c r="S74" s="199">
        <v>43677.865788279989</v>
      </c>
      <c r="T74" s="199">
        <v>44864.899344816884</v>
      </c>
      <c r="U74" s="199">
        <v>38421.6122978774</v>
      </c>
      <c r="W74" s="111"/>
    </row>
    <row r="75" spans="1:23" ht="25.5" customHeight="1" x14ac:dyDescent="0.25">
      <c r="A75" s="95">
        <v>1975</v>
      </c>
      <c r="B75" s="199">
        <v>62784.800770060698</v>
      </c>
      <c r="C75" s="199">
        <v>55708.150394340206</v>
      </c>
      <c r="D75" s="199">
        <v>50563.51142628197</v>
      </c>
      <c r="E75" s="199">
        <v>33518.033006852776</v>
      </c>
      <c r="F75" s="199">
        <v>11678.168725504351</v>
      </c>
      <c r="G75" s="199" t="s">
        <v>97</v>
      </c>
      <c r="H75" s="199">
        <v>46636.323550703892</v>
      </c>
      <c r="I75" s="199">
        <v>54443.373568806906</v>
      </c>
      <c r="J75" s="199" t="s">
        <v>97</v>
      </c>
      <c r="K75" s="199">
        <v>47774.523906123519</v>
      </c>
      <c r="L75" s="199">
        <v>36951.518027055819</v>
      </c>
      <c r="M75" s="199">
        <v>50235.643850836037</v>
      </c>
      <c r="N75" s="199">
        <v>45379.301004317334</v>
      </c>
      <c r="O75" s="199">
        <v>41576.042381410502</v>
      </c>
      <c r="P75" s="199">
        <v>49055.824951128823</v>
      </c>
      <c r="Q75" s="199">
        <v>58886.977389223357</v>
      </c>
      <c r="R75" s="199">
        <v>65070.946355629523</v>
      </c>
      <c r="S75" s="199">
        <v>44802.35247124944</v>
      </c>
      <c r="T75" s="199">
        <v>45120.251152224002</v>
      </c>
      <c r="U75" s="199">
        <v>38372.46268839237</v>
      </c>
      <c r="W75" s="111"/>
    </row>
    <row r="76" spans="1:23" x14ac:dyDescent="0.25">
      <c r="A76" s="95">
        <v>1976</v>
      </c>
      <c r="B76" s="199">
        <v>64063.634606879568</v>
      </c>
      <c r="C76" s="199">
        <v>57455.135972298005</v>
      </c>
      <c r="D76" s="199">
        <v>51951.649778796891</v>
      </c>
      <c r="E76" s="199">
        <v>34567.534923369763</v>
      </c>
      <c r="F76" s="199">
        <v>12479.881748323021</v>
      </c>
      <c r="G76" s="199">
        <v>30235.450197204827</v>
      </c>
      <c r="H76" s="199">
        <v>48607.539170248507</v>
      </c>
      <c r="I76" s="199">
        <v>57786.089789752936</v>
      </c>
      <c r="J76" s="199" t="s">
        <v>97</v>
      </c>
      <c r="K76" s="199">
        <v>49839.454501466709</v>
      </c>
      <c r="L76" s="199">
        <v>37420.154825628968</v>
      </c>
      <c r="M76" s="199">
        <v>52014.262060205088</v>
      </c>
      <c r="N76" s="199">
        <v>47823.837791837635</v>
      </c>
      <c r="O76" s="199">
        <v>43325.059226824596</v>
      </c>
      <c r="P76" s="199">
        <v>52024.820334472191</v>
      </c>
      <c r="Q76" s="199">
        <v>61035.314205201867</v>
      </c>
      <c r="R76" s="199">
        <v>66609.967440877692</v>
      </c>
      <c r="S76" s="199">
        <v>46794.845365403387</v>
      </c>
      <c r="T76" s="199">
        <v>45441.01922401577</v>
      </c>
      <c r="U76" s="199">
        <v>39591.498720847907</v>
      </c>
      <c r="W76" s="111"/>
    </row>
    <row r="77" spans="1:23" x14ac:dyDescent="0.25">
      <c r="A77" s="95">
        <v>1977</v>
      </c>
      <c r="B77" s="199">
        <v>64693.378797593359</v>
      </c>
      <c r="C77" s="199">
        <v>58432.904500864774</v>
      </c>
      <c r="D77" s="199">
        <v>52009.370932421763</v>
      </c>
      <c r="E77" s="199">
        <v>35657.386571360599</v>
      </c>
      <c r="F77" s="199">
        <v>13519.040738075781</v>
      </c>
      <c r="G77" s="199">
        <v>31194.114638040912</v>
      </c>
      <c r="H77" s="199">
        <v>50428.480665586314</v>
      </c>
      <c r="I77" s="199">
        <v>58294.742551835465</v>
      </c>
      <c r="J77" s="199" t="s">
        <v>97</v>
      </c>
      <c r="K77" s="199">
        <v>50953.117366836123</v>
      </c>
      <c r="L77" s="199">
        <v>38203.538357461919</v>
      </c>
      <c r="M77" s="199">
        <v>53406.852942608355</v>
      </c>
      <c r="N77" s="199">
        <v>49313.297759724941</v>
      </c>
      <c r="O77" s="199">
        <v>44628.704562351522</v>
      </c>
      <c r="P77" s="199">
        <v>53193.514282630334</v>
      </c>
      <c r="Q77" s="199">
        <v>62511.436163143364</v>
      </c>
      <c r="R77" s="199">
        <v>67495.515247523304</v>
      </c>
      <c r="S77" s="199">
        <v>48436.204491068413</v>
      </c>
      <c r="T77" s="199">
        <v>44625.404796408642</v>
      </c>
      <c r="U77" s="199">
        <v>40510.169120980689</v>
      </c>
      <c r="W77" s="111"/>
    </row>
    <row r="78" spans="1:23" x14ac:dyDescent="0.25">
      <c r="A78" s="95">
        <v>1978</v>
      </c>
      <c r="B78" s="199">
        <v>65508.255829922833</v>
      </c>
      <c r="C78" s="199">
        <v>58948.176117308882</v>
      </c>
      <c r="D78" s="199">
        <v>53108.202865697596</v>
      </c>
      <c r="E78" s="199">
        <v>37174.669887175216</v>
      </c>
      <c r="F78" s="199">
        <v>14244.106270185486</v>
      </c>
      <c r="G78" s="199">
        <v>31941.798030888331</v>
      </c>
      <c r="H78" s="199">
        <v>50104.7392927037</v>
      </c>
      <c r="I78" s="199">
        <v>59841.663620612686</v>
      </c>
      <c r="J78" s="199" t="s">
        <v>97</v>
      </c>
      <c r="K78" s="199">
        <v>51739.507172726531</v>
      </c>
      <c r="L78" s="199">
        <v>39689.543851798277</v>
      </c>
      <c r="M78" s="199">
        <v>55182.123446012869</v>
      </c>
      <c r="N78" s="199">
        <v>50299.610244092284</v>
      </c>
      <c r="O78" s="199">
        <v>47307.902672473196</v>
      </c>
      <c r="P78" s="199">
        <v>54735.466158095544</v>
      </c>
      <c r="Q78" s="199">
        <v>63362.334697289771</v>
      </c>
      <c r="R78" s="199">
        <v>68904.419905135408</v>
      </c>
      <c r="S78" s="199">
        <v>50391.701692656323</v>
      </c>
      <c r="T78" s="199">
        <v>45237.619895990625</v>
      </c>
      <c r="U78" s="199">
        <v>41619.230319262533</v>
      </c>
      <c r="W78" s="111"/>
    </row>
    <row r="79" spans="1:23" x14ac:dyDescent="0.25">
      <c r="A79" s="95">
        <v>1979</v>
      </c>
      <c r="B79" s="199">
        <v>65716.694582084543</v>
      </c>
      <c r="C79" s="199">
        <v>58642.840283310565</v>
      </c>
      <c r="D79" s="199">
        <v>54218.272457040672</v>
      </c>
      <c r="E79" s="199">
        <v>38814.168233264565</v>
      </c>
      <c r="F79" s="199">
        <v>15223.491673126082</v>
      </c>
      <c r="G79" s="199">
        <v>32791.568086772946</v>
      </c>
      <c r="H79" s="199">
        <v>52613.710499391185</v>
      </c>
      <c r="I79" s="199">
        <v>60564.59428483231</v>
      </c>
      <c r="J79" s="199" t="s">
        <v>97</v>
      </c>
      <c r="K79" s="199">
        <v>53274.053129976186</v>
      </c>
      <c r="L79" s="199">
        <v>41605.863229953204</v>
      </c>
      <c r="M79" s="199">
        <v>56735.209564797602</v>
      </c>
      <c r="N79" s="199">
        <v>51394.573571279958</v>
      </c>
      <c r="O79" s="199">
        <v>46901.67024202818</v>
      </c>
      <c r="P79" s="199">
        <v>57359.41446739329</v>
      </c>
      <c r="Q79" s="199">
        <v>63294.966995017072</v>
      </c>
      <c r="R79" s="199">
        <v>70917.777327959164</v>
      </c>
      <c r="S79" s="199">
        <v>51579.116118494399</v>
      </c>
      <c r="T79" s="199">
        <v>46300.521469174375</v>
      </c>
      <c r="U79" s="199">
        <v>42368.089940405429</v>
      </c>
      <c r="W79" s="111"/>
    </row>
    <row r="80" spans="1:23" ht="25.5" customHeight="1" x14ac:dyDescent="0.25">
      <c r="A80" s="95">
        <v>1980</v>
      </c>
      <c r="B80" s="199">
        <v>65217.221212702403</v>
      </c>
      <c r="C80" s="199">
        <v>58207.237314516817</v>
      </c>
      <c r="D80" s="199">
        <v>54320.234815118747</v>
      </c>
      <c r="E80" s="199">
        <v>39636.329754017694</v>
      </c>
      <c r="F80" s="199">
        <v>14847.231056565814</v>
      </c>
      <c r="G80" s="199">
        <v>34206.74715159776</v>
      </c>
      <c r="H80" s="199">
        <v>53068.2008206592</v>
      </c>
      <c r="I80" s="199">
        <v>63261.092670093996</v>
      </c>
      <c r="J80" s="199" t="s">
        <v>97</v>
      </c>
      <c r="K80" s="199">
        <v>53484.956212229081</v>
      </c>
      <c r="L80" s="199">
        <v>42607.597087592694</v>
      </c>
      <c r="M80" s="199">
        <v>57425.645416029918</v>
      </c>
      <c r="N80" s="199">
        <v>51259.494898451689</v>
      </c>
      <c r="O80" s="199">
        <v>48707.777370984273</v>
      </c>
      <c r="P80" s="199">
        <v>58481.347683549335</v>
      </c>
      <c r="Q80" s="199">
        <v>62965.591285630515</v>
      </c>
      <c r="R80" s="199">
        <v>72357.892612824202</v>
      </c>
      <c r="S80" s="199">
        <v>53512.313729932903</v>
      </c>
      <c r="T80" s="199">
        <v>46570.464948317764</v>
      </c>
      <c r="U80" s="199">
        <v>41699.966327748443</v>
      </c>
      <c r="W80" s="111"/>
    </row>
    <row r="81" spans="1:23" x14ac:dyDescent="0.25">
      <c r="A81" s="95">
        <v>1981</v>
      </c>
      <c r="B81" s="199">
        <v>66133.24391667603</v>
      </c>
      <c r="C81" s="199">
        <v>58541.373531134435</v>
      </c>
      <c r="D81" s="199">
        <v>55429.637643521353</v>
      </c>
      <c r="E81" s="199">
        <v>40979.610543905728</v>
      </c>
      <c r="F81" s="199">
        <v>15559.885292508388</v>
      </c>
      <c r="G81" s="199">
        <v>36663.704192196994</v>
      </c>
      <c r="H81" s="199">
        <v>53201.9488123724</v>
      </c>
      <c r="I81" s="199">
        <v>64267.890771904764</v>
      </c>
      <c r="J81" s="199" t="s">
        <v>97</v>
      </c>
      <c r="K81" s="199">
        <v>53893.367056335868</v>
      </c>
      <c r="L81" s="199">
        <v>42620.150560348942</v>
      </c>
      <c r="M81" s="199">
        <v>58086.634798421532</v>
      </c>
      <c r="N81" s="199">
        <v>51468.838122971378</v>
      </c>
      <c r="O81" s="199">
        <v>50079.10991409768</v>
      </c>
      <c r="P81" s="199">
        <v>59022.838380281115</v>
      </c>
      <c r="Q81" s="199">
        <v>62752.627739780466</v>
      </c>
      <c r="R81" s="199">
        <v>72548.849406001464</v>
      </c>
      <c r="S81" s="199">
        <v>54753.484187895243</v>
      </c>
      <c r="T81" s="199">
        <v>46401.753044290999</v>
      </c>
      <c r="U81" s="199">
        <v>42281.009561121347</v>
      </c>
      <c r="W81" s="111"/>
    </row>
    <row r="82" spans="1:23" x14ac:dyDescent="0.25">
      <c r="A82" s="95">
        <v>1982</v>
      </c>
      <c r="B82" s="199">
        <v>65380.401886479493</v>
      </c>
      <c r="C82" s="199">
        <v>58727.488988083373</v>
      </c>
      <c r="D82" s="199">
        <v>55483.903472569415</v>
      </c>
      <c r="E82" s="199">
        <v>42019.966047386726</v>
      </c>
      <c r="F82" s="199">
        <v>16432.828414928706</v>
      </c>
      <c r="G82" s="199">
        <v>38337.169798593619</v>
      </c>
      <c r="H82" s="199">
        <v>54988.340708726813</v>
      </c>
      <c r="I82" s="199">
        <v>65498.844355562767</v>
      </c>
      <c r="J82" s="199" t="s">
        <v>97</v>
      </c>
      <c r="K82" s="199">
        <v>55717.353490722693</v>
      </c>
      <c r="L82" s="199">
        <v>43431.307022033587</v>
      </c>
      <c r="M82" s="199">
        <v>59379.219673632106</v>
      </c>
      <c r="N82" s="199">
        <v>51664.587050186943</v>
      </c>
      <c r="O82" s="199">
        <v>51030.557403225692</v>
      </c>
      <c r="P82" s="199">
        <v>59145.918551771378</v>
      </c>
      <c r="Q82" s="199">
        <v>62915.965377089065</v>
      </c>
      <c r="R82" s="199">
        <v>72615.995294522174</v>
      </c>
      <c r="S82" s="199">
        <v>55915.721255826647</v>
      </c>
      <c r="T82" s="199">
        <v>47044.130067600054</v>
      </c>
      <c r="U82" s="199">
        <v>44095.417713325405</v>
      </c>
      <c r="W82" s="111"/>
    </row>
    <row r="83" spans="1:23" x14ac:dyDescent="0.25">
      <c r="A83" s="95">
        <v>1983</v>
      </c>
      <c r="B83" s="199">
        <v>67453.287689002638</v>
      </c>
      <c r="C83" s="199">
        <v>59892.59245707286</v>
      </c>
      <c r="D83" s="199">
        <v>56282.074221984636</v>
      </c>
      <c r="E83" s="199">
        <v>42660.358028367184</v>
      </c>
      <c r="F83" s="199">
        <v>18274.547497436037</v>
      </c>
      <c r="G83" s="199">
        <v>40659.289438685824</v>
      </c>
      <c r="H83" s="199">
        <v>56991.097390103139</v>
      </c>
      <c r="I83" s="199">
        <v>66576.954400894276</v>
      </c>
      <c r="J83" s="199" t="s">
        <v>97</v>
      </c>
      <c r="K83" s="199">
        <v>57189.083502533627</v>
      </c>
      <c r="L83" s="199">
        <v>44578.1084650185</v>
      </c>
      <c r="M83" s="199">
        <v>60175.126327703969</v>
      </c>
      <c r="N83" s="199">
        <v>52959.101911067533</v>
      </c>
      <c r="O83" s="199">
        <v>51107.811740886777</v>
      </c>
      <c r="P83" s="199">
        <v>59645.135552394546</v>
      </c>
      <c r="Q83" s="199">
        <v>64792.39514215714</v>
      </c>
      <c r="R83" s="199">
        <v>75577.790881377703</v>
      </c>
      <c r="S83" s="199">
        <v>57104.27606757317</v>
      </c>
      <c r="T83" s="199">
        <v>47786.002725370541</v>
      </c>
      <c r="U83" s="199">
        <v>46124.505347398735</v>
      </c>
      <c r="W83" s="111"/>
    </row>
    <row r="84" spans="1:23" x14ac:dyDescent="0.25">
      <c r="A84" s="95">
        <v>1984</v>
      </c>
      <c r="B84" s="199">
        <v>69474.869969432169</v>
      </c>
      <c r="C84" s="199">
        <v>61822.233761033676</v>
      </c>
      <c r="D84" s="199">
        <v>57999.116582567942</v>
      </c>
      <c r="E84" s="199">
        <v>44413.429937669142</v>
      </c>
      <c r="F84" s="199">
        <v>20182.004604560163</v>
      </c>
      <c r="G84" s="199">
        <v>43976.314262564912</v>
      </c>
      <c r="H84" s="199">
        <v>57076.542286473436</v>
      </c>
      <c r="I84" s="199">
        <v>68237.904563335251</v>
      </c>
      <c r="J84" s="199" t="s">
        <v>97</v>
      </c>
      <c r="K84" s="199">
        <v>58700.196793593852</v>
      </c>
      <c r="L84" s="199">
        <v>45684.124595382353</v>
      </c>
      <c r="M84" s="199">
        <v>61432.922976793903</v>
      </c>
      <c r="N84" s="199">
        <v>53988.091676302014</v>
      </c>
      <c r="O84" s="199">
        <v>53733.106700896002</v>
      </c>
      <c r="P84" s="199">
        <v>61572.641247356842</v>
      </c>
      <c r="Q84" s="199">
        <v>66233.926339741913</v>
      </c>
      <c r="R84" s="199">
        <v>79438.995679182641</v>
      </c>
      <c r="S84" s="199">
        <v>59452.641034781693</v>
      </c>
      <c r="T84" s="199">
        <v>49415.895702235233</v>
      </c>
      <c r="U84" s="199">
        <v>46484.928801049587</v>
      </c>
      <c r="W84" s="111"/>
    </row>
    <row r="85" spans="1:23" ht="25.5" customHeight="1" x14ac:dyDescent="0.25">
      <c r="A85" s="95">
        <v>1985</v>
      </c>
      <c r="B85" s="199">
        <v>70920.756521158386</v>
      </c>
      <c r="C85" s="199">
        <v>62799.528708041267</v>
      </c>
      <c r="D85" s="199">
        <v>59378.585663337995</v>
      </c>
      <c r="E85" s="199">
        <v>46971.695535020415</v>
      </c>
      <c r="F85" s="199">
        <v>20905.946151503853</v>
      </c>
      <c r="G85" s="199">
        <v>44911.377177727933</v>
      </c>
      <c r="H85" s="199">
        <v>58308.30901766695</v>
      </c>
      <c r="I85" s="199">
        <v>69039.755205603273</v>
      </c>
      <c r="J85" s="199" t="s">
        <v>97</v>
      </c>
      <c r="K85" s="199">
        <v>59651.869601457824</v>
      </c>
      <c r="L85" s="199">
        <v>47117.553212410792</v>
      </c>
      <c r="M85" s="199">
        <v>62582.956721309733</v>
      </c>
      <c r="N85" s="199">
        <v>54480.499608851853</v>
      </c>
      <c r="O85" s="199">
        <v>55020.516418429514</v>
      </c>
      <c r="P85" s="199">
        <v>62701.984421103945</v>
      </c>
      <c r="Q85" s="199">
        <v>66694.108411864145</v>
      </c>
      <c r="R85" s="199">
        <v>81429.948529914574</v>
      </c>
      <c r="S85" s="199">
        <v>61463.487029252894</v>
      </c>
      <c r="T85" s="199">
        <v>49982.640415017595</v>
      </c>
      <c r="U85" s="199">
        <v>47680.536563657202</v>
      </c>
      <c r="W85" s="111"/>
    </row>
    <row r="86" spans="1:23" x14ac:dyDescent="0.25">
      <c r="A86" s="95">
        <v>1986</v>
      </c>
      <c r="B86" s="199">
        <v>71765.89750686528</v>
      </c>
      <c r="C86" s="199">
        <v>62454.184408792971</v>
      </c>
      <c r="D86" s="199">
        <v>58392.511198627537</v>
      </c>
      <c r="E86" s="199">
        <v>48055.81930793514</v>
      </c>
      <c r="F86" s="199">
        <v>22655.126272204241</v>
      </c>
      <c r="G86" s="199">
        <v>46246.182056904538</v>
      </c>
      <c r="H86" s="199">
        <v>59482.814865062799</v>
      </c>
      <c r="I86" s="199">
        <v>69854.967988486969</v>
      </c>
      <c r="J86" s="199" t="s">
        <v>97</v>
      </c>
      <c r="K86" s="199">
        <v>61140.075584108563</v>
      </c>
      <c r="L86" s="199">
        <v>48517.449647818445</v>
      </c>
      <c r="M86" s="199">
        <v>63665.086892466505</v>
      </c>
      <c r="N86" s="199">
        <v>54677.000817230241</v>
      </c>
      <c r="O86" s="199">
        <v>55594.035782779501</v>
      </c>
      <c r="P86" s="199">
        <v>64054.525804502773</v>
      </c>
      <c r="Q86" s="199">
        <v>66974.233233394698</v>
      </c>
      <c r="R86" s="199">
        <v>82032.59982654122</v>
      </c>
      <c r="S86" s="199">
        <v>62025.851453233969</v>
      </c>
      <c r="T86" s="199">
        <v>51096.99390208126</v>
      </c>
      <c r="U86" s="199">
        <v>49422.464948609399</v>
      </c>
      <c r="W86" s="111"/>
    </row>
    <row r="87" spans="1:23" x14ac:dyDescent="0.25">
      <c r="A87" s="95">
        <v>1987</v>
      </c>
      <c r="B87" s="199">
        <v>72217.472315373438</v>
      </c>
      <c r="C87" s="199">
        <v>63397.746736460416</v>
      </c>
      <c r="D87" s="199">
        <v>59952.836856580769</v>
      </c>
      <c r="E87" s="199">
        <v>49832.265225520365</v>
      </c>
      <c r="F87" s="199">
        <v>24113.608677053293</v>
      </c>
      <c r="G87" s="199">
        <v>49105.041157507803</v>
      </c>
      <c r="H87" s="199">
        <v>60319.334967192844</v>
      </c>
      <c r="I87" s="199">
        <v>70941.225779863176</v>
      </c>
      <c r="J87" s="199" t="s">
        <v>97</v>
      </c>
      <c r="K87" s="199">
        <v>61043.565770933179</v>
      </c>
      <c r="L87" s="199">
        <v>49929.369989657651</v>
      </c>
      <c r="M87" s="199">
        <v>64643.343104162755</v>
      </c>
      <c r="N87" s="199">
        <v>54679.947121760502</v>
      </c>
      <c r="O87" s="199">
        <v>57275.86401081505</v>
      </c>
      <c r="P87" s="199">
        <v>65948.602451267041</v>
      </c>
      <c r="Q87" s="199">
        <v>66836.760320865578</v>
      </c>
      <c r="R87" s="199">
        <v>81830.581923867081</v>
      </c>
      <c r="S87" s="199">
        <v>62474.015739011345</v>
      </c>
      <c r="T87" s="199">
        <v>52444.978083333197</v>
      </c>
      <c r="U87" s="199">
        <v>50955.594245216642</v>
      </c>
      <c r="W87" s="111"/>
    </row>
    <row r="88" spans="1:23" x14ac:dyDescent="0.25">
      <c r="A88" s="95">
        <v>1988</v>
      </c>
      <c r="B88" s="199">
        <v>73585.716205017045</v>
      </c>
      <c r="C88" s="199">
        <v>64596.396185724981</v>
      </c>
      <c r="D88" s="199">
        <v>60280.605738940263</v>
      </c>
      <c r="E88" s="199">
        <v>52780.820941938502</v>
      </c>
      <c r="F88" s="199">
        <v>26103.370120582695</v>
      </c>
      <c r="G88" s="199">
        <v>51892.51080451304</v>
      </c>
      <c r="H88" s="199">
        <v>61515.768909353283</v>
      </c>
      <c r="I88" s="199">
        <v>72883.832262831565</v>
      </c>
      <c r="J88" s="199" t="s">
        <v>97</v>
      </c>
      <c r="K88" s="199">
        <v>61442.512962952649</v>
      </c>
      <c r="L88" s="199">
        <v>52010.915252305495</v>
      </c>
      <c r="M88" s="199">
        <v>67022.798615841399</v>
      </c>
      <c r="N88" s="199">
        <v>55911.434329035917</v>
      </c>
      <c r="O88" s="199">
        <v>58971.297606433225</v>
      </c>
      <c r="P88" s="199">
        <v>67985.123424740814</v>
      </c>
      <c r="Q88" s="199">
        <v>67909.104323761028</v>
      </c>
      <c r="R88" s="199">
        <v>82137.30316892243</v>
      </c>
      <c r="S88" s="199">
        <v>63433.594019116048</v>
      </c>
      <c r="T88" s="199">
        <v>53113.890783141695</v>
      </c>
      <c r="U88" s="199">
        <v>52078.702197665079</v>
      </c>
      <c r="W88" s="111"/>
    </row>
    <row r="89" spans="1:23" x14ac:dyDescent="0.25">
      <c r="A89" s="95">
        <v>1989</v>
      </c>
      <c r="B89" s="199">
        <v>74711.555570118246</v>
      </c>
      <c r="C89" s="199">
        <v>64830.302721898064</v>
      </c>
      <c r="D89" s="199">
        <v>60370.45015816301</v>
      </c>
      <c r="E89" s="199">
        <v>54807.607151443975</v>
      </c>
      <c r="F89" s="199">
        <v>26769.327393696538</v>
      </c>
      <c r="G89" s="199">
        <v>54639.710469540296</v>
      </c>
      <c r="H89" s="199">
        <v>63141.068456283072</v>
      </c>
      <c r="I89" s="199">
        <v>74262.474569917744</v>
      </c>
      <c r="J89" s="199" t="s">
        <v>97</v>
      </c>
      <c r="K89" s="199">
        <v>62069.075838000645</v>
      </c>
      <c r="L89" s="199">
        <v>54139.012820886092</v>
      </c>
      <c r="M89" s="199">
        <v>68650.262966977782</v>
      </c>
      <c r="N89" s="199">
        <v>57020.076086829991</v>
      </c>
      <c r="O89" s="199">
        <v>62355.104142695644</v>
      </c>
      <c r="P89" s="199">
        <v>69812.125415096598</v>
      </c>
      <c r="Q89" s="199">
        <v>69056.808804250002</v>
      </c>
      <c r="R89" s="199">
        <v>85387.076211365507</v>
      </c>
      <c r="S89" s="199">
        <v>64170.918379737006</v>
      </c>
      <c r="T89" s="199">
        <v>53805.3131934353</v>
      </c>
      <c r="U89" s="199">
        <v>52073.533431154043</v>
      </c>
      <c r="W89" s="111"/>
    </row>
    <row r="90" spans="1:23" ht="25.5" customHeight="1" x14ac:dyDescent="0.25">
      <c r="A90" s="95">
        <v>1990</v>
      </c>
      <c r="B90" s="199">
        <v>75226.720665576722</v>
      </c>
      <c r="C90" s="199">
        <v>64510.367238215164</v>
      </c>
      <c r="D90" s="199">
        <v>60208.699663860163</v>
      </c>
      <c r="E90" s="199">
        <v>56911.913048356641</v>
      </c>
      <c r="F90" s="199">
        <v>28408.82259928828</v>
      </c>
      <c r="G90" s="199">
        <v>54564.534190451945</v>
      </c>
      <c r="H90" s="199">
        <v>64644.255709087338</v>
      </c>
      <c r="I90" s="199">
        <v>75775.667406320426</v>
      </c>
      <c r="J90" s="199" t="s">
        <v>97</v>
      </c>
      <c r="K90" s="199">
        <v>63420.588642671486</v>
      </c>
      <c r="L90" s="199">
        <v>54680.248141860138</v>
      </c>
      <c r="M90" s="199">
        <v>69831.442878282702</v>
      </c>
      <c r="N90" s="199">
        <v>58182.970984678926</v>
      </c>
      <c r="O90" s="199">
        <v>64348.417770315187</v>
      </c>
      <c r="P90" s="199">
        <v>70127.691708267899</v>
      </c>
      <c r="Q90" s="199">
        <v>69815.662963759736</v>
      </c>
      <c r="R90" s="199">
        <v>87815.580058663283</v>
      </c>
      <c r="S90" s="199">
        <v>64160.428775759647</v>
      </c>
      <c r="T90" s="199">
        <v>53851.964988475185</v>
      </c>
      <c r="U90" s="199">
        <v>52781.323941791976</v>
      </c>
      <c r="W90" s="111"/>
    </row>
    <row r="91" spans="1:23" x14ac:dyDescent="0.25">
      <c r="A91" s="95">
        <v>1991</v>
      </c>
      <c r="B91" s="199">
        <v>75754.470088701288</v>
      </c>
      <c r="C91" s="199">
        <v>64283.776420875889</v>
      </c>
      <c r="D91" s="199">
        <v>61099.04684178059</v>
      </c>
      <c r="E91" s="199">
        <v>57631.870756581491</v>
      </c>
      <c r="F91" s="199">
        <v>30225.518012987697</v>
      </c>
      <c r="G91" s="199">
        <v>58587.534573849982</v>
      </c>
      <c r="H91" s="199">
        <v>66041.589513957617</v>
      </c>
      <c r="I91" s="199">
        <v>76904.675880072027</v>
      </c>
      <c r="J91" s="199" t="s">
        <v>97</v>
      </c>
      <c r="K91" s="199">
        <v>64624.99329411771</v>
      </c>
      <c r="L91" s="199">
        <v>54469.27561969318</v>
      </c>
      <c r="M91" s="199">
        <v>70461.489826790072</v>
      </c>
      <c r="N91" s="199">
        <v>63557.077911337095</v>
      </c>
      <c r="O91" s="199">
        <v>65616.728879684728</v>
      </c>
      <c r="P91" s="199">
        <v>69895.287612382657</v>
      </c>
      <c r="Q91" s="199">
        <v>70171.684668525253</v>
      </c>
      <c r="R91" s="199">
        <v>91447.869651112938</v>
      </c>
      <c r="S91" s="199">
        <v>65012.810774674683</v>
      </c>
      <c r="T91" s="199">
        <v>54058.466453398971</v>
      </c>
      <c r="U91" s="199">
        <v>53247.738687152902</v>
      </c>
      <c r="W91" s="111"/>
    </row>
    <row r="92" spans="1:23" x14ac:dyDescent="0.25">
      <c r="A92" s="95">
        <v>1992</v>
      </c>
      <c r="B92" s="199">
        <v>77920.175776288612</v>
      </c>
      <c r="C92" s="199">
        <v>65496.922698430979</v>
      </c>
      <c r="D92" s="199">
        <v>63018.029361649191</v>
      </c>
      <c r="E92" s="199">
        <v>57455.548934736442</v>
      </c>
      <c r="F92" s="199">
        <v>31362.657507440363</v>
      </c>
      <c r="G92" s="199">
        <v>60642.084986098213</v>
      </c>
      <c r="H92" s="199">
        <v>67041.038157838295</v>
      </c>
      <c r="I92" s="199">
        <v>78183.147007633233</v>
      </c>
      <c r="J92" s="199" t="s">
        <v>97</v>
      </c>
      <c r="K92" s="199">
        <v>66690.874255849907</v>
      </c>
      <c r="L92" s="199">
        <v>56557.755715604711</v>
      </c>
      <c r="M92" s="199">
        <v>72000.028428007747</v>
      </c>
      <c r="N92" s="199">
        <v>65669.593263328206</v>
      </c>
      <c r="O92" s="199">
        <v>67728.692208838183</v>
      </c>
      <c r="P92" s="199">
        <v>70950.27875090063</v>
      </c>
      <c r="Q92" s="199">
        <v>70378.912985530347</v>
      </c>
      <c r="R92" s="199">
        <v>94867.491548754391</v>
      </c>
      <c r="S92" s="199">
        <v>66543.366994160417</v>
      </c>
      <c r="T92" s="199">
        <v>55894.854081957725</v>
      </c>
      <c r="U92" s="199">
        <v>55012.321892740089</v>
      </c>
      <c r="W92" s="111"/>
    </row>
    <row r="93" spans="1:23" x14ac:dyDescent="0.25">
      <c r="A93" s="95">
        <v>1993</v>
      </c>
      <c r="B93" s="199">
        <v>79080.753106480086</v>
      </c>
      <c r="C93" s="199">
        <v>66711.765573527271</v>
      </c>
      <c r="D93" s="199">
        <v>65244.850283919477</v>
      </c>
      <c r="E93" s="199">
        <v>57336.825857599782</v>
      </c>
      <c r="F93" s="199">
        <v>32957.621815695973</v>
      </c>
      <c r="G93" s="199">
        <v>66932.591254818704</v>
      </c>
      <c r="H93" s="199">
        <v>67708.49568252101</v>
      </c>
      <c r="I93" s="199">
        <v>77936.813516210401</v>
      </c>
      <c r="J93" s="199" t="s">
        <v>97</v>
      </c>
      <c r="K93" s="199">
        <v>67687.468982059116</v>
      </c>
      <c r="L93" s="199">
        <v>59664.16406838574</v>
      </c>
      <c r="M93" s="199">
        <v>72357.871636015552</v>
      </c>
      <c r="N93" s="199">
        <v>65853.160019565534</v>
      </c>
      <c r="O93" s="199">
        <v>68267.998669616951</v>
      </c>
      <c r="P93" s="199">
        <v>72533.945502235147</v>
      </c>
      <c r="Q93" s="199">
        <v>70965.668601995116</v>
      </c>
      <c r="R93" s="199">
        <v>96827.61551503434</v>
      </c>
      <c r="S93" s="199">
        <v>67780.248240283472</v>
      </c>
      <c r="T93" s="199">
        <v>57766.466583433852</v>
      </c>
      <c r="U93" s="199">
        <v>57243.956025746418</v>
      </c>
      <c r="W93" s="111"/>
    </row>
    <row r="94" spans="1:23" x14ac:dyDescent="0.25">
      <c r="A94" s="95">
        <v>1994</v>
      </c>
      <c r="B94" s="199">
        <v>80521.123364841274</v>
      </c>
      <c r="C94" s="199">
        <v>68510.817326438075</v>
      </c>
      <c r="D94" s="199">
        <v>66289.501454740646</v>
      </c>
      <c r="E94" s="199">
        <v>57766.891112125719</v>
      </c>
      <c r="F94" s="199">
        <v>34739.634742114278</v>
      </c>
      <c r="G94" s="199">
        <v>71439.472593881859</v>
      </c>
      <c r="H94" s="199">
        <v>69313.797729387938</v>
      </c>
      <c r="I94" s="199">
        <v>80789.49037269644</v>
      </c>
      <c r="J94" s="199" t="s">
        <v>97</v>
      </c>
      <c r="K94" s="199">
        <v>71688.123604179287</v>
      </c>
      <c r="L94" s="199">
        <v>62717.902522134798</v>
      </c>
      <c r="M94" s="199">
        <v>73670.077922120166</v>
      </c>
      <c r="N94" s="199">
        <v>67531.048771398797</v>
      </c>
      <c r="O94" s="199">
        <v>70112.385561922667</v>
      </c>
      <c r="P94" s="199">
        <v>75440.65818476706</v>
      </c>
      <c r="Q94" s="199">
        <v>72563.737455225506</v>
      </c>
      <c r="R94" s="199">
        <v>100348.65042535677</v>
      </c>
      <c r="S94" s="199">
        <v>69723.742082269193</v>
      </c>
      <c r="T94" s="199">
        <v>60718.881204364312</v>
      </c>
      <c r="U94" s="199">
        <v>59391.938715556273</v>
      </c>
      <c r="W94" s="111"/>
    </row>
    <row r="95" spans="1:23" ht="25.5" customHeight="1" x14ac:dyDescent="0.25">
      <c r="A95" s="95">
        <v>1995</v>
      </c>
      <c r="B95" s="199">
        <v>81408.318458020352</v>
      </c>
      <c r="C95" s="199">
        <v>69202.930915487334</v>
      </c>
      <c r="D95" s="199">
        <v>65953.741880696994</v>
      </c>
      <c r="E95" s="199">
        <v>58701.308053783025</v>
      </c>
      <c r="F95" s="199">
        <v>36792.909461029747</v>
      </c>
      <c r="G95" s="199">
        <v>74261.71510433084</v>
      </c>
      <c r="H95" s="199">
        <v>71294.14229613432</v>
      </c>
      <c r="I95" s="199">
        <v>81456.789227026282</v>
      </c>
      <c r="J95" s="199">
        <v>34639.360568781434</v>
      </c>
      <c r="K95" s="199">
        <v>72755.988154178223</v>
      </c>
      <c r="L95" s="199">
        <v>64075.451830812148</v>
      </c>
      <c r="M95" s="199">
        <v>74480.112547608267</v>
      </c>
      <c r="N95" s="199">
        <v>68418.333426154408</v>
      </c>
      <c r="O95" s="199">
        <v>73596.028080999487</v>
      </c>
      <c r="P95" s="199">
        <v>77778.665952115422</v>
      </c>
      <c r="Q95" s="199">
        <v>73178.045943278703</v>
      </c>
      <c r="R95" s="199">
        <v>102420.28589196315</v>
      </c>
      <c r="S95" s="199">
        <v>70308.571274437476</v>
      </c>
      <c r="T95" s="199">
        <v>62107.915413276496</v>
      </c>
      <c r="U95" s="199">
        <v>60534.958192689039</v>
      </c>
      <c r="W95" s="111"/>
    </row>
    <row r="96" spans="1:23" x14ac:dyDescent="0.25">
      <c r="A96" s="95">
        <v>1996</v>
      </c>
      <c r="B96" s="199">
        <v>83305.190501896039</v>
      </c>
      <c r="C96" s="199">
        <v>69703.553680761979</v>
      </c>
      <c r="D96" s="199">
        <v>67744.692022890595</v>
      </c>
      <c r="E96" s="199">
        <v>60188.431449645243</v>
      </c>
      <c r="F96" s="199">
        <v>38606.577771863776</v>
      </c>
      <c r="G96" s="199">
        <v>75414.206442499228</v>
      </c>
      <c r="H96" s="199">
        <v>72670.117697916008</v>
      </c>
      <c r="I96" s="199">
        <v>82404.305835436055</v>
      </c>
      <c r="J96" s="199">
        <v>36023.021272198435</v>
      </c>
      <c r="K96" s="199">
        <v>73909.392309648319</v>
      </c>
      <c r="L96" s="199">
        <v>65434.986249972499</v>
      </c>
      <c r="M96" s="199">
        <v>74856.924688316707</v>
      </c>
      <c r="N96" s="199">
        <v>69014.143348346421</v>
      </c>
      <c r="O96" s="199">
        <v>76450.706133260144</v>
      </c>
      <c r="P96" s="199">
        <v>78260.513769367273</v>
      </c>
      <c r="Q96" s="199">
        <v>74017.27074862161</v>
      </c>
      <c r="R96" s="199">
        <v>105511.53639279542</v>
      </c>
      <c r="S96" s="199">
        <v>70988.623826055336</v>
      </c>
      <c r="T96" s="199">
        <v>63542.748755307206</v>
      </c>
      <c r="U96" s="199">
        <v>61840.114109968235</v>
      </c>
      <c r="W96" s="111"/>
    </row>
    <row r="97" spans="1:23" x14ac:dyDescent="0.25">
      <c r="A97" s="95">
        <v>1997</v>
      </c>
      <c r="B97" s="199">
        <v>85154.4515354342</v>
      </c>
      <c r="C97" s="199">
        <v>71144.538260240195</v>
      </c>
      <c r="D97" s="199">
        <v>69881.056245388376</v>
      </c>
      <c r="E97" s="199">
        <v>60725.866195438859</v>
      </c>
      <c r="F97" s="199">
        <v>40138.061914874241</v>
      </c>
      <c r="G97" s="199">
        <v>77237.812219498315</v>
      </c>
      <c r="H97" s="199">
        <v>73781.282104286554</v>
      </c>
      <c r="I97" s="199">
        <v>84891.715661159935</v>
      </c>
      <c r="J97" s="199">
        <v>35972.591569035707</v>
      </c>
      <c r="K97" s="199">
        <v>75005.88331782505</v>
      </c>
      <c r="L97" s="199">
        <v>67200.720003362105</v>
      </c>
      <c r="M97" s="199">
        <v>75978.27429350841</v>
      </c>
      <c r="N97" s="199">
        <v>70317.362410568778</v>
      </c>
      <c r="O97" s="199">
        <v>80312.695839088919</v>
      </c>
      <c r="P97" s="199">
        <v>79277.937698559894</v>
      </c>
      <c r="Q97" s="199">
        <v>74865.27375527336</v>
      </c>
      <c r="R97" s="199">
        <v>108033.58216378177</v>
      </c>
      <c r="S97" s="199">
        <v>71644.891646211036</v>
      </c>
      <c r="T97" s="199">
        <v>66183.075737769774</v>
      </c>
      <c r="U97" s="199">
        <v>63098.947942592589</v>
      </c>
      <c r="W97" s="111"/>
    </row>
    <row r="98" spans="1:23" x14ac:dyDescent="0.25">
      <c r="A98" s="95">
        <v>1998</v>
      </c>
      <c r="B98" s="199">
        <v>87605.124342937983</v>
      </c>
      <c r="C98" s="199">
        <v>72286.020757872044</v>
      </c>
      <c r="D98" s="199">
        <v>71748.980384529466</v>
      </c>
      <c r="E98" s="199">
        <v>60219.127963873427</v>
      </c>
      <c r="F98" s="199">
        <v>40266.611178969077</v>
      </c>
      <c r="G98" s="199">
        <v>73761.980603883727</v>
      </c>
      <c r="H98" s="199">
        <v>75788.724310932274</v>
      </c>
      <c r="I98" s="199">
        <v>85050.072974295646</v>
      </c>
      <c r="J98" s="199">
        <v>36532.711227307002</v>
      </c>
      <c r="K98" s="199">
        <v>75468.301005997098</v>
      </c>
      <c r="L98" s="199">
        <v>69300.2752461614</v>
      </c>
      <c r="M98" s="199">
        <v>77222.728731195268</v>
      </c>
      <c r="N98" s="199">
        <v>70815.443411867818</v>
      </c>
      <c r="O98" s="199">
        <v>79822.373227219083</v>
      </c>
      <c r="P98" s="199">
        <v>79470.707463856888</v>
      </c>
      <c r="Q98" s="199">
        <v>75823.628158708452</v>
      </c>
      <c r="R98" s="199">
        <v>108046.65487030959</v>
      </c>
      <c r="S98" s="199">
        <v>72036.451319613901</v>
      </c>
      <c r="T98" s="199">
        <v>67796.82988912375</v>
      </c>
      <c r="U98" s="199">
        <v>64660.936875437154</v>
      </c>
      <c r="W98" s="111"/>
    </row>
    <row r="99" spans="1:23" x14ac:dyDescent="0.25">
      <c r="A99" s="95">
        <v>1999</v>
      </c>
      <c r="B99" s="199">
        <v>90477.199274318438</v>
      </c>
      <c r="C99" s="199">
        <v>74412.012332928789</v>
      </c>
      <c r="D99" s="199">
        <v>73539.911693586546</v>
      </c>
      <c r="E99" s="199">
        <v>60937.472109584072</v>
      </c>
      <c r="F99" s="199">
        <v>43811.77607727758</v>
      </c>
      <c r="G99" s="199">
        <v>78016.466979718229</v>
      </c>
      <c r="H99" s="199">
        <v>77109.177728131239</v>
      </c>
      <c r="I99" s="199">
        <v>86859.660450877214</v>
      </c>
      <c r="J99" s="199">
        <v>37975.497413621095</v>
      </c>
      <c r="K99" s="199">
        <v>76664.729765534503</v>
      </c>
      <c r="L99" s="199">
        <v>70262.185203181754</v>
      </c>
      <c r="M99" s="199">
        <v>77975.266784215375</v>
      </c>
      <c r="N99" s="199">
        <v>71072.909724421581</v>
      </c>
      <c r="O99" s="199">
        <v>82404.746925955304</v>
      </c>
      <c r="P99" s="199">
        <v>79531.790718567805</v>
      </c>
      <c r="Q99" s="199">
        <v>77387.937436274748</v>
      </c>
      <c r="R99" s="199">
        <v>109227.43124859341</v>
      </c>
      <c r="S99" s="199">
        <v>72816.150393554752</v>
      </c>
      <c r="T99" s="199">
        <v>69458.585091339875</v>
      </c>
      <c r="U99" s="199">
        <v>65792.705782569552</v>
      </c>
      <c r="W99" s="111"/>
    </row>
    <row r="100" spans="1:23" ht="25.5" customHeight="1" x14ac:dyDescent="0.25">
      <c r="A100" s="95">
        <v>2000</v>
      </c>
      <c r="B100" s="199">
        <v>91920.911917382226</v>
      </c>
      <c r="C100" s="199">
        <v>76416.821526652842</v>
      </c>
      <c r="D100" s="199">
        <v>73968.635521414457</v>
      </c>
      <c r="E100" s="199">
        <v>62702.738964811047</v>
      </c>
      <c r="F100" s="199">
        <v>45717.320319768594</v>
      </c>
      <c r="G100" s="199">
        <v>82089.503128101162</v>
      </c>
      <c r="H100" s="199">
        <v>78933.737965378896</v>
      </c>
      <c r="I100" s="199">
        <v>88274.292166411862</v>
      </c>
      <c r="J100" s="199">
        <v>39888.498119669253</v>
      </c>
      <c r="K100" s="199">
        <v>78820.474587232398</v>
      </c>
      <c r="L100" s="199">
        <v>72511.963887243634</v>
      </c>
      <c r="M100" s="199">
        <v>78807.635418696882</v>
      </c>
      <c r="N100" s="199">
        <v>72016.684832697123</v>
      </c>
      <c r="O100" s="199">
        <v>86202.326305524912</v>
      </c>
      <c r="P100" s="199">
        <v>81107.307226934499</v>
      </c>
      <c r="Q100" s="199">
        <v>78668.196990845434</v>
      </c>
      <c r="R100" s="199">
        <v>112139.92844311343</v>
      </c>
      <c r="S100" s="199">
        <v>73915.636536309103</v>
      </c>
      <c r="T100" s="199">
        <v>70869.441703621589</v>
      </c>
      <c r="U100" s="199">
        <v>67790.834129581548</v>
      </c>
      <c r="W100" s="111"/>
    </row>
    <row r="101" spans="1:23" x14ac:dyDescent="0.25">
      <c r="A101" s="95">
        <v>2001</v>
      </c>
      <c r="B101" s="199">
        <v>92857.955796426992</v>
      </c>
      <c r="C101" s="199">
        <v>76836.771151775451</v>
      </c>
      <c r="D101" s="199">
        <v>75003.198755772886</v>
      </c>
      <c r="E101" s="199">
        <v>63405.622854097688</v>
      </c>
      <c r="F101" s="199">
        <v>46617.226140318366</v>
      </c>
      <c r="G101" s="199">
        <v>79116.166681045492</v>
      </c>
      <c r="H101" s="199">
        <v>79085.312806304399</v>
      </c>
      <c r="I101" s="199">
        <v>87792.244190782672</v>
      </c>
      <c r="J101" s="199">
        <v>41247.433269327063</v>
      </c>
      <c r="K101" s="199">
        <v>78508.33969764394</v>
      </c>
      <c r="L101" s="199">
        <v>73185.089840820292</v>
      </c>
      <c r="M101" s="199">
        <v>79071.846932212546</v>
      </c>
      <c r="N101" s="199">
        <v>72916.578069535448</v>
      </c>
      <c r="O101" s="199">
        <v>87607.268677819331</v>
      </c>
      <c r="P101" s="199">
        <v>80999.413502729964</v>
      </c>
      <c r="Q101" s="199">
        <v>78210.875369507645</v>
      </c>
      <c r="R101" s="199">
        <v>113969.25236134416</v>
      </c>
      <c r="S101" s="199">
        <v>74226.950852512833</v>
      </c>
      <c r="T101" s="199">
        <v>70288.541318058778</v>
      </c>
      <c r="U101" s="199">
        <v>69178.005227488276</v>
      </c>
      <c r="W101" s="111"/>
    </row>
    <row r="102" spans="1:23" x14ac:dyDescent="0.25">
      <c r="A102" s="95">
        <v>2002</v>
      </c>
      <c r="B102" s="199">
        <v>94791.410370476966</v>
      </c>
      <c r="C102" s="199">
        <v>77233.122692261531</v>
      </c>
      <c r="D102" s="199">
        <v>76433.424298899612</v>
      </c>
      <c r="E102" s="199">
        <v>64356.745807985419</v>
      </c>
      <c r="F102" s="199">
        <v>48605.228235676368</v>
      </c>
      <c r="G102" s="199">
        <v>82879.605899376038</v>
      </c>
      <c r="H102" s="199">
        <v>80504.907386787439</v>
      </c>
      <c r="I102" s="199">
        <v>89114.340682924158</v>
      </c>
      <c r="J102" s="199">
        <v>41870.581992259315</v>
      </c>
      <c r="K102" s="199">
        <v>78773.96743190776</v>
      </c>
      <c r="L102" s="199">
        <v>73828.710365363047</v>
      </c>
      <c r="M102" s="199">
        <v>79395.557739490963</v>
      </c>
      <c r="N102" s="199">
        <v>73347.511576705409</v>
      </c>
      <c r="O102" s="199">
        <v>91316.382773342033</v>
      </c>
      <c r="P102" s="199">
        <v>80005.285606470963</v>
      </c>
      <c r="Q102" s="199">
        <v>77319.246548493553</v>
      </c>
      <c r="R102" s="199">
        <v>115240.03364541508</v>
      </c>
      <c r="S102" s="199">
        <v>74407.254527559329</v>
      </c>
      <c r="T102" s="199">
        <v>71999.093386805267</v>
      </c>
      <c r="U102" s="199">
        <v>70328.069042838717</v>
      </c>
      <c r="W102" s="111"/>
    </row>
    <row r="103" spans="1:23" x14ac:dyDescent="0.25">
      <c r="A103" s="95">
        <v>2003</v>
      </c>
      <c r="B103" s="199">
        <v>96242.783808655062</v>
      </c>
      <c r="C103" s="199">
        <v>76858.148264754273</v>
      </c>
      <c r="D103" s="199">
        <v>77124.98411358973</v>
      </c>
      <c r="E103" s="199">
        <v>65421.84462508819</v>
      </c>
      <c r="F103" s="199">
        <v>50035.233776822119</v>
      </c>
      <c r="G103" s="199">
        <v>87400.140719031231</v>
      </c>
      <c r="H103" s="199">
        <v>80684.5597279801</v>
      </c>
      <c r="I103" s="199">
        <v>89919.512529356696</v>
      </c>
      <c r="J103" s="199">
        <v>43797.460873890304</v>
      </c>
      <c r="K103" s="199">
        <v>80021.14929905186</v>
      </c>
      <c r="L103" s="199">
        <v>75269.662895959482</v>
      </c>
      <c r="M103" s="199">
        <v>80010.13624513695</v>
      </c>
      <c r="N103" s="199">
        <v>73708.63654338257</v>
      </c>
      <c r="O103" s="199">
        <v>93380.939116311958</v>
      </c>
      <c r="P103" s="199">
        <v>78663.83751717511</v>
      </c>
      <c r="Q103" s="199">
        <v>78023.395144794646</v>
      </c>
      <c r="R103" s="199">
        <v>117753.51657430889</v>
      </c>
      <c r="S103" s="199">
        <v>74323.694326367695</v>
      </c>
      <c r="T103" s="199">
        <v>74084.04156462918</v>
      </c>
      <c r="U103" s="199">
        <v>72332.249391431338</v>
      </c>
      <c r="W103" s="111"/>
    </row>
    <row r="104" spans="1:23" x14ac:dyDescent="0.25">
      <c r="A104" s="95">
        <v>2004</v>
      </c>
      <c r="B104" s="199">
        <v>98504.936744853418</v>
      </c>
      <c r="C104" s="199">
        <v>77974.626542992948</v>
      </c>
      <c r="D104" s="199">
        <v>78774.14291912732</v>
      </c>
      <c r="E104" s="199">
        <v>66589.438727098342</v>
      </c>
      <c r="F104" s="199">
        <v>51376.356012302487</v>
      </c>
      <c r="G104" s="199">
        <v>94119.745160863691</v>
      </c>
      <c r="H104" s="199">
        <v>82267.053410392007</v>
      </c>
      <c r="I104" s="199">
        <v>91885.709266544014</v>
      </c>
      <c r="J104" s="199">
        <v>46021.123708990235</v>
      </c>
      <c r="K104" s="199">
        <v>82341.182134128481</v>
      </c>
      <c r="L104" s="199">
        <v>78065.202245696753</v>
      </c>
      <c r="M104" s="199">
        <v>81925.284814270039</v>
      </c>
      <c r="N104" s="199">
        <v>74342.903176277134</v>
      </c>
      <c r="O104" s="199">
        <v>94388.039257137279</v>
      </c>
      <c r="P104" s="199">
        <v>79758.845347734532</v>
      </c>
      <c r="Q104" s="199">
        <v>79921.917370408686</v>
      </c>
      <c r="R104" s="199">
        <v>121850.09776919185</v>
      </c>
      <c r="S104" s="199">
        <v>74062.777933467893</v>
      </c>
      <c r="T104" s="199">
        <v>77742.535882570097</v>
      </c>
      <c r="U104" s="199">
        <v>73656.904286316654</v>
      </c>
      <c r="W104" s="111"/>
    </row>
    <row r="105" spans="1:23" ht="25.5" customHeight="1" x14ac:dyDescent="0.25">
      <c r="A105" s="95">
        <v>2005</v>
      </c>
      <c r="B105" s="199">
        <v>99802.904292248553</v>
      </c>
      <c r="C105" s="199">
        <v>79317.897684203461</v>
      </c>
      <c r="D105" s="199">
        <v>78498.274186965384</v>
      </c>
      <c r="E105" s="199">
        <v>66983.412327120852</v>
      </c>
      <c r="F105" s="199">
        <v>52710.700772361961</v>
      </c>
      <c r="G105" s="199">
        <v>96933.209742200517</v>
      </c>
      <c r="H105" s="199">
        <v>83258.932386208719</v>
      </c>
      <c r="I105" s="199">
        <v>92186.920599284058</v>
      </c>
      <c r="J105" s="199">
        <v>48123.734376415581</v>
      </c>
      <c r="K105" s="199">
        <v>83449.104975973605</v>
      </c>
      <c r="L105" s="199">
        <v>79255.393331026615</v>
      </c>
      <c r="M105" s="199">
        <v>82873.372205111722</v>
      </c>
      <c r="N105" s="199">
        <v>74963.282819653556</v>
      </c>
      <c r="O105" s="199">
        <v>94772.771409316236</v>
      </c>
      <c r="P105" s="199">
        <v>80121.831543208871</v>
      </c>
      <c r="Q105" s="199">
        <v>81505.959872039632</v>
      </c>
      <c r="R105" s="199">
        <v>123404.25808844337</v>
      </c>
      <c r="S105" s="199">
        <v>73662.568782559742</v>
      </c>
      <c r="T105" s="199">
        <v>80008.281116237398</v>
      </c>
      <c r="U105" s="199">
        <v>74937.294191558336</v>
      </c>
    </row>
    <row r="106" spans="1:23" x14ac:dyDescent="0.25">
      <c r="A106" s="95">
        <v>2006</v>
      </c>
      <c r="B106" s="199">
        <v>100601.7639958505</v>
      </c>
      <c r="C106" s="199">
        <v>80136.279722891224</v>
      </c>
      <c r="D106" s="199">
        <v>78650.714123442885</v>
      </c>
      <c r="E106" s="199">
        <v>67827.120756798933</v>
      </c>
      <c r="F106" s="199">
        <v>54733.970167102656</v>
      </c>
      <c r="G106" s="199">
        <v>99094.696404622679</v>
      </c>
      <c r="H106" s="199">
        <v>84880.071341518706</v>
      </c>
      <c r="I106" s="199">
        <v>93638.581315370524</v>
      </c>
      <c r="J106" s="199">
        <v>50825.216175719448</v>
      </c>
      <c r="K106" s="199">
        <v>84529.262292009604</v>
      </c>
      <c r="L106" s="199">
        <v>81254.845479306459</v>
      </c>
      <c r="M106" s="199">
        <v>84009.648215600653</v>
      </c>
      <c r="N106" s="199">
        <v>77308.490531037794</v>
      </c>
      <c r="O106" s="199">
        <v>95632.679268647466</v>
      </c>
      <c r="P106" s="199">
        <v>80327.109845475992</v>
      </c>
      <c r="Q106" s="199">
        <v>82742.230640635637</v>
      </c>
      <c r="R106" s="199">
        <v>122199.73474095021</v>
      </c>
      <c r="S106" s="199">
        <v>73728.505505601192</v>
      </c>
      <c r="T106" s="199">
        <v>82071.036454369212</v>
      </c>
      <c r="U106" s="199">
        <v>76210.499939397167</v>
      </c>
    </row>
    <row r="107" spans="1:23" x14ac:dyDescent="0.25">
      <c r="A107" s="95">
        <v>2007</v>
      </c>
      <c r="B107" s="199">
        <v>101408.57948018886</v>
      </c>
      <c r="C107" s="199">
        <v>79975.915858162698</v>
      </c>
      <c r="D107" s="199">
        <v>79803.473003070729</v>
      </c>
      <c r="E107" s="199">
        <v>69007.276245251356</v>
      </c>
      <c r="F107" s="199">
        <v>56836.279658412452</v>
      </c>
      <c r="G107" s="199">
        <v>99391.086629027559</v>
      </c>
      <c r="H107" s="199">
        <v>86466.542483410885</v>
      </c>
      <c r="I107" s="199">
        <v>94811.474064844297</v>
      </c>
      <c r="J107" s="199">
        <v>52624.908078974906</v>
      </c>
      <c r="K107" s="199">
        <v>83547.162708217089</v>
      </c>
      <c r="L107" s="199">
        <v>83768.795359799551</v>
      </c>
      <c r="M107" s="199">
        <v>84745.598863194376</v>
      </c>
      <c r="N107" s="199">
        <v>78503.70893397383</v>
      </c>
      <c r="O107" s="199">
        <v>97049.905782171874</v>
      </c>
      <c r="P107" s="199">
        <v>80764.210801033129</v>
      </c>
      <c r="Q107" s="199">
        <v>83928.409391102046</v>
      </c>
      <c r="R107" s="199">
        <v>120489.94892576053</v>
      </c>
      <c r="S107" s="199">
        <v>74051.813395180798</v>
      </c>
      <c r="T107" s="199">
        <v>82912.595868993973</v>
      </c>
      <c r="U107" s="199">
        <v>78430.43744525424</v>
      </c>
    </row>
    <row r="108" spans="1:23" x14ac:dyDescent="0.25">
      <c r="A108" s="95">
        <v>2008</v>
      </c>
      <c r="B108" s="199">
        <v>101521.9135518679</v>
      </c>
      <c r="C108" s="199">
        <v>79197.555773051514</v>
      </c>
      <c r="D108" s="199">
        <v>79547.049451859944</v>
      </c>
      <c r="E108" s="199">
        <v>68604.636461261194</v>
      </c>
      <c r="F108" s="199">
        <v>57787.476648431606</v>
      </c>
      <c r="G108" s="199">
        <v>92962.447490294755</v>
      </c>
      <c r="H108" s="199">
        <v>85977.776361817625</v>
      </c>
      <c r="I108" s="199">
        <v>94035.887251634849</v>
      </c>
      <c r="J108" s="199">
        <v>53032.040176112234</v>
      </c>
      <c r="K108" s="199">
        <v>81644.22266169163</v>
      </c>
      <c r="L108" s="199">
        <v>81903.01490638635</v>
      </c>
      <c r="M108" s="199">
        <v>84266.248494277112</v>
      </c>
      <c r="N108" s="199">
        <v>78394.22100262907</v>
      </c>
      <c r="O108" s="199">
        <v>95172.088717641513</v>
      </c>
      <c r="P108" s="199">
        <v>79628.73198307729</v>
      </c>
      <c r="Q108" s="199">
        <v>84158.546327195902</v>
      </c>
      <c r="R108" s="199">
        <v>116750.8786521779</v>
      </c>
      <c r="S108" s="199">
        <v>74843.572779367227</v>
      </c>
      <c r="T108" s="199">
        <v>81634.368370056327</v>
      </c>
      <c r="U108" s="199">
        <v>77112.008655717756</v>
      </c>
    </row>
    <row r="109" spans="1:23" x14ac:dyDescent="0.25">
      <c r="A109" s="95">
        <v>2009</v>
      </c>
      <c r="B109" s="199">
        <v>102184.78764259003</v>
      </c>
      <c r="C109" s="199">
        <v>78242.246094188493</v>
      </c>
      <c r="D109" s="199">
        <v>80037.55881895285</v>
      </c>
      <c r="E109" s="199">
        <v>65843.50615879301</v>
      </c>
      <c r="F109" s="199">
        <v>58147.212483497031</v>
      </c>
      <c r="G109" s="199">
        <v>88036.484026406586</v>
      </c>
      <c r="H109" s="199">
        <v>83368.962169375955</v>
      </c>
      <c r="I109" s="199">
        <v>91566.255005850704</v>
      </c>
      <c r="J109" s="199">
        <v>51156.793707860073</v>
      </c>
      <c r="K109" s="199">
        <v>78596.752504648292</v>
      </c>
      <c r="L109" s="199">
        <v>76908.951764467711</v>
      </c>
      <c r="M109" s="199">
        <v>82694.83433684698</v>
      </c>
      <c r="N109" s="199">
        <v>74343.607149810341</v>
      </c>
      <c r="O109" s="199">
        <v>96352.417817071371</v>
      </c>
      <c r="P109" s="199">
        <v>76437.827911337896</v>
      </c>
      <c r="Q109" s="199">
        <v>81039.193605546345</v>
      </c>
      <c r="R109" s="199">
        <v>115316.30538294198</v>
      </c>
      <c r="S109" s="199">
        <v>77209.454285309665</v>
      </c>
      <c r="T109" s="199">
        <v>79432.383125091641</v>
      </c>
      <c r="U109" s="199">
        <v>75274.554034762114</v>
      </c>
    </row>
    <row r="110" spans="1:23" x14ac:dyDescent="0.25">
      <c r="A110" s="95">
        <v>2010</v>
      </c>
      <c r="B110" s="199">
        <v>105234.83600654796</v>
      </c>
      <c r="C110" s="199">
        <v>79676.235901805892</v>
      </c>
      <c r="D110" s="199">
        <v>79883.847866441894</v>
      </c>
      <c r="E110" s="199">
        <v>69086.62768034199</v>
      </c>
      <c r="F110" s="199">
        <v>60984.268673644983</v>
      </c>
      <c r="G110" s="199">
        <v>98489.390622900639</v>
      </c>
      <c r="H110" s="199">
        <v>84557.694166167857</v>
      </c>
      <c r="I110" s="199">
        <v>92844.015119445292</v>
      </c>
      <c r="J110" s="199">
        <v>53459.178519619374</v>
      </c>
      <c r="K110" s="199">
        <v>81510.039995628482</v>
      </c>
      <c r="L110" s="199">
        <v>79526.303874758916</v>
      </c>
      <c r="M110" s="199">
        <v>84121.745315271604</v>
      </c>
      <c r="N110" s="199">
        <v>76724.08239869609</v>
      </c>
      <c r="O110" s="199">
        <v>100162.00313944455</v>
      </c>
      <c r="P110" s="199">
        <v>78605.662148863266</v>
      </c>
      <c r="Q110" s="199">
        <v>84582.508458538781</v>
      </c>
      <c r="R110" s="199">
        <v>116189.78079288837</v>
      </c>
      <c r="S110" s="199">
        <v>79220.073667125587</v>
      </c>
      <c r="T110" s="199">
        <v>83453.807626133188</v>
      </c>
      <c r="U110" s="199">
        <v>76431.044554361462</v>
      </c>
    </row>
    <row r="111" spans="1:23" x14ac:dyDescent="0.25">
      <c r="A111" s="155">
        <v>2011</v>
      </c>
      <c r="B111" s="200">
        <v>106541.1036510032</v>
      </c>
      <c r="C111" s="200">
        <v>80357.393360842878</v>
      </c>
      <c r="D111" s="200">
        <v>80330.098801468455</v>
      </c>
      <c r="E111" s="200">
        <v>68536.727310088652</v>
      </c>
      <c r="F111" s="200">
        <v>62118.638867222719</v>
      </c>
      <c r="G111" s="200">
        <v>99415.078738183904</v>
      </c>
      <c r="H111" s="200">
        <v>85816.412849018729</v>
      </c>
      <c r="I111" s="200">
        <v>93317.149285100866</v>
      </c>
      <c r="J111" s="200">
        <v>54226.067271765045</v>
      </c>
      <c r="K111" s="200">
        <v>82378.24990332665</v>
      </c>
      <c r="L111" s="200">
        <v>80778.654493818787</v>
      </c>
      <c r="M111" s="200">
        <v>85152.426298136939</v>
      </c>
      <c r="N111" s="200">
        <v>77978.298174540745</v>
      </c>
      <c r="O111" s="200">
        <v>102983.15745435744</v>
      </c>
      <c r="P111" s="200">
        <v>78813.134185300281</v>
      </c>
      <c r="Q111" s="200">
        <v>85437.315657937594</v>
      </c>
      <c r="R111" s="200">
        <v>116250.53521918968</v>
      </c>
      <c r="S111" s="200">
        <v>81416.671479698154</v>
      </c>
      <c r="T111" s="200">
        <v>84815.695927136112</v>
      </c>
      <c r="U111" s="200">
        <v>76638.470195583373</v>
      </c>
    </row>
    <row r="112" spans="1:23" s="106" customFormat="1" ht="15" x14ac:dyDescent="0.3">
      <c r="A112" s="105" t="s">
        <v>96</v>
      </c>
      <c r="B112" s="154"/>
      <c r="C112" s="153"/>
      <c r="D112" s="153"/>
      <c r="U112" s="152"/>
    </row>
    <row r="113" spans="1:4" s="106" customFormat="1" ht="13.8" x14ac:dyDescent="0.3">
      <c r="A113" s="105" t="s">
        <v>95</v>
      </c>
    </row>
    <row r="114" spans="1:4" s="99" customFormat="1" ht="14.4" x14ac:dyDescent="0.3">
      <c r="A114" s="105" t="s">
        <v>94</v>
      </c>
      <c r="C114" s="151"/>
      <c r="D114" s="151"/>
    </row>
    <row r="115" spans="1:4" s="99" customFormat="1" ht="14.4" x14ac:dyDescent="0.3">
      <c r="C115" s="151"/>
      <c r="D115" s="151"/>
    </row>
    <row r="116" spans="1:4" s="99" customFormat="1" ht="14.4" x14ac:dyDescent="0.3">
      <c r="C116" s="151"/>
      <c r="D116" s="151"/>
    </row>
    <row r="117" spans="1:4" s="99" customFormat="1" ht="14.4" x14ac:dyDescent="0.3">
      <c r="A117" s="102" t="s">
        <v>156</v>
      </c>
      <c r="C117" s="151"/>
      <c r="D117" s="151"/>
    </row>
  </sheetData>
  <hyperlinks>
    <hyperlink ref="A4" location="TOC!A1" display="Return to Table of Contents"/>
  </hyperlinks>
  <printOptions horizontalCentered="1"/>
  <pageMargins left="0.5" right="0.25" top="0.25" bottom="0.25" header="0.25" footer="0.5"/>
  <pageSetup scale="6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9"/>
  <sheetViews>
    <sheetView zoomScale="80" zoomScaleNormal="80" zoomScaleSheetLayoutView="98" workbookViewId="0"/>
  </sheetViews>
  <sheetFormatPr baseColWidth="10" defaultColWidth="9.109375" defaultRowHeight="13.2" x14ac:dyDescent="0.25"/>
  <cols>
    <col min="1" max="1" width="20.6640625" style="123" customWidth="1"/>
    <col min="2" max="7" width="15.6640625" style="123" customWidth="1"/>
    <col min="8" max="8" width="6.88671875" style="123" customWidth="1"/>
    <col min="9" max="9" width="15.6640625" style="123" customWidth="1"/>
    <col min="10" max="14" width="12.6640625" style="123" customWidth="1"/>
    <col min="15" max="16384" width="9.109375" style="123"/>
  </cols>
  <sheetData>
    <row r="1" spans="1:14" s="146" customFormat="1" ht="18" x14ac:dyDescent="0.35">
      <c r="A1" s="149" t="s">
        <v>110</v>
      </c>
      <c r="B1" s="148" t="s">
        <v>143</v>
      </c>
      <c r="C1" s="148"/>
      <c r="D1" s="148"/>
      <c r="E1" s="148"/>
      <c r="F1" s="148"/>
      <c r="G1" s="148"/>
      <c r="H1" s="148"/>
      <c r="I1" s="148"/>
      <c r="J1" s="158"/>
      <c r="K1" s="158"/>
      <c r="L1" s="158"/>
      <c r="M1" s="158"/>
      <c r="N1" s="158"/>
    </row>
    <row r="2" spans="1:14" s="142" customFormat="1" ht="15.6" x14ac:dyDescent="0.3">
      <c r="A2" s="145"/>
      <c r="B2" s="144" t="s">
        <v>106</v>
      </c>
      <c r="C2" s="143"/>
      <c r="D2" s="143"/>
      <c r="E2" s="143"/>
      <c r="F2" s="143"/>
      <c r="G2" s="143"/>
      <c r="H2" s="143"/>
      <c r="I2" s="143"/>
      <c r="J2" s="143"/>
    </row>
    <row r="3" spans="1:14" s="136" customFormat="1" ht="14.4" x14ac:dyDescent="0.3">
      <c r="B3" s="141"/>
      <c r="C3" s="141"/>
      <c r="D3" s="141"/>
      <c r="E3" s="141"/>
      <c r="F3" s="141"/>
      <c r="G3" s="141"/>
      <c r="H3" s="141"/>
      <c r="I3" s="141"/>
      <c r="J3" s="139"/>
      <c r="K3" s="139"/>
      <c r="L3" s="139"/>
      <c r="M3" s="139"/>
      <c r="N3" s="139"/>
    </row>
    <row r="4" spans="1:14" s="136" customFormat="1" ht="27" x14ac:dyDescent="0.3">
      <c r="A4" s="117" t="s">
        <v>99</v>
      </c>
      <c r="B4" s="140"/>
      <c r="C4" s="140"/>
      <c r="D4" s="140"/>
      <c r="E4" s="140"/>
      <c r="F4" s="140"/>
      <c r="G4" s="140"/>
      <c r="H4" s="140"/>
      <c r="I4" s="140"/>
      <c r="J4" s="139"/>
      <c r="K4" s="139"/>
      <c r="L4" s="139"/>
      <c r="M4" s="139"/>
      <c r="N4" s="139"/>
    </row>
    <row r="5" spans="1:14" s="136" customFormat="1" ht="14.4" x14ac:dyDescent="0.3">
      <c r="A5" s="138"/>
      <c r="B5" s="137"/>
      <c r="C5" s="137"/>
      <c r="D5" s="137"/>
      <c r="E5" s="137"/>
      <c r="F5" s="137"/>
      <c r="G5" s="137"/>
      <c r="H5" s="126"/>
    </row>
    <row r="6" spans="1:14" s="130" customFormat="1" ht="15.75" customHeight="1" x14ac:dyDescent="0.3">
      <c r="A6" s="135" t="s">
        <v>10</v>
      </c>
      <c r="B6" s="227" t="s">
        <v>138</v>
      </c>
      <c r="C6" s="228" t="s">
        <v>105</v>
      </c>
      <c r="D6" s="229" t="s">
        <v>139</v>
      </c>
      <c r="E6" s="227" t="s">
        <v>140</v>
      </c>
      <c r="F6" s="227" t="s">
        <v>141</v>
      </c>
      <c r="G6" s="230" t="s">
        <v>104</v>
      </c>
      <c r="H6" s="218"/>
      <c r="I6" s="231" t="s">
        <v>142</v>
      </c>
    </row>
    <row r="7" spans="1:14" s="130" customFormat="1" ht="18" customHeight="1" x14ac:dyDescent="0.3">
      <c r="A7" s="134" t="s">
        <v>11</v>
      </c>
      <c r="B7" s="215">
        <v>1.5213878724258834</v>
      </c>
      <c r="C7" s="216">
        <v>1.2362473128201268</v>
      </c>
      <c r="D7" s="216">
        <v>2.0244399392203904</v>
      </c>
      <c r="E7" s="216">
        <v>1.4131655788099939</v>
      </c>
      <c r="F7" s="216">
        <v>1.2419783469616474</v>
      </c>
      <c r="G7" s="217">
        <v>2.984836035111238</v>
      </c>
      <c r="H7" s="218"/>
      <c r="I7" s="219">
        <v>1.2412882406867221</v>
      </c>
      <c r="J7" s="131"/>
      <c r="K7" s="131"/>
      <c r="L7" s="131"/>
      <c r="M7" s="131"/>
    </row>
    <row r="8" spans="1:14" s="130" customFormat="1" ht="18" customHeight="1" x14ac:dyDescent="0.3">
      <c r="A8" s="133" t="s">
        <v>0</v>
      </c>
      <c r="B8" s="220">
        <v>0.98929463920951477</v>
      </c>
      <c r="C8" s="218">
        <v>0.87068176479003778</v>
      </c>
      <c r="D8" s="218">
        <v>1.708194655713946</v>
      </c>
      <c r="E8" s="218">
        <v>0.65244332140801387</v>
      </c>
      <c r="F8" s="218">
        <v>0.11903491093001595</v>
      </c>
      <c r="G8" s="221">
        <v>1.8327564445058897</v>
      </c>
      <c r="H8" s="218"/>
      <c r="I8" s="222">
        <v>0.85490667490424332</v>
      </c>
      <c r="J8" s="131"/>
      <c r="K8" s="131"/>
      <c r="L8" s="131"/>
      <c r="M8" s="131"/>
    </row>
    <row r="9" spans="1:14" s="130" customFormat="1" ht="18" customHeight="1" x14ac:dyDescent="0.3">
      <c r="A9" s="133" t="s">
        <v>15</v>
      </c>
      <c r="B9" s="220">
        <v>1.2360972993365138</v>
      </c>
      <c r="C9" s="218">
        <v>0.95726982038772945</v>
      </c>
      <c r="D9" s="218">
        <v>2.0795709423815811</v>
      </c>
      <c r="E9" s="218">
        <v>1.0905589361525303</v>
      </c>
      <c r="F9" s="218">
        <v>0.16456914862201799</v>
      </c>
      <c r="G9" s="221">
        <v>-0.19204852669064687</v>
      </c>
      <c r="H9" s="218"/>
      <c r="I9" s="222">
        <v>0.55862473697141368</v>
      </c>
      <c r="J9" s="131"/>
      <c r="K9" s="131"/>
      <c r="L9" s="131"/>
      <c r="M9" s="131"/>
    </row>
    <row r="10" spans="1:14" s="130" customFormat="1" ht="18" customHeight="1" x14ac:dyDescent="0.3">
      <c r="A10" s="133" t="s">
        <v>1</v>
      </c>
      <c r="B10" s="220">
        <v>1.7927058013011976</v>
      </c>
      <c r="C10" s="218">
        <v>3.5405013834134857</v>
      </c>
      <c r="D10" s="218">
        <v>0.97371447871104078</v>
      </c>
      <c r="E10" s="218">
        <v>1.3780780292460104</v>
      </c>
      <c r="F10" s="218">
        <v>-0.17090841428558656</v>
      </c>
      <c r="G10" s="221">
        <v>4.9254994315272693</v>
      </c>
      <c r="H10" s="218"/>
      <c r="I10" s="222">
        <v>-0.79595775436844818</v>
      </c>
      <c r="J10" s="131"/>
      <c r="K10" s="131"/>
      <c r="L10" s="131"/>
      <c r="M10" s="131"/>
    </row>
    <row r="11" spans="1:14" s="130" customFormat="1" ht="18" customHeight="1" x14ac:dyDescent="0.3">
      <c r="A11" s="133" t="s">
        <v>103</v>
      </c>
      <c r="B11" s="220">
        <v>4.4923783541338747</v>
      </c>
      <c r="C11" s="218">
        <v>5.8353656586735081</v>
      </c>
      <c r="D11" s="218">
        <v>4.8727733879975643</v>
      </c>
      <c r="E11" s="218">
        <v>3.158830710179017</v>
      </c>
      <c r="F11" s="218">
        <v>2.24664632521967</v>
      </c>
      <c r="G11" s="221">
        <v>4.8790923399004704</v>
      </c>
      <c r="H11" s="218"/>
      <c r="I11" s="222">
        <v>1.8601029712240535</v>
      </c>
      <c r="J11" s="131"/>
      <c r="K11" s="131"/>
      <c r="L11" s="131"/>
      <c r="M11" s="131"/>
    </row>
    <row r="12" spans="1:14" s="130" customFormat="1" ht="18" customHeight="1" x14ac:dyDescent="0.3">
      <c r="A12" s="133" t="s">
        <v>18</v>
      </c>
      <c r="B12" s="220">
        <v>3.5268058725768991</v>
      </c>
      <c r="C12" s="218">
        <v>4.7380268258547131</v>
      </c>
      <c r="D12" s="218">
        <v>4.1688134973647761</v>
      </c>
      <c r="E12" s="218">
        <v>2.7698416577970786</v>
      </c>
      <c r="F12" s="218">
        <v>6.0342276333447131E-3</v>
      </c>
      <c r="G12" s="221">
        <v>11.873380351444629</v>
      </c>
      <c r="H12" s="218"/>
      <c r="I12" s="222">
        <v>0.93988612319428899</v>
      </c>
      <c r="J12" s="131"/>
      <c r="K12" s="131"/>
      <c r="L12" s="131"/>
      <c r="M12" s="131"/>
    </row>
    <row r="13" spans="1:14" s="130" customFormat="1" ht="18" customHeight="1" x14ac:dyDescent="0.3">
      <c r="A13" s="133" t="s">
        <v>2</v>
      </c>
      <c r="B13" s="220">
        <v>1.5406015802360118</v>
      </c>
      <c r="C13" s="218">
        <v>1.8896549963147047</v>
      </c>
      <c r="D13" s="218">
        <v>2.0171702736037078</v>
      </c>
      <c r="E13" s="218">
        <v>1.3106403809930889</v>
      </c>
      <c r="F13" s="218">
        <v>-0.18850377975027088</v>
      </c>
      <c r="G13" s="221">
        <v>1.4258687716141027</v>
      </c>
      <c r="H13" s="218"/>
      <c r="I13" s="222">
        <v>1.488591541270412</v>
      </c>
      <c r="J13" s="131"/>
      <c r="K13" s="131"/>
      <c r="L13" s="131"/>
      <c r="M13" s="131"/>
    </row>
    <row r="14" spans="1:14" s="130" customFormat="1" ht="18" customHeight="1" x14ac:dyDescent="0.3">
      <c r="A14" s="133" t="s">
        <v>3</v>
      </c>
      <c r="B14" s="220">
        <v>1.3600830789592289</v>
      </c>
      <c r="C14" s="218">
        <v>2.0578583853173127</v>
      </c>
      <c r="D14" s="218">
        <v>1.5384307857765123</v>
      </c>
      <c r="E14" s="218">
        <v>1.025818858056371</v>
      </c>
      <c r="F14" s="218">
        <v>-0.39637578481129809</v>
      </c>
      <c r="G14" s="221">
        <v>1.3954486983364545</v>
      </c>
      <c r="H14" s="218"/>
      <c r="I14" s="222">
        <v>0.50960114666183109</v>
      </c>
      <c r="J14" s="131"/>
      <c r="K14" s="131"/>
      <c r="L14" s="131"/>
      <c r="M14" s="131"/>
    </row>
    <row r="15" spans="1:14" s="130" customFormat="1" ht="18" customHeight="1" x14ac:dyDescent="0.3">
      <c r="A15" s="133" t="s">
        <v>51</v>
      </c>
      <c r="B15" s="220" t="s">
        <v>97</v>
      </c>
      <c r="C15" s="218" t="s">
        <v>97</v>
      </c>
      <c r="D15" s="218" t="s">
        <v>97</v>
      </c>
      <c r="E15" s="218">
        <v>4.0379897953324972</v>
      </c>
      <c r="F15" s="218">
        <v>0.75211915153403641</v>
      </c>
      <c r="G15" s="221">
        <v>4.500643306356289</v>
      </c>
      <c r="H15" s="218"/>
      <c r="I15" s="222">
        <v>1.4345314937157516</v>
      </c>
      <c r="J15" s="131"/>
      <c r="K15" s="131"/>
      <c r="L15" s="131"/>
      <c r="M15" s="131"/>
    </row>
    <row r="16" spans="1:14" s="130" customFormat="1" ht="18" customHeight="1" x14ac:dyDescent="0.3">
      <c r="A16" s="133" t="s">
        <v>4</v>
      </c>
      <c r="B16" s="220">
        <v>1.3714189714009173</v>
      </c>
      <c r="C16" s="218">
        <v>1.5975275056969496</v>
      </c>
      <c r="D16" s="218">
        <v>2.19764252217165</v>
      </c>
      <c r="E16" s="218">
        <v>0.83544916518079049</v>
      </c>
      <c r="F16" s="218">
        <v>-0.35162660734466833</v>
      </c>
      <c r="G16" s="221">
        <v>3.7066257805090652</v>
      </c>
      <c r="H16" s="218"/>
      <c r="I16" s="222">
        <v>1.0651570134730948</v>
      </c>
      <c r="J16" s="131"/>
      <c r="K16" s="131"/>
      <c r="L16" s="131"/>
      <c r="M16" s="131"/>
    </row>
    <row r="17" spans="1:13" s="130" customFormat="1" ht="18" customHeight="1" x14ac:dyDescent="0.3">
      <c r="A17" s="133" t="s">
        <v>49</v>
      </c>
      <c r="B17" s="220">
        <v>2.0949921157937812</v>
      </c>
      <c r="C17" s="218">
        <v>2.5153082233621005</v>
      </c>
      <c r="D17" s="218">
        <v>2.8626998417110583</v>
      </c>
      <c r="E17" s="218">
        <v>2.0829540205584474</v>
      </c>
      <c r="F17" s="218">
        <v>-0.90457919506957696</v>
      </c>
      <c r="G17" s="221">
        <v>3.4031826598115655</v>
      </c>
      <c r="H17" s="218"/>
      <c r="I17" s="222">
        <v>1.5747627615538606</v>
      </c>
      <c r="J17" s="131"/>
      <c r="K17" s="131"/>
      <c r="L17" s="131"/>
      <c r="M17" s="131"/>
    </row>
    <row r="18" spans="1:13" s="130" customFormat="1" ht="18" customHeight="1" x14ac:dyDescent="0.3">
      <c r="A18" s="133" t="s">
        <v>5</v>
      </c>
      <c r="B18" s="220">
        <v>1.2769843888056354</v>
      </c>
      <c r="C18" s="218">
        <v>1.9060223266055276</v>
      </c>
      <c r="D18" s="218">
        <v>1.2165961399295266</v>
      </c>
      <c r="E18" s="218">
        <v>1.0431738803554635</v>
      </c>
      <c r="F18" s="218">
        <v>0.11979887679813839</v>
      </c>
      <c r="G18" s="221">
        <v>1.7255140419198067</v>
      </c>
      <c r="H18" s="218"/>
      <c r="I18" s="222">
        <v>1.2252253908933364</v>
      </c>
      <c r="J18" s="131"/>
      <c r="K18" s="131"/>
      <c r="L18" s="131"/>
      <c r="M18" s="131"/>
    </row>
    <row r="19" spans="1:13" s="130" customFormat="1" ht="18" customHeight="1" x14ac:dyDescent="0.3">
      <c r="A19" s="133" t="s">
        <v>6</v>
      </c>
      <c r="B19" s="220" t="s">
        <v>97</v>
      </c>
      <c r="C19" s="218">
        <v>1.134203157043201</v>
      </c>
      <c r="D19" s="218" t="s">
        <v>97</v>
      </c>
      <c r="E19" s="218">
        <v>1.2397367396003389</v>
      </c>
      <c r="F19" s="218">
        <v>-0.16774195050114349</v>
      </c>
      <c r="G19" s="221">
        <v>3.2019905142466776</v>
      </c>
      <c r="H19" s="218"/>
      <c r="I19" s="222">
        <v>1.6347093854145234</v>
      </c>
      <c r="J19" s="131"/>
      <c r="K19" s="131"/>
      <c r="L19" s="131"/>
      <c r="M19" s="131"/>
    </row>
    <row r="20" spans="1:13" s="130" customFormat="1" ht="18" customHeight="1" x14ac:dyDescent="0.3">
      <c r="A20" s="133" t="s">
        <v>50</v>
      </c>
      <c r="B20" s="220">
        <v>2.4883046627843131</v>
      </c>
      <c r="C20" s="218">
        <v>2.9168117985946873</v>
      </c>
      <c r="D20" s="218">
        <v>2.9670122857702541</v>
      </c>
      <c r="E20" s="218">
        <v>1.7076765290474638</v>
      </c>
      <c r="F20" s="218">
        <v>1.4945614261958839</v>
      </c>
      <c r="G20" s="221">
        <v>3.9538035564461005</v>
      </c>
      <c r="H20" s="218"/>
      <c r="I20" s="222">
        <v>2.8165913485029836</v>
      </c>
      <c r="J20" s="131"/>
      <c r="K20" s="131"/>
      <c r="L20" s="131"/>
      <c r="M20" s="131"/>
    </row>
    <row r="21" spans="1:13" s="130" customFormat="1" ht="18" customHeight="1" x14ac:dyDescent="0.3">
      <c r="A21" s="133" t="s">
        <v>7</v>
      </c>
      <c r="B21" s="220">
        <v>0.99789191510042397</v>
      </c>
      <c r="C21" s="218">
        <v>1.8438913664585055</v>
      </c>
      <c r="D21" s="218">
        <v>1.4651832110321727</v>
      </c>
      <c r="E21" s="218">
        <v>-6.0540620095750342E-2</v>
      </c>
      <c r="F21" s="218">
        <v>-0.60949179987680457</v>
      </c>
      <c r="G21" s="221">
        <v>2.8360751433699649</v>
      </c>
      <c r="H21" s="218"/>
      <c r="I21" s="222">
        <v>0.26394032028393966</v>
      </c>
      <c r="J21" s="131"/>
      <c r="K21" s="131"/>
      <c r="L21" s="131"/>
      <c r="M21" s="131"/>
    </row>
    <row r="22" spans="1:13" s="130" customFormat="1" ht="18" customHeight="1" x14ac:dyDescent="0.3">
      <c r="A22" s="133" t="s">
        <v>12</v>
      </c>
      <c r="B22" s="220">
        <v>0.94183618989096551</v>
      </c>
      <c r="C22" s="218">
        <v>0.8953716546398649</v>
      </c>
      <c r="D22" s="218">
        <v>1.2009601742918097</v>
      </c>
      <c r="E22" s="218">
        <v>0.92893372374727168</v>
      </c>
      <c r="F22" s="218">
        <v>0.446463455416235</v>
      </c>
      <c r="G22" s="221">
        <v>4.3723471265512792</v>
      </c>
      <c r="H22" s="218"/>
      <c r="I22" s="222">
        <v>1.0106193526027152</v>
      </c>
      <c r="J22" s="131"/>
      <c r="K22" s="131"/>
      <c r="L22" s="131"/>
      <c r="M22" s="131"/>
    </row>
    <row r="23" spans="1:13" s="130" customFormat="1" ht="18" customHeight="1" x14ac:dyDescent="0.3">
      <c r="A23" s="133" t="s">
        <v>8</v>
      </c>
      <c r="B23" s="220">
        <v>1.5564462276324464</v>
      </c>
      <c r="C23" s="218">
        <v>1.961885957050935</v>
      </c>
      <c r="D23" s="218">
        <v>2.4752225170696418</v>
      </c>
      <c r="E23" s="218">
        <v>1.0312653407568151</v>
      </c>
      <c r="F23" s="218">
        <v>-0.89146987158383872</v>
      </c>
      <c r="G23" s="221">
        <v>0.75746045370232995</v>
      </c>
      <c r="H23" s="218"/>
      <c r="I23" s="222">
        <v>5.2288958535529062E-2</v>
      </c>
      <c r="J23" s="131"/>
      <c r="K23" s="131"/>
      <c r="L23" s="131"/>
      <c r="M23" s="131"/>
    </row>
    <row r="24" spans="1:13" s="130" customFormat="1" ht="18" customHeight="1" x14ac:dyDescent="0.3">
      <c r="A24" s="133" t="s">
        <v>16</v>
      </c>
      <c r="B24" s="220">
        <v>1.436669800915058</v>
      </c>
      <c r="C24" s="218">
        <v>2.0040882606037647</v>
      </c>
      <c r="D24" s="218">
        <v>1.4254413879122296</v>
      </c>
      <c r="E24" s="218">
        <v>2.6298216773712468E-2</v>
      </c>
      <c r="F24" s="218">
        <v>2.3986925061087794</v>
      </c>
      <c r="G24" s="221">
        <v>2.6041103391122755</v>
      </c>
      <c r="H24" s="218"/>
      <c r="I24" s="222">
        <v>2.7727793107116261</v>
      </c>
      <c r="J24" s="131"/>
      <c r="K24" s="131"/>
      <c r="L24" s="131"/>
      <c r="M24" s="131"/>
    </row>
    <row r="25" spans="1:13" s="130" customFormat="1" ht="18" customHeight="1" x14ac:dyDescent="0.3">
      <c r="A25" s="133" t="s">
        <v>9</v>
      </c>
      <c r="B25" s="220">
        <v>1.9096531244542803</v>
      </c>
      <c r="C25" s="218">
        <v>1.3829820120815128</v>
      </c>
      <c r="D25" s="218">
        <v>2.7840546102120722</v>
      </c>
      <c r="E25" s="218">
        <v>2.2674335559088377</v>
      </c>
      <c r="F25" s="218">
        <v>0.5689531260383518</v>
      </c>
      <c r="G25" s="221">
        <v>5.0627015617906501</v>
      </c>
      <c r="H25" s="218"/>
      <c r="I25" s="222">
        <v>1.6319067274965793</v>
      </c>
      <c r="J25" s="131"/>
      <c r="K25" s="131"/>
      <c r="L25" s="131"/>
      <c r="M25" s="131"/>
    </row>
    <row r="26" spans="1:13" s="130" customFormat="1" ht="18" customHeight="1" x14ac:dyDescent="0.3">
      <c r="A26" s="132" t="s">
        <v>13</v>
      </c>
      <c r="B26" s="226">
        <v>1.8694586316445605</v>
      </c>
      <c r="C26" s="223">
        <v>2.0179260490191586</v>
      </c>
      <c r="D26" s="223">
        <v>2.5342761450795281</v>
      </c>
      <c r="E26" s="223">
        <v>2.1044824995626543</v>
      </c>
      <c r="F26" s="223">
        <v>-0.57615661937188145</v>
      </c>
      <c r="G26" s="224">
        <v>1.5363631633942054</v>
      </c>
      <c r="H26" s="218"/>
      <c r="I26" s="225">
        <v>0.27138925345233655</v>
      </c>
      <c r="J26" s="131"/>
      <c r="K26" s="131"/>
      <c r="L26" s="131"/>
      <c r="M26" s="131"/>
    </row>
    <row r="27" spans="1:13" s="127" customFormat="1" ht="13.8" x14ac:dyDescent="0.3">
      <c r="A27" s="127" t="s">
        <v>96</v>
      </c>
      <c r="H27" s="128"/>
    </row>
    <row r="28" spans="1:13" s="127" customFormat="1" ht="13.8" x14ac:dyDescent="0.3">
      <c r="A28" s="105" t="s">
        <v>102</v>
      </c>
      <c r="H28" s="128"/>
    </row>
    <row r="29" spans="1:13" s="127" customFormat="1" ht="13.8" x14ac:dyDescent="0.3">
      <c r="A29" s="129" t="s">
        <v>101</v>
      </c>
      <c r="H29" s="128"/>
    </row>
    <row r="30" spans="1:13" s="125" customFormat="1" ht="14.4" x14ac:dyDescent="0.3">
      <c r="H30" s="126"/>
    </row>
    <row r="31" spans="1:13" s="125" customFormat="1" ht="14.4" x14ac:dyDescent="0.3"/>
    <row r="32" spans="1:13" s="125" customFormat="1" ht="14.4" x14ac:dyDescent="0.3">
      <c r="A32" s="102" t="s">
        <v>156</v>
      </c>
    </row>
    <row r="38" spans="7:8" ht="24.6" x14ac:dyDescent="0.4">
      <c r="G38" s="124"/>
      <c r="H38" s="124"/>
    </row>
    <row r="39" spans="7:8" ht="24.6" x14ac:dyDescent="0.4">
      <c r="G39" s="124"/>
      <c r="H39" s="124"/>
    </row>
  </sheetData>
  <hyperlinks>
    <hyperlink ref="A4" location="TOC!A1" display="Return to Table of Contents"/>
  </hyperlinks>
  <printOptions horizontalCentered="1"/>
  <pageMargins left="0.7" right="0.7" top="0.75" bottom="0.75" header="0.3" footer="0.3"/>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117"/>
  <sheetViews>
    <sheetView zoomScale="80" zoomScaleNormal="80" workbookViewId="0">
      <pane xSplit="1" ySplit="6" topLeftCell="B7" activePane="bottomRight" state="frozen"/>
      <selection pane="topRight"/>
      <selection pane="bottomLeft"/>
      <selection pane="bottomRight"/>
    </sheetView>
  </sheetViews>
  <sheetFormatPr baseColWidth="10" defaultColWidth="9.109375" defaultRowHeight="13.2" x14ac:dyDescent="0.25"/>
  <cols>
    <col min="1" max="1" width="10.109375" style="92" customWidth="1"/>
    <col min="2" max="2" width="10.33203125" style="92" bestFit="1" customWidth="1"/>
    <col min="3" max="3" width="10.5546875" style="150" bestFit="1" customWidth="1"/>
    <col min="4" max="4" width="10.109375" style="150" customWidth="1"/>
    <col min="5" max="6" width="10.33203125" style="92" bestFit="1" customWidth="1"/>
    <col min="7" max="7" width="10.33203125" style="92" customWidth="1"/>
    <col min="8" max="9" width="10.33203125" style="92" bestFit="1" customWidth="1"/>
    <col min="10" max="10" width="10.33203125" style="92" customWidth="1"/>
    <col min="11" max="11" width="10.33203125" style="92" bestFit="1" customWidth="1"/>
    <col min="12" max="12" width="10.33203125" style="92" customWidth="1"/>
    <col min="13" max="14" width="10.33203125" style="92" bestFit="1" customWidth="1"/>
    <col min="15" max="15" width="10.33203125" style="92" customWidth="1"/>
    <col min="16" max="18" width="10.33203125" style="92" bestFit="1" customWidth="1"/>
    <col min="19" max="19" width="9.44140625" style="92" customWidth="1"/>
    <col min="20" max="21" width="10.33203125" style="92" bestFit="1" customWidth="1"/>
    <col min="22" max="16384" width="9.109375" style="92"/>
  </cols>
  <sheetData>
    <row r="1" spans="1:21" s="161" customFormat="1" ht="18" x14ac:dyDescent="0.35">
      <c r="A1" s="163" t="s">
        <v>111</v>
      </c>
      <c r="B1" s="122" t="s">
        <v>30</v>
      </c>
      <c r="C1" s="162"/>
      <c r="D1" s="162"/>
      <c r="E1" s="162"/>
      <c r="F1" s="162"/>
      <c r="G1" s="162"/>
      <c r="H1" s="162"/>
      <c r="I1" s="162"/>
      <c r="J1" s="162"/>
      <c r="K1" s="162"/>
      <c r="L1" s="162"/>
      <c r="M1" s="162"/>
      <c r="N1" s="162"/>
      <c r="O1" s="162"/>
      <c r="P1" s="162"/>
      <c r="Q1" s="162"/>
      <c r="R1" s="162"/>
      <c r="S1" s="162"/>
      <c r="T1" s="162"/>
      <c r="U1" s="162"/>
    </row>
    <row r="2" spans="1:21" s="119" customFormat="1" ht="15.6" x14ac:dyDescent="0.3">
      <c r="A2" s="160"/>
      <c r="B2" s="120" t="s">
        <v>154</v>
      </c>
      <c r="C2" s="157"/>
      <c r="D2" s="157"/>
    </row>
    <row r="3" spans="1:21" s="99" customFormat="1" ht="14.4" x14ac:dyDescent="0.3">
      <c r="A3" s="159"/>
      <c r="C3" s="159"/>
      <c r="D3" s="159"/>
      <c r="E3" s="159"/>
      <c r="F3" s="159"/>
      <c r="G3" s="159"/>
      <c r="H3" s="159"/>
      <c r="I3" s="159"/>
      <c r="J3" s="159"/>
      <c r="K3" s="159"/>
      <c r="L3" s="159"/>
      <c r="M3" s="159"/>
      <c r="N3" s="159"/>
      <c r="O3" s="159"/>
      <c r="P3" s="159"/>
      <c r="Q3" s="159"/>
      <c r="R3" s="159"/>
      <c r="S3" s="159"/>
      <c r="T3" s="159"/>
      <c r="U3" s="159"/>
    </row>
    <row r="4" spans="1:21" s="99" customFormat="1" ht="40.200000000000003" x14ac:dyDescent="0.3">
      <c r="A4" s="117" t="s">
        <v>99</v>
      </c>
      <c r="B4" s="159"/>
      <c r="C4" s="159"/>
      <c r="D4" s="159"/>
      <c r="E4" s="159"/>
      <c r="F4" s="159"/>
      <c r="G4" s="159"/>
      <c r="H4" s="159"/>
      <c r="I4" s="159"/>
      <c r="J4" s="159"/>
      <c r="K4" s="159"/>
      <c r="L4" s="159"/>
      <c r="M4" s="159"/>
      <c r="N4" s="159"/>
      <c r="O4" s="159"/>
      <c r="P4" s="159"/>
      <c r="Q4" s="159"/>
      <c r="R4" s="159"/>
      <c r="S4" s="159"/>
      <c r="T4" s="159"/>
      <c r="U4" s="159"/>
    </row>
    <row r="5" spans="1:21" s="99" customFormat="1" ht="14.4" x14ac:dyDescent="0.3">
      <c r="B5" s="159"/>
      <c r="C5" s="159"/>
      <c r="D5" s="159"/>
      <c r="E5" s="159"/>
      <c r="F5" s="159"/>
      <c r="G5" s="159"/>
      <c r="H5" s="159"/>
      <c r="I5" s="159"/>
      <c r="J5" s="159"/>
      <c r="K5" s="159"/>
      <c r="L5" s="159"/>
      <c r="M5" s="159"/>
      <c r="N5" s="159"/>
      <c r="O5" s="159"/>
      <c r="P5" s="159"/>
      <c r="Q5" s="159"/>
      <c r="R5" s="159"/>
      <c r="S5" s="159"/>
      <c r="T5" s="159"/>
      <c r="U5" s="159"/>
    </row>
    <row r="6" spans="1:21" s="99" customFormat="1" ht="27" x14ac:dyDescent="0.3">
      <c r="A6" s="233" t="s">
        <v>98</v>
      </c>
      <c r="B6" s="234" t="s">
        <v>11</v>
      </c>
      <c r="C6" s="233" t="s">
        <v>0</v>
      </c>
      <c r="D6" s="233" t="s">
        <v>15</v>
      </c>
      <c r="E6" s="233" t="s">
        <v>1</v>
      </c>
      <c r="F6" s="234" t="s">
        <v>22</v>
      </c>
      <c r="G6" s="233" t="s">
        <v>18</v>
      </c>
      <c r="H6" s="233" t="s">
        <v>2</v>
      </c>
      <c r="I6" s="233" t="s">
        <v>3</v>
      </c>
      <c r="J6" s="234" t="s">
        <v>51</v>
      </c>
      <c r="K6" s="233" t="s">
        <v>4</v>
      </c>
      <c r="L6" s="233" t="s">
        <v>49</v>
      </c>
      <c r="M6" s="233" t="s">
        <v>5</v>
      </c>
      <c r="N6" s="233" t="s">
        <v>6</v>
      </c>
      <c r="O6" s="233" t="s">
        <v>50</v>
      </c>
      <c r="P6" s="233" t="s">
        <v>7</v>
      </c>
      <c r="Q6" s="233" t="s">
        <v>12</v>
      </c>
      <c r="R6" s="233" t="s">
        <v>8</v>
      </c>
      <c r="S6" s="233" t="s">
        <v>16</v>
      </c>
      <c r="T6" s="233" t="s">
        <v>9</v>
      </c>
      <c r="U6" s="234" t="s">
        <v>13</v>
      </c>
    </row>
    <row r="8" spans="1:21" s="99" customFormat="1" ht="14.4" hidden="1" x14ac:dyDescent="0.3">
      <c r="A8" s="103"/>
      <c r="B8" s="103"/>
      <c r="C8" s="103"/>
      <c r="D8" s="103"/>
      <c r="E8" s="103"/>
      <c r="F8" s="103"/>
      <c r="G8" s="103"/>
      <c r="H8" s="103"/>
      <c r="I8" s="103"/>
      <c r="J8" s="103"/>
      <c r="K8" s="103"/>
      <c r="L8" s="103"/>
      <c r="M8" s="103"/>
      <c r="N8" s="103"/>
      <c r="O8" s="103"/>
      <c r="P8" s="103"/>
      <c r="Q8" s="103"/>
      <c r="R8" s="103"/>
      <c r="S8" s="103"/>
      <c r="T8" s="103"/>
      <c r="U8" s="103"/>
    </row>
    <row r="9" spans="1:21" hidden="1" x14ac:dyDescent="0.25"/>
    <row r="10" spans="1:21" hidden="1" x14ac:dyDescent="0.25"/>
    <row r="11" spans="1:21" hidden="1" x14ac:dyDescent="0.25"/>
    <row r="12" spans="1:21" hidden="1" x14ac:dyDescent="0.25"/>
    <row r="13" spans="1:21" hidden="1" x14ac:dyDescent="0.25"/>
    <row r="14" spans="1:21" hidden="1" x14ac:dyDescent="0.25"/>
    <row r="15" spans="1:21" hidden="1" x14ac:dyDescent="0.25"/>
    <row r="16" spans="1:21" hidden="1" x14ac:dyDescent="0.25"/>
    <row r="17" spans="3:4" hidden="1" x14ac:dyDescent="0.25">
      <c r="C17" s="92"/>
      <c r="D17" s="92"/>
    </row>
    <row r="18" spans="3:4" hidden="1" x14ac:dyDescent="0.25">
      <c r="C18" s="92"/>
      <c r="D18" s="92"/>
    </row>
    <row r="19" spans="3:4" hidden="1" x14ac:dyDescent="0.25">
      <c r="C19" s="92"/>
      <c r="D19" s="92"/>
    </row>
    <row r="20" spans="3:4" hidden="1" x14ac:dyDescent="0.25">
      <c r="C20" s="92"/>
      <c r="D20" s="92"/>
    </row>
    <row r="21" spans="3:4" hidden="1" x14ac:dyDescent="0.25">
      <c r="C21" s="92"/>
      <c r="D21" s="92"/>
    </row>
    <row r="22" spans="3:4" hidden="1" x14ac:dyDescent="0.25">
      <c r="C22" s="92"/>
      <c r="D22" s="92"/>
    </row>
    <row r="23" spans="3:4" hidden="1" x14ac:dyDescent="0.25">
      <c r="C23" s="92"/>
      <c r="D23" s="92"/>
    </row>
    <row r="24" spans="3:4" hidden="1" x14ac:dyDescent="0.25">
      <c r="C24" s="92"/>
      <c r="D24" s="92"/>
    </row>
    <row r="25" spans="3:4" hidden="1" x14ac:dyDescent="0.25">
      <c r="C25" s="92"/>
      <c r="D25" s="92"/>
    </row>
    <row r="26" spans="3:4" hidden="1" x14ac:dyDescent="0.25">
      <c r="C26" s="92"/>
      <c r="D26" s="92"/>
    </row>
    <row r="27" spans="3:4" hidden="1" x14ac:dyDescent="0.25">
      <c r="C27" s="92"/>
      <c r="D27" s="92"/>
    </row>
    <row r="28" spans="3:4" hidden="1" x14ac:dyDescent="0.25">
      <c r="C28" s="92"/>
      <c r="D28" s="92"/>
    </row>
    <row r="29" spans="3:4" hidden="1" x14ac:dyDescent="0.25">
      <c r="C29" s="92"/>
      <c r="D29" s="92"/>
    </row>
    <row r="30" spans="3:4" hidden="1" x14ac:dyDescent="0.25">
      <c r="C30" s="92"/>
      <c r="D30" s="92"/>
    </row>
    <row r="31" spans="3:4" hidden="1" x14ac:dyDescent="0.25">
      <c r="C31" s="92"/>
      <c r="D31" s="92"/>
    </row>
    <row r="32" spans="3:4" hidden="1" x14ac:dyDescent="0.25">
      <c r="C32" s="92"/>
      <c r="D32" s="92"/>
    </row>
    <row r="33" spans="3:4" hidden="1" x14ac:dyDescent="0.25">
      <c r="C33" s="92"/>
      <c r="D33" s="92"/>
    </row>
    <row r="34" spans="3:4" hidden="1" x14ac:dyDescent="0.25">
      <c r="C34" s="92"/>
      <c r="D34" s="92"/>
    </row>
    <row r="35" spans="3:4" hidden="1" x14ac:dyDescent="0.25">
      <c r="C35" s="92"/>
      <c r="D35" s="92"/>
    </row>
    <row r="36" spans="3:4" hidden="1" x14ac:dyDescent="0.25">
      <c r="C36" s="92"/>
      <c r="D36" s="92"/>
    </row>
    <row r="37" spans="3:4" hidden="1" x14ac:dyDescent="0.25">
      <c r="C37" s="92"/>
      <c r="D37" s="92"/>
    </row>
    <row r="38" spans="3:4" hidden="1" x14ac:dyDescent="0.25">
      <c r="C38" s="92"/>
      <c r="D38" s="92"/>
    </row>
    <row r="39" spans="3:4" hidden="1" x14ac:dyDescent="0.25">
      <c r="C39" s="92"/>
      <c r="D39" s="92"/>
    </row>
    <row r="40" spans="3:4" hidden="1" x14ac:dyDescent="0.25">
      <c r="C40" s="92"/>
      <c r="D40" s="92"/>
    </row>
    <row r="41" spans="3:4" hidden="1" x14ac:dyDescent="0.25">
      <c r="C41" s="92"/>
      <c r="D41" s="92"/>
    </row>
    <row r="42" spans="3:4" hidden="1" x14ac:dyDescent="0.25">
      <c r="C42" s="92"/>
      <c r="D42" s="92"/>
    </row>
    <row r="43" spans="3:4" hidden="1" x14ac:dyDescent="0.25">
      <c r="C43" s="92"/>
      <c r="D43" s="92"/>
    </row>
    <row r="44" spans="3:4" hidden="1" x14ac:dyDescent="0.25">
      <c r="C44" s="92"/>
      <c r="D44" s="92"/>
    </row>
    <row r="45" spans="3:4" hidden="1" x14ac:dyDescent="0.25">
      <c r="C45" s="92"/>
      <c r="D45" s="92"/>
    </row>
    <row r="46" spans="3:4" hidden="1" x14ac:dyDescent="0.25">
      <c r="C46" s="92"/>
      <c r="D46" s="92"/>
    </row>
    <row r="47" spans="3:4" hidden="1" x14ac:dyDescent="0.25">
      <c r="C47" s="92"/>
      <c r="D47" s="92"/>
    </row>
    <row r="48" spans="3:4" hidden="1" x14ac:dyDescent="0.25">
      <c r="C48" s="92"/>
      <c r="D48" s="92"/>
    </row>
    <row r="49" spans="1:21" hidden="1" x14ac:dyDescent="0.25"/>
    <row r="50" spans="1:21" hidden="1" x14ac:dyDescent="0.25"/>
    <row r="51" spans="1:21" hidden="1" x14ac:dyDescent="0.25"/>
    <row r="52" spans="1:21" hidden="1" x14ac:dyDescent="0.25"/>
    <row r="53" spans="1:21" hidden="1" x14ac:dyDescent="0.25"/>
    <row r="54" spans="1:21" hidden="1" x14ac:dyDescent="0.25"/>
    <row r="55" spans="1:21" hidden="1" x14ac:dyDescent="0.25"/>
    <row r="56" spans="1:21" hidden="1" x14ac:dyDescent="0.25"/>
    <row r="57" spans="1:21" hidden="1" x14ac:dyDescent="0.25"/>
    <row r="58" spans="1:21" hidden="1" x14ac:dyDescent="0.25"/>
    <row r="59" spans="1:21" hidden="1" x14ac:dyDescent="0.25"/>
    <row r="60" spans="1:21" hidden="1" x14ac:dyDescent="0.25">
      <c r="A60" s="95"/>
      <c r="B60" s="66"/>
      <c r="C60" s="66"/>
      <c r="D60" s="66"/>
      <c r="E60" s="66"/>
      <c r="F60" s="66"/>
      <c r="G60" s="66"/>
      <c r="H60" s="66"/>
      <c r="I60" s="66"/>
      <c r="J60" s="66"/>
      <c r="K60" s="66"/>
      <c r="L60" s="66"/>
      <c r="M60" s="66"/>
      <c r="N60" s="66"/>
      <c r="O60" s="66"/>
      <c r="P60" s="66"/>
      <c r="Q60" s="66"/>
      <c r="R60" s="66"/>
      <c r="S60" s="66"/>
      <c r="T60" s="66"/>
      <c r="U60" s="66"/>
    </row>
    <row r="61" spans="1:21" hidden="1" x14ac:dyDescent="0.25">
      <c r="A61" s="95"/>
      <c r="B61" s="66"/>
      <c r="C61" s="66"/>
      <c r="D61" s="66"/>
      <c r="E61" s="66"/>
      <c r="F61" s="66"/>
      <c r="G61" s="66"/>
      <c r="H61" s="66"/>
      <c r="I61" s="66"/>
      <c r="J61" s="66"/>
      <c r="K61" s="66"/>
      <c r="L61" s="66"/>
      <c r="M61" s="66"/>
      <c r="N61" s="66"/>
      <c r="O61" s="66"/>
      <c r="P61" s="66"/>
      <c r="Q61" s="66"/>
      <c r="R61" s="66"/>
      <c r="S61" s="66"/>
      <c r="T61" s="66"/>
      <c r="U61" s="66"/>
    </row>
    <row r="62" spans="1:21" hidden="1" x14ac:dyDescent="0.25">
      <c r="A62" s="95"/>
      <c r="B62" s="66"/>
      <c r="C62" s="66"/>
      <c r="D62" s="66"/>
      <c r="E62" s="66"/>
      <c r="F62" s="66"/>
      <c r="G62" s="66"/>
      <c r="H62" s="66"/>
      <c r="I62" s="66"/>
      <c r="J62" s="66"/>
      <c r="K62" s="66"/>
      <c r="L62" s="66"/>
      <c r="M62" s="66"/>
      <c r="N62" s="66"/>
      <c r="O62" s="66"/>
      <c r="P62" s="66"/>
      <c r="Q62" s="66"/>
      <c r="R62" s="66"/>
      <c r="S62" s="66"/>
      <c r="T62" s="66"/>
      <c r="U62" s="66"/>
    </row>
    <row r="63" spans="1:21" hidden="1" x14ac:dyDescent="0.25">
      <c r="A63" s="95"/>
      <c r="B63" s="66"/>
      <c r="C63" s="66"/>
      <c r="D63" s="66"/>
      <c r="E63" s="66"/>
      <c r="F63" s="66"/>
      <c r="G63" s="66"/>
      <c r="H63" s="66"/>
      <c r="I63" s="66"/>
      <c r="J63" s="66"/>
      <c r="K63" s="66"/>
      <c r="L63" s="66"/>
      <c r="M63" s="66"/>
      <c r="N63" s="66"/>
      <c r="O63" s="66"/>
      <c r="P63" s="66"/>
      <c r="Q63" s="66"/>
      <c r="R63" s="66"/>
      <c r="S63" s="66"/>
      <c r="T63" s="66"/>
      <c r="U63" s="66"/>
    </row>
    <row r="64" spans="1:21" hidden="1" x14ac:dyDescent="0.25">
      <c r="A64" s="95"/>
      <c r="B64" s="66"/>
      <c r="C64" s="66"/>
      <c r="D64" s="66"/>
      <c r="E64" s="66"/>
      <c r="F64" s="66"/>
      <c r="G64" s="66"/>
      <c r="H64" s="66"/>
      <c r="I64" s="66"/>
      <c r="J64" s="66"/>
      <c r="K64" s="66"/>
      <c r="L64" s="66"/>
      <c r="M64" s="66"/>
      <c r="N64" s="66"/>
      <c r="O64" s="66"/>
      <c r="P64" s="66"/>
      <c r="Q64" s="66"/>
      <c r="R64" s="66"/>
      <c r="S64" s="66"/>
      <c r="T64" s="66"/>
      <c r="U64" s="66"/>
    </row>
    <row r="65" spans="1:23" ht="25.5" hidden="1" customHeight="1" x14ac:dyDescent="0.25">
      <c r="A65" s="95"/>
      <c r="B65" s="66"/>
      <c r="C65" s="66"/>
      <c r="D65" s="66"/>
      <c r="E65" s="66"/>
      <c r="F65" s="66"/>
      <c r="G65" s="66"/>
      <c r="H65" s="66"/>
      <c r="I65" s="66"/>
      <c r="J65" s="66"/>
      <c r="K65" s="66"/>
      <c r="L65" s="66"/>
      <c r="M65" s="66"/>
      <c r="N65" s="66"/>
      <c r="O65" s="66"/>
      <c r="P65" s="66"/>
      <c r="Q65" s="66"/>
      <c r="R65" s="66"/>
      <c r="S65" s="66"/>
      <c r="T65" s="66"/>
      <c r="U65" s="66"/>
    </row>
    <row r="66" spans="1:23" hidden="1" x14ac:dyDescent="0.25">
      <c r="A66" s="95"/>
      <c r="B66" s="66"/>
      <c r="C66" s="66"/>
      <c r="D66" s="66"/>
      <c r="E66" s="66"/>
      <c r="F66" s="66"/>
      <c r="G66" s="66"/>
      <c r="H66" s="66"/>
      <c r="I66" s="66"/>
      <c r="J66" s="66"/>
      <c r="K66" s="66"/>
      <c r="L66" s="66"/>
      <c r="M66" s="66"/>
      <c r="N66" s="66"/>
      <c r="O66" s="66"/>
      <c r="P66" s="66"/>
      <c r="Q66" s="66"/>
      <c r="R66" s="66"/>
      <c r="S66" s="66"/>
      <c r="T66" s="66"/>
      <c r="U66" s="66"/>
    </row>
    <row r="67" spans="1:23" hidden="1" x14ac:dyDescent="0.25">
      <c r="A67" s="95"/>
      <c r="B67" s="66"/>
      <c r="C67" s="66"/>
      <c r="D67" s="66"/>
      <c r="E67" s="66"/>
      <c r="F67" s="66"/>
      <c r="G67" s="66"/>
      <c r="H67" s="66"/>
      <c r="I67" s="66"/>
      <c r="J67" s="66"/>
      <c r="K67" s="66"/>
      <c r="L67" s="66"/>
      <c r="M67" s="66"/>
      <c r="N67" s="66"/>
      <c r="O67" s="66"/>
      <c r="P67" s="66"/>
      <c r="Q67" s="66"/>
      <c r="R67" s="66"/>
      <c r="S67" s="66"/>
      <c r="T67" s="66"/>
      <c r="U67" s="66"/>
    </row>
    <row r="68" spans="1:23" hidden="1" x14ac:dyDescent="0.25">
      <c r="A68" s="95"/>
      <c r="B68" s="66"/>
      <c r="C68" s="66"/>
      <c r="D68" s="66"/>
      <c r="E68" s="66"/>
      <c r="F68" s="66"/>
      <c r="G68" s="66"/>
      <c r="H68" s="66"/>
      <c r="I68" s="66"/>
      <c r="J68" s="66"/>
      <c r="K68" s="66"/>
      <c r="L68" s="66"/>
      <c r="M68" s="66"/>
      <c r="N68" s="66"/>
      <c r="O68" s="66"/>
      <c r="P68" s="66"/>
      <c r="Q68" s="66"/>
      <c r="R68" s="66"/>
      <c r="S68" s="66"/>
      <c r="T68" s="66"/>
      <c r="U68" s="66"/>
    </row>
    <row r="69" spans="1:23" hidden="1" x14ac:dyDescent="0.25">
      <c r="A69" s="95"/>
      <c r="B69" s="66"/>
      <c r="C69" s="66"/>
      <c r="D69" s="66"/>
      <c r="E69" s="66"/>
      <c r="F69" s="66"/>
      <c r="G69" s="66"/>
      <c r="H69" s="66"/>
      <c r="I69" s="66"/>
      <c r="J69" s="66"/>
      <c r="K69" s="66"/>
      <c r="L69" s="66"/>
      <c r="M69" s="66"/>
      <c r="N69" s="66"/>
      <c r="O69" s="66"/>
      <c r="P69" s="66"/>
      <c r="Q69" s="66"/>
      <c r="R69" s="66"/>
      <c r="S69" s="66"/>
      <c r="T69" s="66"/>
      <c r="U69" s="66"/>
    </row>
    <row r="70" spans="1:23" ht="14.4" x14ac:dyDescent="0.3">
      <c r="A70" s="103">
        <v>1970</v>
      </c>
      <c r="B70" s="214">
        <v>30.900430832585901</v>
      </c>
      <c r="C70" s="214">
        <v>27.41499159306991</v>
      </c>
      <c r="D70" s="214" t="s">
        <v>97</v>
      </c>
      <c r="E70" s="214">
        <v>13.617318527047406</v>
      </c>
      <c r="F70" s="214" t="s">
        <v>97</v>
      </c>
      <c r="G70" s="214" t="s">
        <v>97</v>
      </c>
      <c r="H70" s="214" t="s">
        <v>97</v>
      </c>
      <c r="I70" s="214">
        <v>24.83931275656364</v>
      </c>
      <c r="J70" s="214" t="s">
        <v>97</v>
      </c>
      <c r="K70" s="214">
        <v>23.249753893388988</v>
      </c>
      <c r="L70" s="214" t="s">
        <v>97</v>
      </c>
      <c r="M70" s="214">
        <v>21.535350410686302</v>
      </c>
      <c r="N70" s="214">
        <v>20.209659774443242</v>
      </c>
      <c r="O70" s="214" t="s">
        <v>97</v>
      </c>
      <c r="P70" s="214" t="s">
        <v>97</v>
      </c>
      <c r="Q70" s="214">
        <v>27.572411654444323</v>
      </c>
      <c r="R70" s="214">
        <v>29.627916817882376</v>
      </c>
      <c r="S70" s="214" t="s">
        <v>97</v>
      </c>
      <c r="T70" s="214" t="s">
        <v>97</v>
      </c>
      <c r="U70" s="214" t="s">
        <v>97</v>
      </c>
    </row>
    <row r="71" spans="1:23" ht="14.4" x14ac:dyDescent="0.3">
      <c r="A71" s="103">
        <v>1971</v>
      </c>
      <c r="B71" s="214">
        <v>32.078835518761302</v>
      </c>
      <c r="C71" s="214">
        <v>28.11753387257717</v>
      </c>
      <c r="D71" s="214" t="s">
        <v>97</v>
      </c>
      <c r="E71" s="214">
        <v>14.176161415839584</v>
      </c>
      <c r="F71" s="214" t="s">
        <v>97</v>
      </c>
      <c r="G71" s="214" t="s">
        <v>97</v>
      </c>
      <c r="H71" s="214" t="s">
        <v>97</v>
      </c>
      <c r="I71" s="214">
        <v>25.710784743501844</v>
      </c>
      <c r="J71" s="214" t="s">
        <v>97</v>
      </c>
      <c r="K71" s="214">
        <v>24.379595302729108</v>
      </c>
      <c r="L71" s="214" t="s">
        <v>97</v>
      </c>
      <c r="M71" s="214">
        <v>22.58673032707334</v>
      </c>
      <c r="N71" s="214">
        <v>21.091664300878495</v>
      </c>
      <c r="O71" s="214" t="s">
        <v>97</v>
      </c>
      <c r="P71" s="214" t="s">
        <v>97</v>
      </c>
      <c r="Q71" s="214">
        <v>28.983555105592089</v>
      </c>
      <c r="R71" s="214">
        <v>31.400584586730783</v>
      </c>
      <c r="S71" s="214" t="s">
        <v>97</v>
      </c>
      <c r="T71" s="214" t="s">
        <v>97</v>
      </c>
      <c r="U71" s="214">
        <v>19.37801988695335</v>
      </c>
    </row>
    <row r="72" spans="1:23" ht="14.4" x14ac:dyDescent="0.3">
      <c r="A72" s="103">
        <v>1972</v>
      </c>
      <c r="B72" s="214">
        <v>32.876111782713046</v>
      </c>
      <c r="C72" s="214">
        <v>28.944210515574429</v>
      </c>
      <c r="D72" s="214" t="s">
        <v>97</v>
      </c>
      <c r="E72" s="214">
        <v>15.16978659079547</v>
      </c>
      <c r="F72" s="214" t="s">
        <v>97</v>
      </c>
      <c r="G72" s="214" t="s">
        <v>97</v>
      </c>
      <c r="H72" s="214" t="s">
        <v>97</v>
      </c>
      <c r="I72" s="214">
        <v>27.507684061633931</v>
      </c>
      <c r="J72" s="214" t="s">
        <v>97</v>
      </c>
      <c r="K72" s="214">
        <v>25.682710752101659</v>
      </c>
      <c r="L72" s="214" t="s">
        <v>97</v>
      </c>
      <c r="M72" s="214">
        <v>24.088977533111116</v>
      </c>
      <c r="N72" s="214">
        <v>22.142672937084704</v>
      </c>
      <c r="O72" s="214" t="s">
        <v>97</v>
      </c>
      <c r="P72" s="214" t="s">
        <v>97</v>
      </c>
      <c r="Q72" s="214">
        <v>30.168379232611251</v>
      </c>
      <c r="R72" s="214">
        <v>33.282377408028808</v>
      </c>
      <c r="S72" s="214" t="s">
        <v>97</v>
      </c>
      <c r="T72" s="214" t="s">
        <v>97</v>
      </c>
      <c r="U72" s="214">
        <v>19.836685420745201</v>
      </c>
      <c r="W72" s="111"/>
    </row>
    <row r="73" spans="1:23" ht="14.4" x14ac:dyDescent="0.3">
      <c r="A73" s="103">
        <v>1973</v>
      </c>
      <c r="B73" s="214">
        <v>33.703248405673207</v>
      </c>
      <c r="C73" s="214">
        <v>29.528046384183224</v>
      </c>
      <c r="D73" s="214" t="s">
        <v>97</v>
      </c>
      <c r="E73" s="214">
        <v>15.781063414160966</v>
      </c>
      <c r="F73" s="214" t="s">
        <v>97</v>
      </c>
      <c r="G73" s="214" t="s">
        <v>97</v>
      </c>
      <c r="H73" s="214" t="s">
        <v>97</v>
      </c>
      <c r="I73" s="214">
        <v>29.312123508905788</v>
      </c>
      <c r="J73" s="214" t="s">
        <v>97</v>
      </c>
      <c r="K73" s="214">
        <v>26.977377246583533</v>
      </c>
      <c r="L73" s="214" t="s">
        <v>97</v>
      </c>
      <c r="M73" s="214">
        <v>25.516951455425982</v>
      </c>
      <c r="N73" s="214">
        <v>23.272168018709934</v>
      </c>
      <c r="O73" s="214" t="s">
        <v>97</v>
      </c>
      <c r="P73" s="214" t="s">
        <v>97</v>
      </c>
      <c r="Q73" s="214">
        <v>32.021638121320805</v>
      </c>
      <c r="R73" s="214">
        <v>34.806683703869552</v>
      </c>
      <c r="S73" s="214" t="s">
        <v>97</v>
      </c>
      <c r="T73" s="214" t="s">
        <v>97</v>
      </c>
      <c r="U73" s="214">
        <v>20.884308984022109</v>
      </c>
      <c r="W73" s="111"/>
    </row>
    <row r="74" spans="1:23" ht="14.4" x14ac:dyDescent="0.3">
      <c r="A74" s="103">
        <v>1974</v>
      </c>
      <c r="B74" s="214">
        <v>33.395465737588069</v>
      </c>
      <c r="C74" s="214">
        <v>29.589663338879468</v>
      </c>
      <c r="D74" s="214" t="s">
        <v>97</v>
      </c>
      <c r="E74" s="214">
        <v>16.033466811177398</v>
      </c>
      <c r="F74" s="214" t="s">
        <v>97</v>
      </c>
      <c r="G74" s="214" t="s">
        <v>97</v>
      </c>
      <c r="H74" s="214" t="s">
        <v>97</v>
      </c>
      <c r="I74" s="214">
        <v>30.532948695341847</v>
      </c>
      <c r="J74" s="214" t="s">
        <v>97</v>
      </c>
      <c r="K74" s="214">
        <v>27.153716458834545</v>
      </c>
      <c r="L74" s="214" t="s">
        <v>97</v>
      </c>
      <c r="M74" s="214">
        <v>26.905601265316125</v>
      </c>
      <c r="N74" s="214">
        <v>24.21170396134011</v>
      </c>
      <c r="O74" s="214" t="s">
        <v>97</v>
      </c>
      <c r="P74" s="214" t="s">
        <v>97</v>
      </c>
      <c r="Q74" s="214">
        <v>33.894917536716036</v>
      </c>
      <c r="R74" s="214">
        <v>36.098935476489828</v>
      </c>
      <c r="S74" s="214" t="s">
        <v>97</v>
      </c>
      <c r="T74" s="214" t="s">
        <v>97</v>
      </c>
      <c r="U74" s="214">
        <v>20.76411810071474</v>
      </c>
      <c r="W74" s="111"/>
    </row>
    <row r="75" spans="1:23" ht="25.5" customHeight="1" x14ac:dyDescent="0.3">
      <c r="A75" s="103">
        <v>1975</v>
      </c>
      <c r="B75" s="214">
        <v>34.307905920165389</v>
      </c>
      <c r="C75" s="214">
        <v>29.839548993759163</v>
      </c>
      <c r="D75" s="214" t="s">
        <v>97</v>
      </c>
      <c r="E75" s="214">
        <v>16.85301544829802</v>
      </c>
      <c r="F75" s="214" t="s">
        <v>97</v>
      </c>
      <c r="G75" s="214" t="s">
        <v>97</v>
      </c>
      <c r="H75" s="214" t="s">
        <v>97</v>
      </c>
      <c r="I75" s="214">
        <v>30.679252332277866</v>
      </c>
      <c r="J75" s="214" t="s">
        <v>97</v>
      </c>
      <c r="K75" s="214">
        <v>28.290431800466983</v>
      </c>
      <c r="L75" s="214">
        <v>19.456939533682402</v>
      </c>
      <c r="M75" s="214">
        <v>27.192311576035159</v>
      </c>
      <c r="N75" s="214">
        <v>25.122667104558371</v>
      </c>
      <c r="O75" s="214" t="s">
        <v>97</v>
      </c>
      <c r="P75" s="214" t="s">
        <v>97</v>
      </c>
      <c r="Q75" s="214">
        <v>34.943717745612744</v>
      </c>
      <c r="R75" s="214">
        <v>37.657098805476551</v>
      </c>
      <c r="S75" s="214" t="s">
        <v>97</v>
      </c>
      <c r="T75" s="214" t="s">
        <v>97</v>
      </c>
      <c r="U75" s="214">
        <v>21.095021955819821</v>
      </c>
      <c r="W75" s="111"/>
    </row>
    <row r="76" spans="1:23" ht="14.4" x14ac:dyDescent="0.3">
      <c r="A76" s="103">
        <v>1976</v>
      </c>
      <c r="B76" s="214">
        <v>35.130935001821513</v>
      </c>
      <c r="C76" s="214">
        <v>31.257957850588237</v>
      </c>
      <c r="D76" s="214" t="s">
        <v>97</v>
      </c>
      <c r="E76" s="214">
        <v>17.086302060709802</v>
      </c>
      <c r="F76" s="214" t="s">
        <v>97</v>
      </c>
      <c r="G76" s="214">
        <v>12.772201519548233</v>
      </c>
      <c r="H76" s="214" t="s">
        <v>97</v>
      </c>
      <c r="I76" s="214">
        <v>32.510283466162704</v>
      </c>
      <c r="J76" s="214" t="s">
        <v>97</v>
      </c>
      <c r="K76" s="214">
        <v>29.358293633285811</v>
      </c>
      <c r="L76" s="214">
        <v>19.735022886593654</v>
      </c>
      <c r="M76" s="214">
        <v>27.749687846282292</v>
      </c>
      <c r="N76" s="214">
        <v>26.293956839023263</v>
      </c>
      <c r="O76" s="214" t="s">
        <v>97</v>
      </c>
      <c r="P76" s="214" t="s">
        <v>97</v>
      </c>
      <c r="Q76" s="214">
        <v>36.504777404139929</v>
      </c>
      <c r="R76" s="214">
        <v>39.780608017339013</v>
      </c>
      <c r="S76" s="214" t="s">
        <v>97</v>
      </c>
      <c r="T76" s="214" t="s">
        <v>97</v>
      </c>
      <c r="U76" s="214">
        <v>21.850386119308514</v>
      </c>
      <c r="W76" s="111"/>
    </row>
    <row r="77" spans="1:23" ht="14.4" x14ac:dyDescent="0.3">
      <c r="A77" s="103">
        <v>1977</v>
      </c>
      <c r="B77" s="214">
        <v>35.496923542846076</v>
      </c>
      <c r="C77" s="214">
        <v>31.900699580927821</v>
      </c>
      <c r="D77" s="214" t="s">
        <v>97</v>
      </c>
      <c r="E77" s="214">
        <v>17.285746929124247</v>
      </c>
      <c r="F77" s="214" t="s">
        <v>97</v>
      </c>
      <c r="G77" s="214">
        <v>13.119370491846093</v>
      </c>
      <c r="H77" s="214" t="s">
        <v>97</v>
      </c>
      <c r="I77" s="214">
        <v>33.276461648414866</v>
      </c>
      <c r="J77" s="214" t="s">
        <v>97</v>
      </c>
      <c r="K77" s="214">
        <v>30.436062288239949</v>
      </c>
      <c r="L77" s="214">
        <v>20.236674020132583</v>
      </c>
      <c r="M77" s="214">
        <v>29.07418387146361</v>
      </c>
      <c r="N77" s="214">
        <v>27.376769966291036</v>
      </c>
      <c r="O77" s="214" t="s">
        <v>97</v>
      </c>
      <c r="P77" s="214" t="s">
        <v>97</v>
      </c>
      <c r="Q77" s="214">
        <v>37.535680315177601</v>
      </c>
      <c r="R77" s="214">
        <v>41.198088481720511</v>
      </c>
      <c r="S77" s="214">
        <v>25.188351933035964</v>
      </c>
      <c r="T77" s="214" t="s">
        <v>97</v>
      </c>
      <c r="U77" s="214">
        <v>22.236149654711298</v>
      </c>
      <c r="W77" s="111"/>
    </row>
    <row r="78" spans="1:23" ht="14.4" x14ac:dyDescent="0.3">
      <c r="A78" s="103">
        <v>1978</v>
      </c>
      <c r="B78" s="214">
        <v>35.792467792904397</v>
      </c>
      <c r="C78" s="214">
        <v>32.079656062058149</v>
      </c>
      <c r="D78" s="214">
        <v>28.862605336367089</v>
      </c>
      <c r="E78" s="214">
        <v>17.743331020015091</v>
      </c>
      <c r="F78" s="214" t="s">
        <v>97</v>
      </c>
      <c r="G78" s="214">
        <v>13.346022396288435</v>
      </c>
      <c r="H78" s="214" t="s">
        <v>97</v>
      </c>
      <c r="I78" s="214">
        <v>34.486457460886889</v>
      </c>
      <c r="J78" s="214" t="s">
        <v>97</v>
      </c>
      <c r="K78" s="214">
        <v>31.261863533568981</v>
      </c>
      <c r="L78" s="214">
        <v>20.963644417121095</v>
      </c>
      <c r="M78" s="214">
        <v>30.546678300865313</v>
      </c>
      <c r="N78" s="214">
        <v>28.221927900664834</v>
      </c>
      <c r="O78" s="214" t="s">
        <v>97</v>
      </c>
      <c r="P78" s="214" t="s">
        <v>97</v>
      </c>
      <c r="Q78" s="214">
        <v>38.777168231174443</v>
      </c>
      <c r="R78" s="214">
        <v>43.014977826190702</v>
      </c>
      <c r="S78" s="214">
        <v>26.524071000555022</v>
      </c>
      <c r="T78" s="214" t="s">
        <v>97</v>
      </c>
      <c r="U78" s="214">
        <v>22.828595039389384</v>
      </c>
      <c r="W78" s="111"/>
    </row>
    <row r="79" spans="1:23" ht="14.4" x14ac:dyDescent="0.3">
      <c r="A79" s="103">
        <v>1979</v>
      </c>
      <c r="B79" s="214">
        <v>35.938973161579611</v>
      </c>
      <c r="C79" s="214">
        <v>31.967690475322179</v>
      </c>
      <c r="D79" s="214">
        <v>29.1574649628038</v>
      </c>
      <c r="E79" s="214">
        <v>18.302507741136946</v>
      </c>
      <c r="F79" s="214" t="s">
        <v>97</v>
      </c>
      <c r="G79" s="214">
        <v>13.730991003613724</v>
      </c>
      <c r="H79" s="214" t="s">
        <v>97</v>
      </c>
      <c r="I79" s="214">
        <v>35.238498529796352</v>
      </c>
      <c r="J79" s="214" t="s">
        <v>97</v>
      </c>
      <c r="K79" s="214">
        <v>32.339633387199051</v>
      </c>
      <c r="L79" s="214">
        <v>22.259321673790609</v>
      </c>
      <c r="M79" s="214">
        <v>31.452780800896758</v>
      </c>
      <c r="N79" s="214">
        <v>29.03001131179369</v>
      </c>
      <c r="O79" s="214" t="s">
        <v>97</v>
      </c>
      <c r="P79" s="214" t="s">
        <v>97</v>
      </c>
      <c r="Q79" s="214">
        <v>39.268208972779114</v>
      </c>
      <c r="R79" s="214">
        <v>44.883062811938842</v>
      </c>
      <c r="S79" s="214">
        <v>27.89567557062032</v>
      </c>
      <c r="T79" s="214" t="s">
        <v>97</v>
      </c>
      <c r="U79" s="214">
        <v>23.274116448758161</v>
      </c>
      <c r="W79" s="111"/>
    </row>
    <row r="80" spans="1:23" ht="25.5" customHeight="1" x14ac:dyDescent="0.3">
      <c r="A80" s="103">
        <v>1980</v>
      </c>
      <c r="B80" s="214">
        <v>35.940569524553759</v>
      </c>
      <c r="C80" s="214">
        <v>32.177533555350017</v>
      </c>
      <c r="D80" s="214">
        <v>29.613469943806866</v>
      </c>
      <c r="E80" s="214">
        <v>18.54680533061741</v>
      </c>
      <c r="F80" s="214">
        <v>5.2827721247343229</v>
      </c>
      <c r="G80" s="214">
        <v>14.292370553089462</v>
      </c>
      <c r="H80" s="214" t="s">
        <v>97</v>
      </c>
      <c r="I80" s="214">
        <v>37.239161462310818</v>
      </c>
      <c r="J80" s="214" t="s">
        <v>97</v>
      </c>
      <c r="K80" s="214">
        <v>32.026631809968713</v>
      </c>
      <c r="L80" s="214">
        <v>23.041236559207587</v>
      </c>
      <c r="M80" s="214">
        <v>31.985956598272331</v>
      </c>
      <c r="N80" s="214">
        <v>29.27466779379208</v>
      </c>
      <c r="O80" s="214" t="s">
        <v>97</v>
      </c>
      <c r="P80" s="214">
        <v>31.461379026910645</v>
      </c>
      <c r="Q80" s="214">
        <v>39.313372634024653</v>
      </c>
      <c r="R80" s="214">
        <v>45.803539223997568</v>
      </c>
      <c r="S80" s="214">
        <v>29.159911500769958</v>
      </c>
      <c r="T80" s="214">
        <v>30.419160636771572</v>
      </c>
      <c r="U80" s="214">
        <v>23.292593664833767</v>
      </c>
      <c r="W80" s="111"/>
    </row>
    <row r="81" spans="1:23" ht="14.4" x14ac:dyDescent="0.3">
      <c r="A81" s="103">
        <v>1981</v>
      </c>
      <c r="B81" s="214">
        <v>36.775799093094371</v>
      </c>
      <c r="C81" s="214">
        <v>32.359025423841402</v>
      </c>
      <c r="D81" s="214">
        <v>30.069235212188108</v>
      </c>
      <c r="E81" s="214">
        <v>19.263845549221436</v>
      </c>
      <c r="F81" s="214">
        <v>5.567327593925512</v>
      </c>
      <c r="G81" s="214">
        <v>15.419726588883618</v>
      </c>
      <c r="H81" s="214" t="s">
        <v>97</v>
      </c>
      <c r="I81" s="214">
        <v>38.347320860119744</v>
      </c>
      <c r="J81" s="214" t="s">
        <v>97</v>
      </c>
      <c r="K81" s="214">
        <v>32.811574713994546</v>
      </c>
      <c r="L81" s="214">
        <v>22.978373426345247</v>
      </c>
      <c r="M81" s="214">
        <v>32.71393601842508</v>
      </c>
      <c r="N81" s="214">
        <v>29.761232027927903</v>
      </c>
      <c r="O81" s="214" t="s">
        <v>97</v>
      </c>
      <c r="P81" s="214">
        <v>31.645655618801914</v>
      </c>
      <c r="Q81" s="214">
        <v>39.195938976129774</v>
      </c>
      <c r="R81" s="214">
        <v>46.202752100732098</v>
      </c>
      <c r="S81" s="214">
        <v>30.294094941299079</v>
      </c>
      <c r="T81" s="214">
        <v>30.477935300029323</v>
      </c>
      <c r="U81" s="214">
        <v>24.105039872539603</v>
      </c>
      <c r="W81" s="111"/>
    </row>
    <row r="82" spans="1:23" ht="14.4" x14ac:dyDescent="0.3">
      <c r="A82" s="103">
        <v>1982</v>
      </c>
      <c r="B82" s="214">
        <v>36.606589524048694</v>
      </c>
      <c r="C82" s="214">
        <v>32.841585837130118</v>
      </c>
      <c r="D82" s="214">
        <v>30.923205526531074</v>
      </c>
      <c r="E82" s="214">
        <v>19.801384492013003</v>
      </c>
      <c r="F82" s="214">
        <v>5.6377483718235082</v>
      </c>
      <c r="G82" s="214">
        <v>16.194568136512906</v>
      </c>
      <c r="H82" s="214" t="s">
        <v>97</v>
      </c>
      <c r="I82" s="214">
        <v>39.424967152883461</v>
      </c>
      <c r="J82" s="214" t="s">
        <v>97</v>
      </c>
      <c r="K82" s="214">
        <v>33.722231834751426</v>
      </c>
      <c r="L82" s="214">
        <v>23.600460057725662</v>
      </c>
      <c r="M82" s="214">
        <v>34.861847934955492</v>
      </c>
      <c r="N82" s="214">
        <v>30.069330538065216</v>
      </c>
      <c r="O82" s="214" t="s">
        <v>97</v>
      </c>
      <c r="P82" s="214">
        <v>31.518616768681397</v>
      </c>
      <c r="Q82" s="214">
        <v>39.657433448465163</v>
      </c>
      <c r="R82" s="214">
        <v>46.581228727427906</v>
      </c>
      <c r="S82" s="214">
        <v>30.937139317422918</v>
      </c>
      <c r="T82" s="214">
        <v>30.6127520496531</v>
      </c>
      <c r="U82" s="214">
        <v>25.195342048482818</v>
      </c>
      <c r="W82" s="111"/>
    </row>
    <row r="83" spans="1:23" ht="14.4" x14ac:dyDescent="0.3">
      <c r="A83" s="103">
        <v>1983</v>
      </c>
      <c r="B83" s="214">
        <v>37.585797209753004</v>
      </c>
      <c r="C83" s="214">
        <v>33.542136956325933</v>
      </c>
      <c r="D83" s="214">
        <v>31.549244041300927</v>
      </c>
      <c r="E83" s="214">
        <v>20.137380984167098</v>
      </c>
      <c r="F83" s="214">
        <v>6.326187254935574</v>
      </c>
      <c r="G83" s="214">
        <v>17.100157778827249</v>
      </c>
      <c r="H83" s="214" t="s">
        <v>97</v>
      </c>
      <c r="I83" s="214">
        <v>39.928494892556841</v>
      </c>
      <c r="J83" s="214" t="s">
        <v>97</v>
      </c>
      <c r="K83" s="214">
        <v>34.704806109037612</v>
      </c>
      <c r="L83" s="214">
        <v>24.457926563286652</v>
      </c>
      <c r="M83" s="214">
        <v>35.704470445743603</v>
      </c>
      <c r="N83" s="214">
        <v>31.055702415447108</v>
      </c>
      <c r="O83" s="214">
        <v>25.798996335631891</v>
      </c>
      <c r="P83" s="214">
        <v>31.796986915424867</v>
      </c>
      <c r="Q83" s="214">
        <v>41.235553372909138</v>
      </c>
      <c r="R83" s="214">
        <v>48.658763629214349</v>
      </c>
      <c r="S83" s="214">
        <v>32.170690685818506</v>
      </c>
      <c r="T83" s="214">
        <v>30.907048464516805</v>
      </c>
      <c r="U83" s="214">
        <v>26.443956885196538</v>
      </c>
      <c r="W83" s="111"/>
    </row>
    <row r="84" spans="1:23" ht="14.4" x14ac:dyDescent="0.3">
      <c r="A84" s="103">
        <v>1984</v>
      </c>
      <c r="B84" s="214">
        <v>38.352177030017067</v>
      </c>
      <c r="C84" s="214">
        <v>34.542915436521142</v>
      </c>
      <c r="D84" s="214">
        <v>32.104491716093108</v>
      </c>
      <c r="E84" s="214">
        <v>20.839757460857804</v>
      </c>
      <c r="F84" s="214">
        <v>7.0245398021987979</v>
      </c>
      <c r="G84" s="214">
        <v>18.495205469716076</v>
      </c>
      <c r="H84" s="214" t="s">
        <v>97</v>
      </c>
      <c r="I84" s="214">
        <v>40.344300536213467</v>
      </c>
      <c r="J84" s="214" t="s">
        <v>97</v>
      </c>
      <c r="K84" s="214">
        <v>35.744766821790662</v>
      </c>
      <c r="L84" s="214">
        <v>25.188339348921414</v>
      </c>
      <c r="M84" s="214">
        <v>36.58345781858872</v>
      </c>
      <c r="N84" s="214">
        <v>31.875605230173676</v>
      </c>
      <c r="O84" s="214">
        <v>27.359015631820771</v>
      </c>
      <c r="P84" s="214">
        <v>33.007219065973928</v>
      </c>
      <c r="Q84" s="214">
        <v>42.377923919460109</v>
      </c>
      <c r="R84" s="214">
        <v>51.308492041057058</v>
      </c>
      <c r="S84" s="214">
        <v>34.206314636053222</v>
      </c>
      <c r="T84" s="214">
        <v>31.915726991911317</v>
      </c>
      <c r="U84" s="214">
        <v>26.554492829883358</v>
      </c>
      <c r="W84" s="111"/>
    </row>
    <row r="85" spans="1:23" ht="25.5" customHeight="1" x14ac:dyDescent="0.3">
      <c r="A85" s="103">
        <v>1985</v>
      </c>
      <c r="B85" s="214">
        <v>39.046074710387607</v>
      </c>
      <c r="C85" s="214">
        <v>34.910228447387844</v>
      </c>
      <c r="D85" s="214">
        <v>32.998681917545461</v>
      </c>
      <c r="E85" s="214">
        <v>22.221887590920719</v>
      </c>
      <c r="F85" s="214">
        <v>7.2765145842193251</v>
      </c>
      <c r="G85" s="214">
        <v>19.311974952029946</v>
      </c>
      <c r="H85" s="214" t="s">
        <v>97</v>
      </c>
      <c r="I85" s="214">
        <v>40.671333403845473</v>
      </c>
      <c r="J85" s="214" t="s">
        <v>97</v>
      </c>
      <c r="K85" s="214">
        <v>36.653669751864108</v>
      </c>
      <c r="L85" s="214">
        <v>25.984391356845432</v>
      </c>
      <c r="M85" s="214">
        <v>38.045545052069158</v>
      </c>
      <c r="N85" s="214">
        <v>32.611283838540871</v>
      </c>
      <c r="O85" s="214">
        <v>27.929196151487066</v>
      </c>
      <c r="P85" s="214">
        <v>33.675887317115411</v>
      </c>
      <c r="Q85" s="214">
        <v>43.134882153458712</v>
      </c>
      <c r="R85" s="214">
        <v>52.800451106411288</v>
      </c>
      <c r="S85" s="214">
        <v>35.743513054678473</v>
      </c>
      <c r="T85" s="214">
        <v>32.197078998766386</v>
      </c>
      <c r="U85" s="214">
        <v>27.201460456623892</v>
      </c>
      <c r="W85" s="111"/>
    </row>
    <row r="86" spans="1:23" ht="14.4" x14ac:dyDescent="0.3">
      <c r="A86" s="103">
        <v>1986</v>
      </c>
      <c r="B86" s="214">
        <v>39.931194463149275</v>
      </c>
      <c r="C86" s="214">
        <v>34.748801267162428</v>
      </c>
      <c r="D86" s="214">
        <v>32.330157499042151</v>
      </c>
      <c r="E86" s="214">
        <v>22.757424240448511</v>
      </c>
      <c r="F86" s="214">
        <v>8.0608881950557691</v>
      </c>
      <c r="G86" s="214">
        <v>19.665478504287687</v>
      </c>
      <c r="H86" s="214" t="s">
        <v>97</v>
      </c>
      <c r="I86" s="214">
        <v>41.642407640893104</v>
      </c>
      <c r="J86" s="214" t="s">
        <v>97</v>
      </c>
      <c r="K86" s="214">
        <v>37.503390306148781</v>
      </c>
      <c r="L86" s="214">
        <v>27.065602246392931</v>
      </c>
      <c r="M86" s="214">
        <v>38.817664133551148</v>
      </c>
      <c r="N86" s="214">
        <v>33.105275084354886</v>
      </c>
      <c r="O86" s="214">
        <v>27.755384814168497</v>
      </c>
      <c r="P86" s="214">
        <v>34.246915143521186</v>
      </c>
      <c r="Q86" s="214">
        <v>43.738410745143533</v>
      </c>
      <c r="R86" s="214">
        <v>53.330465785251107</v>
      </c>
      <c r="S86" s="214">
        <v>36.070550798574899</v>
      </c>
      <c r="T86" s="214">
        <v>32.957591642622305</v>
      </c>
      <c r="U86" s="214">
        <v>28.279423723794444</v>
      </c>
      <c r="W86" s="111"/>
    </row>
    <row r="87" spans="1:23" ht="14.4" x14ac:dyDescent="0.3">
      <c r="A87" s="103">
        <v>1987</v>
      </c>
      <c r="B87" s="214">
        <v>40.121128887235287</v>
      </c>
      <c r="C87" s="214">
        <v>34.997042744939357</v>
      </c>
      <c r="D87" s="214">
        <v>32.904830282656448</v>
      </c>
      <c r="E87" s="214">
        <v>23.538387335684892</v>
      </c>
      <c r="F87" s="214">
        <v>8.3475229088261234</v>
      </c>
      <c r="G87" s="214">
        <v>20.697593743944278</v>
      </c>
      <c r="H87" s="214" t="s">
        <v>97</v>
      </c>
      <c r="I87" s="214">
        <v>42.672580213232415</v>
      </c>
      <c r="J87" s="214" t="s">
        <v>97</v>
      </c>
      <c r="K87" s="214">
        <v>38.266876829235393</v>
      </c>
      <c r="L87" s="214">
        <v>27.767440425123894</v>
      </c>
      <c r="M87" s="214">
        <v>39.114315990606762</v>
      </c>
      <c r="N87" s="214">
        <v>33.558629567435652</v>
      </c>
      <c r="O87" s="214">
        <v>28.868883069967268</v>
      </c>
      <c r="P87" s="214">
        <v>34.902158149292447</v>
      </c>
      <c r="Q87" s="214">
        <v>44.274325834486682</v>
      </c>
      <c r="R87" s="214">
        <v>54.166232951372479</v>
      </c>
      <c r="S87" s="214">
        <v>37.408381220543497</v>
      </c>
      <c r="T87" s="214">
        <v>33.605421863161034</v>
      </c>
      <c r="U87" s="214">
        <v>29.078427813565423</v>
      </c>
      <c r="W87" s="111"/>
    </row>
    <row r="88" spans="1:23" ht="14.4" x14ac:dyDescent="0.3">
      <c r="A88" s="103">
        <v>1988</v>
      </c>
      <c r="B88" s="214">
        <v>40.559966387594272</v>
      </c>
      <c r="C88" s="214">
        <v>35.291217960616812</v>
      </c>
      <c r="D88" s="214">
        <v>33.266930246159859</v>
      </c>
      <c r="E88" s="214">
        <v>24.905220017469912</v>
      </c>
      <c r="F88" s="214">
        <v>8.9715515708783258</v>
      </c>
      <c r="G88" s="214">
        <v>21.824535906728624</v>
      </c>
      <c r="H88" s="214" t="s">
        <v>97</v>
      </c>
      <c r="I88" s="214">
        <v>44.161249234807855</v>
      </c>
      <c r="J88" s="214" t="s">
        <v>97</v>
      </c>
      <c r="K88" s="214">
        <v>38.962192122437152</v>
      </c>
      <c r="L88" s="214">
        <v>28.796088123882949</v>
      </c>
      <c r="M88" s="214">
        <v>40.313477958904009</v>
      </c>
      <c r="N88" s="214">
        <v>34.424331904493975</v>
      </c>
      <c r="O88" s="214">
        <v>29.618934006244714</v>
      </c>
      <c r="P88" s="214">
        <v>35.910192274234809</v>
      </c>
      <c r="Q88" s="214">
        <v>45.084480864448935</v>
      </c>
      <c r="R88" s="214">
        <v>54.275658180071765</v>
      </c>
      <c r="S88" s="214">
        <v>37.880855690289536</v>
      </c>
      <c r="T88" s="214">
        <v>33.608619135752861</v>
      </c>
      <c r="U88" s="214">
        <v>29.598640769664321</v>
      </c>
      <c r="W88" s="111"/>
    </row>
    <row r="89" spans="1:23" ht="14.4" x14ac:dyDescent="0.3">
      <c r="A89" s="103">
        <v>1989</v>
      </c>
      <c r="B89" s="214">
        <v>40.879146460317251</v>
      </c>
      <c r="C89" s="214">
        <v>35.528935804058818</v>
      </c>
      <c r="D89" s="214">
        <v>33.3518801469613</v>
      </c>
      <c r="E89" s="214">
        <v>26.187110401564446</v>
      </c>
      <c r="F89" s="214">
        <v>9.4198965316514123</v>
      </c>
      <c r="G89" s="214">
        <v>22.486799534762895</v>
      </c>
      <c r="H89" s="214" t="s">
        <v>97</v>
      </c>
      <c r="I89" s="214">
        <v>45.240289245298094</v>
      </c>
      <c r="J89" s="214" t="s">
        <v>97</v>
      </c>
      <c r="K89" s="214">
        <v>39.804219124282746</v>
      </c>
      <c r="L89" s="214">
        <v>30.041475726508786</v>
      </c>
      <c r="M89" s="214">
        <v>41.662031500653832</v>
      </c>
      <c r="N89" s="214">
        <v>35.621688169695233</v>
      </c>
      <c r="O89" s="214">
        <v>31.208760832180005</v>
      </c>
      <c r="P89" s="214">
        <v>37.187296332732998</v>
      </c>
      <c r="Q89" s="214">
        <v>45.992575027968385</v>
      </c>
      <c r="R89" s="214">
        <v>56.529864257225675</v>
      </c>
      <c r="S89" s="214">
        <v>38.1162401710531</v>
      </c>
      <c r="T89" s="214">
        <v>34.07118072606491</v>
      </c>
      <c r="U89" s="214">
        <v>29.530662520177163</v>
      </c>
      <c r="W89" s="111"/>
    </row>
    <row r="90" spans="1:23" ht="25.5" customHeight="1" x14ac:dyDescent="0.3">
      <c r="A90" s="103">
        <v>1990</v>
      </c>
      <c r="B90" s="214">
        <v>41.5749407483422</v>
      </c>
      <c r="C90" s="214">
        <v>35.704856551815574</v>
      </c>
      <c r="D90" s="214">
        <v>33.593531918936144</v>
      </c>
      <c r="E90" s="214">
        <v>27.559231738529448</v>
      </c>
      <c r="F90" s="214">
        <v>10.126890981057084</v>
      </c>
      <c r="G90" s="214">
        <v>22.50415314969295</v>
      </c>
      <c r="H90" s="214" t="s">
        <v>97</v>
      </c>
      <c r="I90" s="214">
        <v>45.774040561602334</v>
      </c>
      <c r="J90" s="214" t="s">
        <v>97</v>
      </c>
      <c r="K90" s="214">
        <v>41.028180734194365</v>
      </c>
      <c r="L90" s="214">
        <v>30.9081775438972</v>
      </c>
      <c r="M90" s="214">
        <v>42.476337173438957</v>
      </c>
      <c r="N90" s="214">
        <v>36.880869753259155</v>
      </c>
      <c r="O90" s="214">
        <v>32.368419401566996</v>
      </c>
      <c r="P90" s="214">
        <v>37.570072057837557</v>
      </c>
      <c r="Q90" s="214">
        <v>46.682940424386409</v>
      </c>
      <c r="R90" s="214">
        <v>58.443230905815724</v>
      </c>
      <c r="S90" s="214">
        <v>38.110009556397813</v>
      </c>
      <c r="T90" s="214">
        <v>34.181039785312102</v>
      </c>
      <c r="U90" s="214">
        <v>30.148552213248113</v>
      </c>
      <c r="W90" s="111"/>
    </row>
    <row r="91" spans="1:23" ht="14.4" x14ac:dyDescent="0.3">
      <c r="A91" s="103">
        <v>1991</v>
      </c>
      <c r="B91" s="214">
        <v>42.072904503151989</v>
      </c>
      <c r="C91" s="214">
        <v>36.05231525377279</v>
      </c>
      <c r="D91" s="214">
        <v>34.033004684402385</v>
      </c>
      <c r="E91" s="214">
        <v>28.550445584554097</v>
      </c>
      <c r="F91" s="214">
        <v>10.85519604386198</v>
      </c>
      <c r="G91" s="214">
        <v>24.111514022984881</v>
      </c>
      <c r="H91" s="214" t="s">
        <v>97</v>
      </c>
      <c r="I91" s="214">
        <v>47.514965410873167</v>
      </c>
      <c r="J91" s="214" t="s">
        <v>97</v>
      </c>
      <c r="K91" s="214">
        <v>41.947236281630005</v>
      </c>
      <c r="L91" s="214">
        <v>31.171148951888863</v>
      </c>
      <c r="M91" s="214">
        <v>43.106488479193274</v>
      </c>
      <c r="N91" s="214">
        <v>40.951060219428143</v>
      </c>
      <c r="O91" s="214">
        <v>33.580721023380107</v>
      </c>
      <c r="P91" s="214">
        <v>37.585708888584676</v>
      </c>
      <c r="Q91" s="214">
        <v>47.209019264449118</v>
      </c>
      <c r="R91" s="214">
        <v>60.953883590055248</v>
      </c>
      <c r="S91" s="214">
        <v>38.823921946364763</v>
      </c>
      <c r="T91" s="214">
        <v>34.605946193124737</v>
      </c>
      <c r="U91" s="214">
        <v>30.860991031829681</v>
      </c>
      <c r="W91" s="111"/>
    </row>
    <row r="92" spans="1:23" ht="14.4" x14ac:dyDescent="0.3">
      <c r="A92" s="103">
        <v>1992</v>
      </c>
      <c r="B92" s="214">
        <v>43.465273720901962</v>
      </c>
      <c r="C92" s="214">
        <v>36.761549815330923</v>
      </c>
      <c r="D92" s="214">
        <v>34.835142538443684</v>
      </c>
      <c r="E92" s="214">
        <v>29.08220500227922</v>
      </c>
      <c r="F92" s="214">
        <v>11.456678541530726</v>
      </c>
      <c r="G92" s="214">
        <v>24.957057728419514</v>
      </c>
      <c r="H92" s="214" t="s">
        <v>97</v>
      </c>
      <c r="I92" s="214">
        <v>49.002284552118518</v>
      </c>
      <c r="J92" s="214" t="s">
        <v>97</v>
      </c>
      <c r="K92" s="214">
        <v>42.719159559494408</v>
      </c>
      <c r="L92" s="214">
        <v>32.267656774732181</v>
      </c>
      <c r="M92" s="214">
        <v>43.98237455295579</v>
      </c>
      <c r="N92" s="214">
        <v>41.976430561206335</v>
      </c>
      <c r="O92" s="214">
        <v>35.49721813880408</v>
      </c>
      <c r="P92" s="214">
        <v>38.088524499608205</v>
      </c>
      <c r="Q92" s="214">
        <v>47.142235734110358</v>
      </c>
      <c r="R92" s="214">
        <v>62.822408493220841</v>
      </c>
      <c r="S92" s="214">
        <v>39.821912367631029</v>
      </c>
      <c r="T92" s="214">
        <v>35.379380016428854</v>
      </c>
      <c r="U92" s="214">
        <v>32.009369706740848</v>
      </c>
      <c r="W92" s="111"/>
    </row>
    <row r="93" spans="1:23" ht="14.4" x14ac:dyDescent="0.3">
      <c r="A93" s="103">
        <v>1993</v>
      </c>
      <c r="B93" s="214">
        <v>43.682633557586705</v>
      </c>
      <c r="C93" s="214">
        <v>36.898204501090731</v>
      </c>
      <c r="D93" s="214">
        <v>36.325138532114217</v>
      </c>
      <c r="E93" s="214">
        <v>29.848417217319025</v>
      </c>
      <c r="F93" s="214">
        <v>11.993623909431614</v>
      </c>
      <c r="G93" s="214">
        <v>27.486910843549961</v>
      </c>
      <c r="H93" s="214" t="s">
        <v>97</v>
      </c>
      <c r="I93" s="214">
        <v>50.227773895907951</v>
      </c>
      <c r="J93" s="214" t="s">
        <v>97</v>
      </c>
      <c r="K93" s="214">
        <v>43.339418761834537</v>
      </c>
      <c r="L93" s="214">
        <v>33.990080602271497</v>
      </c>
      <c r="M93" s="214">
        <v>44.570145857981757</v>
      </c>
      <c r="N93" s="214">
        <v>42.565500650528527</v>
      </c>
      <c r="O93" s="214">
        <v>36.254911667348352</v>
      </c>
      <c r="P93" s="214">
        <v>38.941557221369706</v>
      </c>
      <c r="Q93" s="214">
        <v>47.87846725514666</v>
      </c>
      <c r="R93" s="214">
        <v>64.257414157673907</v>
      </c>
      <c r="S93" s="214">
        <v>40.787184983536136</v>
      </c>
      <c r="T93" s="214">
        <v>36.171278572011246</v>
      </c>
      <c r="U93" s="214">
        <v>33.375435080001886</v>
      </c>
      <c r="W93" s="111"/>
    </row>
    <row r="94" spans="1:23" ht="14.4" x14ac:dyDescent="0.3">
      <c r="A94" s="103">
        <v>1994</v>
      </c>
      <c r="B94" s="214">
        <v>44.082485165461982</v>
      </c>
      <c r="C94" s="214">
        <v>37.548600024257652</v>
      </c>
      <c r="D94" s="214">
        <v>36.684908559478458</v>
      </c>
      <c r="E94" s="214">
        <v>30.215682183394946</v>
      </c>
      <c r="F94" s="214">
        <v>12.714495618257867</v>
      </c>
      <c r="G94" s="214">
        <v>29.212624246118118</v>
      </c>
      <c r="H94" s="214" t="s">
        <v>97</v>
      </c>
      <c r="I94" s="214">
        <v>52.067417264039626</v>
      </c>
      <c r="J94" s="214" t="s">
        <v>97</v>
      </c>
      <c r="K94" s="214">
        <v>46.136311834194551</v>
      </c>
      <c r="L94" s="214">
        <v>35.336299463075804</v>
      </c>
      <c r="M94" s="214">
        <v>45.648293122383585</v>
      </c>
      <c r="N94" s="214">
        <v>43.715061766554591</v>
      </c>
      <c r="O94" s="214">
        <v>37.234405502879802</v>
      </c>
      <c r="P94" s="214">
        <v>40.634928524654775</v>
      </c>
      <c r="Q94" s="214">
        <v>48.696561721905546</v>
      </c>
      <c r="R94" s="214">
        <v>66.678606493677549</v>
      </c>
      <c r="S94" s="214">
        <v>42.036101502585858</v>
      </c>
      <c r="T94" s="214">
        <v>37.136958352149961</v>
      </c>
      <c r="U94" s="214">
        <v>34.423100948501755</v>
      </c>
      <c r="W94" s="111"/>
    </row>
    <row r="95" spans="1:23" ht="25.5" customHeight="1" x14ac:dyDescent="0.3">
      <c r="A95" s="103">
        <v>1995</v>
      </c>
      <c r="B95" s="214">
        <v>44.104553362546021</v>
      </c>
      <c r="C95" s="214">
        <v>38.138397693351855</v>
      </c>
      <c r="D95" s="214">
        <v>36.534934512295578</v>
      </c>
      <c r="E95" s="214">
        <v>30.669088881740784</v>
      </c>
      <c r="F95" s="214">
        <v>13.440332223207214</v>
      </c>
      <c r="G95" s="214">
        <v>30.237734097101239</v>
      </c>
      <c r="H95" s="214">
        <v>39.879428041259366</v>
      </c>
      <c r="I95" s="214">
        <v>51.557794521371598</v>
      </c>
      <c r="J95" s="214">
        <v>18.593560524414503</v>
      </c>
      <c r="K95" s="214">
        <v>47.060619163508981</v>
      </c>
      <c r="L95" s="214">
        <v>36.076493491993006</v>
      </c>
      <c r="M95" s="214">
        <v>46.846069609550248</v>
      </c>
      <c r="N95" s="214">
        <v>44.761250933273722</v>
      </c>
      <c r="O95" s="214">
        <v>39.251214976533056</v>
      </c>
      <c r="P95" s="214">
        <v>41.84163927239144</v>
      </c>
      <c r="Q95" s="214">
        <v>48.74839876731901</v>
      </c>
      <c r="R95" s="214">
        <v>68.841940709583483</v>
      </c>
      <c r="S95" s="214">
        <v>42.186591727203698</v>
      </c>
      <c r="T95" s="214">
        <v>37.862628486847576</v>
      </c>
      <c r="U95" s="214">
        <v>35.040054494514848</v>
      </c>
      <c r="W95" s="111"/>
    </row>
    <row r="96" spans="1:23" ht="14.4" x14ac:dyDescent="0.3">
      <c r="A96" s="103">
        <v>1996</v>
      </c>
      <c r="B96" s="214">
        <v>45.189910801386752</v>
      </c>
      <c r="C96" s="214">
        <v>38.063808963596102</v>
      </c>
      <c r="D96" s="214">
        <v>38.165890160677925</v>
      </c>
      <c r="E96" s="214">
        <v>31.423028515972835</v>
      </c>
      <c r="F96" s="214">
        <v>14.156790088951855</v>
      </c>
      <c r="G96" s="214">
        <v>30.641945965724084</v>
      </c>
      <c r="H96" s="214">
        <v>39.947232274397699</v>
      </c>
      <c r="I96" s="214">
        <v>53.028823261352038</v>
      </c>
      <c r="J96" s="214">
        <v>19.384298132974866</v>
      </c>
      <c r="K96" s="214">
        <v>48.122242461976278</v>
      </c>
      <c r="L96" s="214">
        <v>36.864731103916633</v>
      </c>
      <c r="M96" s="214">
        <v>47.02321052510306</v>
      </c>
      <c r="N96" s="214">
        <v>45.674076156458995</v>
      </c>
      <c r="O96" s="214">
        <v>40.622054268469789</v>
      </c>
      <c r="P96" s="214">
        <v>41.780992190996699</v>
      </c>
      <c r="Q96" s="214">
        <v>49.162957178137994</v>
      </c>
      <c r="R96" s="214">
        <v>71.168823842469052</v>
      </c>
      <c r="S96" s="214">
        <v>42.605114426767052</v>
      </c>
      <c r="T96" s="214">
        <v>38.444770886519692</v>
      </c>
      <c r="U96" s="214">
        <v>35.808716321829422</v>
      </c>
      <c r="W96" s="111"/>
    </row>
    <row r="97" spans="1:23" ht="14.4" x14ac:dyDescent="0.3">
      <c r="A97" s="103">
        <v>1997</v>
      </c>
      <c r="B97" s="214">
        <v>45.860632951815987</v>
      </c>
      <c r="C97" s="214">
        <v>39.225020286740595</v>
      </c>
      <c r="D97" s="214">
        <v>38.794164071297935</v>
      </c>
      <c r="E97" s="214">
        <v>32.193534703412958</v>
      </c>
      <c r="F97" s="214">
        <v>14.976090475140966</v>
      </c>
      <c r="G97" s="214">
        <v>31.316556259172767</v>
      </c>
      <c r="H97" s="214">
        <v>40.38552455296248</v>
      </c>
      <c r="I97" s="214">
        <v>54.174409700528052</v>
      </c>
      <c r="J97" s="214">
        <v>19.300832377559836</v>
      </c>
      <c r="K97" s="214">
        <v>48.432113814356619</v>
      </c>
      <c r="L97" s="214">
        <v>37.954884856298406</v>
      </c>
      <c r="M97" s="214">
        <v>47.99288891954896</v>
      </c>
      <c r="N97" s="214">
        <v>46.716393177329785</v>
      </c>
      <c r="O97" s="214">
        <v>43.838807772428453</v>
      </c>
      <c r="P97" s="214">
        <v>42.55102931978098</v>
      </c>
      <c r="Q97" s="214">
        <v>50.038822951606505</v>
      </c>
      <c r="R97" s="214">
        <v>73.117876822685844</v>
      </c>
      <c r="S97" s="214">
        <v>42.716082387117261</v>
      </c>
      <c r="T97" s="214">
        <v>39.913212292333412</v>
      </c>
      <c r="U97" s="214">
        <v>36.572357865206463</v>
      </c>
      <c r="W97" s="111"/>
    </row>
    <row r="98" spans="1:23" ht="14.4" x14ac:dyDescent="0.3">
      <c r="A98" s="103">
        <v>1998</v>
      </c>
      <c r="B98" s="214">
        <v>46.84958968521898</v>
      </c>
      <c r="C98" s="214">
        <v>39.949143050052541</v>
      </c>
      <c r="D98" s="214">
        <v>39.818573049612937</v>
      </c>
      <c r="E98" s="214">
        <v>32.307480637602275</v>
      </c>
      <c r="F98" s="214">
        <v>15.413899775943101</v>
      </c>
      <c r="G98" s="214">
        <v>30.291505923979113</v>
      </c>
      <c r="H98" s="214">
        <v>41.988018670325147</v>
      </c>
      <c r="I98" s="214">
        <v>53.899823210410723</v>
      </c>
      <c r="J98" s="214">
        <v>19.394225356694985</v>
      </c>
      <c r="K98" s="214">
        <v>48.262049481674133</v>
      </c>
      <c r="L98" s="214">
        <v>39.360387901429334</v>
      </c>
      <c r="M98" s="214">
        <v>49.172815437409099</v>
      </c>
      <c r="N98" s="214">
        <v>47.237537555752574</v>
      </c>
      <c r="O98" s="214">
        <v>45.508764667741779</v>
      </c>
      <c r="P98" s="214">
        <v>42.277733056056363</v>
      </c>
      <c r="Q98" s="214">
        <v>51.068635660471934</v>
      </c>
      <c r="R98" s="214">
        <v>73.223312587763445</v>
      </c>
      <c r="S98" s="214">
        <v>42.635860617411126</v>
      </c>
      <c r="T98" s="214">
        <v>40.92698497418322</v>
      </c>
      <c r="U98" s="214">
        <v>37.553966611265359</v>
      </c>
      <c r="W98" s="111"/>
    </row>
    <row r="99" spans="1:23" ht="14.4" x14ac:dyDescent="0.3">
      <c r="A99" s="103">
        <v>1999</v>
      </c>
      <c r="B99" s="214">
        <v>48.168791013169702</v>
      </c>
      <c r="C99" s="214">
        <v>41.122158543346828</v>
      </c>
      <c r="D99" s="214">
        <v>40.923531535234574</v>
      </c>
      <c r="E99" s="214">
        <v>33.008624478522748</v>
      </c>
      <c r="F99" s="214">
        <v>16.671147670196948</v>
      </c>
      <c r="G99" s="214">
        <v>31.970218291653648</v>
      </c>
      <c r="H99" s="214">
        <v>42.718413443785877</v>
      </c>
      <c r="I99" s="214">
        <v>54.941187358592828</v>
      </c>
      <c r="J99" s="214">
        <v>19.992675403652555</v>
      </c>
      <c r="K99" s="214">
        <v>48.729902164066679</v>
      </c>
      <c r="L99" s="214">
        <v>39.824749057580654</v>
      </c>
      <c r="M99" s="214">
        <v>49.973072859449964</v>
      </c>
      <c r="N99" s="214">
        <v>47.658050695979355</v>
      </c>
      <c r="O99" s="214">
        <v>47.770867783162494</v>
      </c>
      <c r="P99" s="214">
        <v>42.404158629868689</v>
      </c>
      <c r="Q99" s="214">
        <v>52.228073994808334</v>
      </c>
      <c r="R99" s="214">
        <v>74.11760411105216</v>
      </c>
      <c r="S99" s="214">
        <v>42.689609440799551</v>
      </c>
      <c r="T99" s="214">
        <v>41.726837466148375</v>
      </c>
      <c r="U99" s="214">
        <v>38.40033886702323</v>
      </c>
      <c r="W99" s="111"/>
    </row>
    <row r="100" spans="1:23" ht="25.5" customHeight="1" x14ac:dyDescent="0.3">
      <c r="A100" s="103">
        <v>2000</v>
      </c>
      <c r="B100" s="214">
        <v>49.502344926837495</v>
      </c>
      <c r="C100" s="214">
        <v>42.39556584371276</v>
      </c>
      <c r="D100" s="214">
        <v>41.113218446716488</v>
      </c>
      <c r="E100" s="214">
        <v>33.705142290634342</v>
      </c>
      <c r="F100" s="214">
        <v>17.327480764436629</v>
      </c>
      <c r="G100" s="214">
        <v>33.496154001556867</v>
      </c>
      <c r="H100" s="214">
        <v>43.863362216812462</v>
      </c>
      <c r="I100" s="214">
        <v>57.136632783608931</v>
      </c>
      <c r="J100" s="214">
        <v>20.951207057938305</v>
      </c>
      <c r="K100" s="214">
        <v>49.713536399657706</v>
      </c>
      <c r="L100" s="214">
        <v>41.420443343297357</v>
      </c>
      <c r="M100" s="214">
        <v>51.744493829935521</v>
      </c>
      <c r="N100" s="214">
        <v>48.965178724513621</v>
      </c>
      <c r="O100" s="214">
        <v>50.146786681515366</v>
      </c>
      <c r="P100" s="214">
        <v>43.573814546529583</v>
      </c>
      <c r="Q100" s="214">
        <v>53.167574981732635</v>
      </c>
      <c r="R100" s="214">
        <v>77.063912963625029</v>
      </c>
      <c r="S100" s="214">
        <v>42.711750060005855</v>
      </c>
      <c r="T100" s="214">
        <v>43.168031265723897</v>
      </c>
      <c r="U100" s="214">
        <v>39.93283261131878</v>
      </c>
      <c r="W100" s="111"/>
    </row>
    <row r="101" spans="1:23" ht="14.4" x14ac:dyDescent="0.3">
      <c r="A101" s="103">
        <v>2001</v>
      </c>
      <c r="B101" s="214">
        <v>50.65567451694735</v>
      </c>
      <c r="C101" s="214">
        <v>42.897856811547683</v>
      </c>
      <c r="D101" s="214">
        <v>42.877082227837079</v>
      </c>
      <c r="E101" s="214">
        <v>34.429638821729853</v>
      </c>
      <c r="F101" s="214">
        <v>17.738670525235296</v>
      </c>
      <c r="G101" s="214">
        <v>32.84191227938792</v>
      </c>
      <c r="H101" s="214">
        <v>44.249339093694601</v>
      </c>
      <c r="I101" s="214">
        <v>55.671176745067477</v>
      </c>
      <c r="J101" s="214">
        <v>22.581094459129211</v>
      </c>
      <c r="K101" s="214">
        <v>49.448439466097732</v>
      </c>
      <c r="L101" s="214">
        <v>42.230693134722301</v>
      </c>
      <c r="M101" s="214">
        <v>52.235374917899883</v>
      </c>
      <c r="N101" s="214">
        <v>50.179710768886068</v>
      </c>
      <c r="O101" s="214">
        <v>51.142597009818644</v>
      </c>
      <c r="P101" s="214">
        <v>43.94962656525022</v>
      </c>
      <c r="Q101" s="214">
        <v>53.520489364256321</v>
      </c>
      <c r="R101" s="214">
        <v>79.750315456593526</v>
      </c>
      <c r="S101" s="214">
        <v>42.749327401384747</v>
      </c>
      <c r="T101" s="214">
        <v>43.427182345236545</v>
      </c>
      <c r="U101" s="214">
        <v>40.693931521939646</v>
      </c>
      <c r="W101" s="111"/>
    </row>
    <row r="102" spans="1:23" ht="14.4" x14ac:dyDescent="0.3">
      <c r="A102" s="103">
        <v>2002</v>
      </c>
      <c r="B102" s="214">
        <v>52.254362788333871</v>
      </c>
      <c r="C102" s="214">
        <v>43.610538753846626</v>
      </c>
      <c r="D102" s="214">
        <v>43.553535723291333</v>
      </c>
      <c r="E102" s="214">
        <v>35.186848446137461</v>
      </c>
      <c r="F102" s="214">
        <v>18.717973133615811</v>
      </c>
      <c r="G102" s="214">
        <v>34.553736825231226</v>
      </c>
      <c r="H102" s="214">
        <v>45.104643631677298</v>
      </c>
      <c r="I102" s="214">
        <v>56.402510199680222</v>
      </c>
      <c r="J102" s="214">
        <v>22.942299141300225</v>
      </c>
      <c r="K102" s="214">
        <v>49.896075167067053</v>
      </c>
      <c r="L102" s="214">
        <v>42.77172212435547</v>
      </c>
      <c r="M102" s="214">
        <v>53.801560239551343</v>
      </c>
      <c r="N102" s="214">
        <v>50.886334929163631</v>
      </c>
      <c r="O102" s="214">
        <v>53.77878844130862</v>
      </c>
      <c r="P102" s="214">
        <v>43.696782379241498</v>
      </c>
      <c r="Q102" s="214">
        <v>53.872018495857006</v>
      </c>
      <c r="R102" s="214">
        <v>81.49696108082405</v>
      </c>
      <c r="S102" s="214">
        <v>42.910055301137781</v>
      </c>
      <c r="T102" s="214">
        <v>45.13943445814693</v>
      </c>
      <c r="U102" s="214">
        <v>41.799654877032857</v>
      </c>
      <c r="W102" s="111"/>
    </row>
    <row r="103" spans="1:23" ht="14.4" x14ac:dyDescent="0.3">
      <c r="A103" s="103">
        <v>2003</v>
      </c>
      <c r="B103" s="214">
        <v>53.861287808735831</v>
      </c>
      <c r="C103" s="214">
        <v>43.772236081312883</v>
      </c>
      <c r="D103" s="214">
        <v>43.746411915510443</v>
      </c>
      <c r="E103" s="214">
        <v>35.700870191044032</v>
      </c>
      <c r="F103" s="214">
        <v>19.543377308693735</v>
      </c>
      <c r="G103" s="214">
        <v>36.438414832234578</v>
      </c>
      <c r="H103" s="214">
        <v>45.424903550875868</v>
      </c>
      <c r="I103" s="214">
        <v>57.091753986893146</v>
      </c>
      <c r="J103" s="214">
        <v>24.131764755975858</v>
      </c>
      <c r="K103" s="214">
        <v>50.757250069226117</v>
      </c>
      <c r="L103" s="214">
        <v>43.793665422824475</v>
      </c>
      <c r="M103" s="214">
        <v>54.332657589648136</v>
      </c>
      <c r="N103" s="214">
        <v>51.331198858266454</v>
      </c>
      <c r="O103" s="214">
        <v>55.883266975650479</v>
      </c>
      <c r="P103" s="214">
        <v>43.090113020840761</v>
      </c>
      <c r="Q103" s="214">
        <v>54.607131326595479</v>
      </c>
      <c r="R103" s="214">
        <v>84.064776521809804</v>
      </c>
      <c r="S103" s="214">
        <v>43.226623742581424</v>
      </c>
      <c r="T103" s="214">
        <v>46.844107347177228</v>
      </c>
      <c r="U103" s="214">
        <v>43.23111395159269</v>
      </c>
      <c r="W103" s="111"/>
    </row>
    <row r="104" spans="1:23" ht="14.4" x14ac:dyDescent="0.3">
      <c r="A104" s="103">
        <v>2004</v>
      </c>
      <c r="B104" s="214">
        <v>55.110490291862519</v>
      </c>
      <c r="C104" s="214">
        <v>43.961942983636455</v>
      </c>
      <c r="D104" s="214">
        <v>45.175313234914512</v>
      </c>
      <c r="E104" s="214">
        <v>36.193846465430127</v>
      </c>
      <c r="F104" s="214">
        <v>20.232032408996503</v>
      </c>
      <c r="G104" s="214">
        <v>38.985663251933246</v>
      </c>
      <c r="H104" s="214">
        <v>46.167389648177419</v>
      </c>
      <c r="I104" s="214">
        <v>59.319336879077241</v>
      </c>
      <c r="J104" s="214">
        <v>25.186280904518966</v>
      </c>
      <c r="K104" s="214">
        <v>52.134088060135518</v>
      </c>
      <c r="L104" s="214">
        <v>45.301458863198981</v>
      </c>
      <c r="M104" s="214">
        <v>54.593433029080799</v>
      </c>
      <c r="N104" s="214">
        <v>51.762350301145183</v>
      </c>
      <c r="O104" s="214">
        <v>56.587553511473189</v>
      </c>
      <c r="P104" s="214">
        <v>43.677230970767084</v>
      </c>
      <c r="Q104" s="214">
        <v>56.387246572285932</v>
      </c>
      <c r="R104" s="214">
        <v>85.779475576428169</v>
      </c>
      <c r="S104" s="214">
        <v>43.452035543782735</v>
      </c>
      <c r="T104" s="214">
        <v>48.409099515105027</v>
      </c>
      <c r="U104" s="214">
        <v>44.093375407686153</v>
      </c>
      <c r="W104" s="111"/>
    </row>
    <row r="105" spans="1:23" ht="25.5" customHeight="1" x14ac:dyDescent="0.3">
      <c r="A105" s="103">
        <v>2005</v>
      </c>
      <c r="B105" s="214">
        <v>55.942175176545852</v>
      </c>
      <c r="C105" s="214">
        <v>44.997222814022642</v>
      </c>
      <c r="D105" s="214">
        <v>44.754543074565781</v>
      </c>
      <c r="E105" s="214">
        <v>36.618965846884343</v>
      </c>
      <c r="F105" s="214">
        <v>21.016427272322712</v>
      </c>
      <c r="G105" s="214">
        <v>39.97834545266776</v>
      </c>
      <c r="H105" s="214">
        <v>47.191566515449416</v>
      </c>
      <c r="I105" s="214">
        <v>58.906792961988195</v>
      </c>
      <c r="J105" s="214">
        <v>26.344842152692824</v>
      </c>
      <c r="K105" s="214">
        <v>52.856434090238935</v>
      </c>
      <c r="L105" s="214">
        <v>46.191390385541496</v>
      </c>
      <c r="M105" s="214">
        <v>55.431067087160621</v>
      </c>
      <c r="N105" s="214">
        <v>52.384919967347685</v>
      </c>
      <c r="O105" s="214">
        <v>57.29913628132784</v>
      </c>
      <c r="P105" s="214">
        <v>44.05336807157061</v>
      </c>
      <c r="Q105" s="214">
        <v>57.506155638841328</v>
      </c>
      <c r="R105" s="214">
        <v>86.735167788253676</v>
      </c>
      <c r="S105" s="214">
        <v>43.695211583799271</v>
      </c>
      <c r="T105" s="214">
        <v>49.857574806493261</v>
      </c>
      <c r="U105" s="214">
        <v>44.781662195127765</v>
      </c>
    </row>
    <row r="106" spans="1:23" ht="14.4" x14ac:dyDescent="0.3">
      <c r="A106" s="103">
        <v>2006</v>
      </c>
      <c r="B106" s="214">
        <v>56.398245930593781</v>
      </c>
      <c r="C106" s="214">
        <v>45.544875500487983</v>
      </c>
      <c r="D106" s="214">
        <v>45.53591093260421</v>
      </c>
      <c r="E106" s="214">
        <v>36.892641151372821</v>
      </c>
      <c r="F106" s="214">
        <v>21.91425007405374</v>
      </c>
      <c r="G106" s="214">
        <v>41.135199835874907</v>
      </c>
      <c r="H106" s="214">
        <v>48.759024205238092</v>
      </c>
      <c r="I106" s="214">
        <v>59.791139142881342</v>
      </c>
      <c r="J106" s="214">
        <v>28.106092280814789</v>
      </c>
      <c r="K106" s="214">
        <v>53.310737141467982</v>
      </c>
      <c r="L106" s="214">
        <v>47.551419024543854</v>
      </c>
      <c r="M106" s="214">
        <v>57.041793807960289</v>
      </c>
      <c r="N106" s="214">
        <v>54.291040010257191</v>
      </c>
      <c r="O106" s="214">
        <v>58.135367336563817</v>
      </c>
      <c r="P106" s="214">
        <v>44.261895199693875</v>
      </c>
      <c r="Q106" s="214">
        <v>58.526366145282907</v>
      </c>
      <c r="R106" s="214">
        <v>86.064611050010967</v>
      </c>
      <c r="S106" s="214">
        <v>44.072286174933176</v>
      </c>
      <c r="T106" s="214">
        <v>51.31760791872464</v>
      </c>
      <c r="U106" s="214">
        <v>45.698701928807914</v>
      </c>
    </row>
    <row r="107" spans="1:23" ht="14.4" x14ac:dyDescent="0.3">
      <c r="A107" s="103">
        <v>2007</v>
      </c>
      <c r="B107" s="214">
        <v>57.083980513660485</v>
      </c>
      <c r="C107" s="214">
        <v>45.543525523963439</v>
      </c>
      <c r="D107" s="214">
        <v>46.9688652497669</v>
      </c>
      <c r="E107" s="214">
        <v>37.725386095151627</v>
      </c>
      <c r="F107" s="214">
        <v>23.14248073809075</v>
      </c>
      <c r="G107" s="214">
        <v>41.169123725742942</v>
      </c>
      <c r="H107" s="214">
        <v>49.82019059987401</v>
      </c>
      <c r="I107" s="214">
        <v>60.780852834022603</v>
      </c>
      <c r="J107" s="214">
        <v>29.345050143370422</v>
      </c>
      <c r="K107" s="214">
        <v>53.228652110368223</v>
      </c>
      <c r="L107" s="214">
        <v>49.091886790815543</v>
      </c>
      <c r="M107" s="214">
        <v>57.079825387933454</v>
      </c>
      <c r="N107" s="214">
        <v>55.204261313385821</v>
      </c>
      <c r="O107" s="214">
        <v>59.394067186151695</v>
      </c>
      <c r="P107" s="214">
        <v>44.463812453794056</v>
      </c>
      <c r="Q107" s="214">
        <v>59.441681412685533</v>
      </c>
      <c r="R107" s="214">
        <v>84.498777122457653</v>
      </c>
      <c r="S107" s="214">
        <v>44.663295449935333</v>
      </c>
      <c r="T107" s="214">
        <v>51.446520876605234</v>
      </c>
      <c r="U107" s="214">
        <v>46.964171605449124</v>
      </c>
    </row>
    <row r="108" spans="1:23" ht="14.4" x14ac:dyDescent="0.3">
      <c r="A108" s="103">
        <v>2008</v>
      </c>
      <c r="B108" s="214">
        <v>57.505152002104595</v>
      </c>
      <c r="C108" s="214">
        <v>45.354330675004398</v>
      </c>
      <c r="D108" s="214">
        <v>45.464235542999127</v>
      </c>
      <c r="E108" s="214">
        <v>37.890553662466139</v>
      </c>
      <c r="F108" s="214">
        <v>24.092456017809482</v>
      </c>
      <c r="G108" s="214">
        <v>38.506295004708022</v>
      </c>
      <c r="H108" s="214">
        <v>50.031705863257294</v>
      </c>
      <c r="I108" s="214">
        <v>59.975432949799121</v>
      </c>
      <c r="J108" s="214">
        <v>29.458459835835853</v>
      </c>
      <c r="K108" s="214">
        <v>51.91994245358373</v>
      </c>
      <c r="L108" s="214">
        <v>48.507645002035922</v>
      </c>
      <c r="M108" s="214">
        <v>56.49304411139876</v>
      </c>
      <c r="N108" s="214">
        <v>55.134922798763526</v>
      </c>
      <c r="O108" s="214">
        <v>59.445402072230799</v>
      </c>
      <c r="P108" s="214">
        <v>44.168554441937637</v>
      </c>
      <c r="Q108" s="214">
        <v>59.493445424493757</v>
      </c>
      <c r="R108" s="214">
        <v>81.678298654256835</v>
      </c>
      <c r="S108" s="214">
        <v>45.013186898859971</v>
      </c>
      <c r="T108" s="214">
        <v>50.489214416651826</v>
      </c>
      <c r="U108" s="214">
        <v>46.316650375314239</v>
      </c>
    </row>
    <row r="109" spans="1:23" ht="14.4" x14ac:dyDescent="0.3">
      <c r="A109" s="103">
        <v>2009</v>
      </c>
      <c r="B109" s="214">
        <v>59.001942693402327</v>
      </c>
      <c r="C109" s="214">
        <v>45.619261011427653</v>
      </c>
      <c r="D109" s="214">
        <v>46.766019999235056</v>
      </c>
      <c r="E109" s="214">
        <v>37.368618705330874</v>
      </c>
      <c r="F109" s="214">
        <v>24.295250985434635</v>
      </c>
      <c r="G109" s="214">
        <v>36.703715794213586</v>
      </c>
      <c r="H109" s="214">
        <v>49.787642412006257</v>
      </c>
      <c r="I109" s="214">
        <v>59.072436239290127</v>
      </c>
      <c r="J109" s="214">
        <v>29.001723171338192</v>
      </c>
      <c r="K109" s="214">
        <v>50.898898839862987</v>
      </c>
      <c r="L109" s="214">
        <v>45.983570500616544</v>
      </c>
      <c r="M109" s="214">
        <v>56.168260762821646</v>
      </c>
      <c r="N109" s="214">
        <v>53.764610413370939</v>
      </c>
      <c r="O109" s="214">
        <v>62.525903839760787</v>
      </c>
      <c r="P109" s="214">
        <v>43.150093901231401</v>
      </c>
      <c r="Q109" s="214">
        <v>58.056589061808218</v>
      </c>
      <c r="R109" s="214">
        <v>81.7016552743099</v>
      </c>
      <c r="S109" s="214">
        <v>46.249475888141859</v>
      </c>
      <c r="T109" s="214">
        <v>49.36820128659086</v>
      </c>
      <c r="U109" s="214">
        <v>45.806158736991328</v>
      </c>
    </row>
    <row r="110" spans="1:23" ht="14.4" x14ac:dyDescent="0.3">
      <c r="A110" s="103">
        <v>2010</v>
      </c>
      <c r="B110" s="214">
        <v>60.410239168718924</v>
      </c>
      <c r="C110" s="214">
        <v>46.202918072423905</v>
      </c>
      <c r="D110" s="214">
        <v>46.791482363728534</v>
      </c>
      <c r="E110" s="214">
        <v>38.762625641217518</v>
      </c>
      <c r="F110" s="214">
        <v>25.932623437445848</v>
      </c>
      <c r="G110" s="214">
        <v>40.883931350311592</v>
      </c>
      <c r="H110" s="214">
        <v>50.831379164656198</v>
      </c>
      <c r="I110" s="214">
        <v>59.856800445223769</v>
      </c>
      <c r="J110" s="214">
        <v>29.786768981999266</v>
      </c>
      <c r="K110" s="214">
        <v>52.717569418418385</v>
      </c>
      <c r="L110" s="214">
        <v>47.418509157053677</v>
      </c>
      <c r="M110" s="214">
        <v>56.928411445819577</v>
      </c>
      <c r="N110" s="214">
        <v>54.502631308604805</v>
      </c>
      <c r="O110" s="214">
        <v>64.829775494786119</v>
      </c>
      <c r="P110" s="214">
        <v>44.283036236366328</v>
      </c>
      <c r="Q110" s="214">
        <v>59.353655075197004</v>
      </c>
      <c r="R110" s="214">
        <v>81.605744602399838</v>
      </c>
      <c r="S110" s="214">
        <v>47.318447537093839</v>
      </c>
      <c r="T110" s="214">
        <v>50.796498478031594</v>
      </c>
      <c r="U110" s="214">
        <v>46.401578510090857</v>
      </c>
    </row>
    <row r="111" spans="1:23" ht="14.4" x14ac:dyDescent="0.3">
      <c r="A111" s="110">
        <v>2011</v>
      </c>
      <c r="B111" s="232">
        <v>60.589996583807249</v>
      </c>
      <c r="C111" s="232">
        <v>46.608843692533412</v>
      </c>
      <c r="D111" s="232">
        <v>46.844483797725509</v>
      </c>
      <c r="E111" s="232">
        <v>39.695256947630995</v>
      </c>
      <c r="F111" s="232">
        <v>27.137046966677634</v>
      </c>
      <c r="G111" s="232">
        <v>41.268193747689452</v>
      </c>
      <c r="H111" s="232">
        <v>51.449151537705447</v>
      </c>
      <c r="I111" s="232">
        <v>60.167959485254052</v>
      </c>
      <c r="J111" s="232">
        <v>30.552466710609593</v>
      </c>
      <c r="K111" s="232">
        <v>53.203987759291756</v>
      </c>
      <c r="L111" s="232">
        <v>48.082988454744886</v>
      </c>
      <c r="M111" s="232">
        <v>57.699626660027711</v>
      </c>
      <c r="N111" s="232">
        <v>55.258326725310404</v>
      </c>
      <c r="O111" s="232">
        <v>66.742162964586797</v>
      </c>
      <c r="P111" s="232">
        <v>44.434232621590027</v>
      </c>
      <c r="Q111" s="232">
        <v>59.488903204400607</v>
      </c>
      <c r="R111" s="232">
        <v>81.469730994279473</v>
      </c>
      <c r="S111" s="232">
        <v>48.129508305263023</v>
      </c>
      <c r="T111" s="232">
        <v>51.60695946498447</v>
      </c>
      <c r="U111" s="232">
        <v>46.819815063211671</v>
      </c>
    </row>
    <row r="112" spans="1:23" s="106" customFormat="1" ht="15" x14ac:dyDescent="0.3">
      <c r="A112" s="105" t="s">
        <v>96</v>
      </c>
      <c r="B112" s="154"/>
      <c r="C112" s="153"/>
      <c r="D112" s="153"/>
      <c r="U112" s="152"/>
    </row>
    <row r="113" spans="1:4" s="106" customFormat="1" ht="13.8" x14ac:dyDescent="0.3">
      <c r="A113" s="105" t="s">
        <v>95</v>
      </c>
    </row>
    <row r="114" spans="1:4" s="99" customFormat="1" ht="14.4" x14ac:dyDescent="0.3">
      <c r="A114" s="105" t="s">
        <v>94</v>
      </c>
      <c r="C114" s="151"/>
      <c r="D114" s="151"/>
    </row>
    <row r="115" spans="1:4" s="99" customFormat="1" ht="14.4" x14ac:dyDescent="0.3">
      <c r="C115" s="151"/>
      <c r="D115" s="151"/>
    </row>
    <row r="116" spans="1:4" s="99" customFormat="1" ht="14.4" x14ac:dyDescent="0.3">
      <c r="C116" s="151"/>
      <c r="D116" s="151"/>
    </row>
    <row r="117" spans="1:4" s="99" customFormat="1" ht="14.4" x14ac:dyDescent="0.3">
      <c r="A117" s="102" t="s">
        <v>156</v>
      </c>
      <c r="C117" s="151"/>
      <c r="D117" s="151"/>
    </row>
  </sheetData>
  <hyperlinks>
    <hyperlink ref="A4" location="TOC!A1" display="Return to Table of Contents"/>
  </hyperlinks>
  <printOptions horizontalCentered="1"/>
  <pageMargins left="0.25" right="0.25" top="0.25" bottom="0.25" header="0.25" footer="0.5"/>
  <pageSetup scale="6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39"/>
  <sheetViews>
    <sheetView zoomScale="80" zoomScaleNormal="80" zoomScaleSheetLayoutView="98" workbookViewId="0"/>
  </sheetViews>
  <sheetFormatPr baseColWidth="10" defaultColWidth="9.109375" defaultRowHeight="13.2" x14ac:dyDescent="0.25"/>
  <cols>
    <col min="1" max="1" width="19" style="123" customWidth="1"/>
    <col min="2" max="7" width="15.6640625" style="123" customWidth="1"/>
    <col min="8" max="8" width="6.88671875" style="123" customWidth="1"/>
    <col min="9" max="9" width="15.6640625" style="123" customWidth="1"/>
    <col min="10" max="14" width="12.6640625" style="123" customWidth="1"/>
    <col min="15" max="16384" width="9.109375" style="123"/>
  </cols>
  <sheetData>
    <row r="1" spans="1:14" s="146" customFormat="1" ht="18" x14ac:dyDescent="0.35">
      <c r="A1" s="149" t="s">
        <v>112</v>
      </c>
      <c r="B1" s="148" t="s">
        <v>30</v>
      </c>
      <c r="C1" s="148"/>
      <c r="D1" s="148"/>
      <c r="E1" s="148"/>
      <c r="F1" s="148"/>
      <c r="G1" s="148"/>
      <c r="H1" s="148"/>
      <c r="I1" s="148"/>
      <c r="J1" s="147"/>
      <c r="K1" s="147"/>
      <c r="L1" s="147"/>
      <c r="M1" s="147"/>
      <c r="N1" s="147"/>
    </row>
    <row r="2" spans="1:14" s="142" customFormat="1" ht="15.6" x14ac:dyDescent="0.3">
      <c r="A2" s="145"/>
      <c r="B2" s="144" t="s">
        <v>106</v>
      </c>
      <c r="C2" s="143"/>
      <c r="D2" s="143"/>
      <c r="E2" s="143"/>
      <c r="F2" s="143"/>
      <c r="G2" s="143"/>
      <c r="H2" s="143"/>
      <c r="I2" s="143"/>
    </row>
    <row r="3" spans="1:14" s="136" customFormat="1" ht="14.4" x14ac:dyDescent="0.3">
      <c r="B3" s="141"/>
      <c r="C3" s="141"/>
      <c r="D3" s="141"/>
      <c r="E3" s="141"/>
      <c r="F3" s="141"/>
      <c r="G3" s="141"/>
      <c r="H3" s="141"/>
      <c r="I3" s="141"/>
      <c r="J3" s="139"/>
      <c r="K3" s="139"/>
      <c r="L3" s="139"/>
      <c r="M3" s="139"/>
      <c r="N3" s="139"/>
    </row>
    <row r="4" spans="1:14" s="136" customFormat="1" ht="27" x14ac:dyDescent="0.3">
      <c r="A4" s="117" t="s">
        <v>99</v>
      </c>
      <c r="C4" s="140"/>
      <c r="D4" s="140"/>
      <c r="E4" s="140"/>
      <c r="F4" s="140"/>
      <c r="G4" s="140"/>
      <c r="H4" s="140"/>
      <c r="I4" s="140"/>
      <c r="J4" s="139"/>
      <c r="K4" s="139"/>
      <c r="L4" s="139"/>
      <c r="M4" s="139"/>
      <c r="N4" s="139"/>
    </row>
    <row r="5" spans="1:14" s="136" customFormat="1" ht="14.4" x14ac:dyDescent="0.3">
      <c r="A5" s="138"/>
      <c r="B5" s="137"/>
      <c r="C5" s="137"/>
      <c r="D5" s="137"/>
      <c r="E5" s="137"/>
      <c r="F5" s="137"/>
      <c r="G5" s="137"/>
      <c r="H5" s="126"/>
    </row>
    <row r="6" spans="1:14" s="130" customFormat="1" ht="15.75" customHeight="1" x14ac:dyDescent="0.3">
      <c r="A6" s="135" t="s">
        <v>10</v>
      </c>
      <c r="B6" s="227" t="s">
        <v>138</v>
      </c>
      <c r="C6" s="228" t="s">
        <v>105</v>
      </c>
      <c r="D6" s="229" t="s">
        <v>139</v>
      </c>
      <c r="E6" s="227" t="s">
        <v>140</v>
      </c>
      <c r="F6" s="227" t="s">
        <v>141</v>
      </c>
      <c r="G6" s="230" t="s">
        <v>104</v>
      </c>
      <c r="H6" s="218"/>
      <c r="I6" s="231" t="s">
        <v>142</v>
      </c>
    </row>
    <row r="7" spans="1:14" s="130" customFormat="1" ht="18" customHeight="1" x14ac:dyDescent="0.3">
      <c r="A7" s="134" t="s">
        <v>11</v>
      </c>
      <c r="B7" s="215">
        <v>1.645604259140887</v>
      </c>
      <c r="C7" s="216">
        <v>1.3331287840348649</v>
      </c>
      <c r="D7" s="216">
        <v>1.7605424308050566</v>
      </c>
      <c r="E7" s="216">
        <v>2.0566270839732281</v>
      </c>
      <c r="F7" s="216">
        <v>1.5013152131483798</v>
      </c>
      <c r="G7" s="217">
        <v>2.3868645861961912</v>
      </c>
      <c r="H7" s="218"/>
      <c r="I7" s="219">
        <v>0.29756117102315294</v>
      </c>
      <c r="J7" s="131"/>
      <c r="K7" s="131"/>
      <c r="L7" s="131"/>
      <c r="M7" s="131"/>
    </row>
    <row r="8" spans="1:14" s="130" customFormat="1" ht="18" customHeight="1" x14ac:dyDescent="0.3">
      <c r="A8" s="133" t="s">
        <v>0</v>
      </c>
      <c r="B8" s="220">
        <v>1.1852964367780938</v>
      </c>
      <c r="C8" s="218">
        <v>1.010168070912898</v>
      </c>
      <c r="D8" s="218">
        <v>1.7324056584706815</v>
      </c>
      <c r="E8" s="218">
        <v>1.0284626360512306</v>
      </c>
      <c r="F8" s="218">
        <v>0.57971961574827535</v>
      </c>
      <c r="G8" s="221">
        <v>1.2794092847099092</v>
      </c>
      <c r="H8" s="218"/>
      <c r="I8" s="222">
        <v>0.87857139125544492</v>
      </c>
      <c r="J8" s="131"/>
      <c r="K8" s="131"/>
      <c r="L8" s="131"/>
      <c r="M8" s="131"/>
    </row>
    <row r="9" spans="1:14" s="130" customFormat="1" ht="18" customHeight="1" x14ac:dyDescent="0.3">
      <c r="A9" s="133" t="s">
        <v>15</v>
      </c>
      <c r="B9" s="220">
        <v>1.4926627421775862</v>
      </c>
      <c r="C9" s="218">
        <v>1.2958016639680547</v>
      </c>
      <c r="D9" s="218">
        <v>2.0405006872461495</v>
      </c>
      <c r="E9" s="218">
        <v>1.9204253472786759</v>
      </c>
      <c r="F9" s="218">
        <v>-6.6270049935501785E-2</v>
      </c>
      <c r="G9" s="221">
        <v>5.4446293470977736E-2</v>
      </c>
      <c r="H9" s="218"/>
      <c r="I9" s="222">
        <v>0.11327154285254437</v>
      </c>
      <c r="J9" s="131"/>
      <c r="K9" s="131"/>
      <c r="L9" s="131"/>
      <c r="M9" s="131"/>
    </row>
    <row r="10" spans="1:14" s="130" customFormat="1" ht="18" customHeight="1" x14ac:dyDescent="0.3">
      <c r="A10" s="133" t="s">
        <v>1</v>
      </c>
      <c r="B10" s="220">
        <v>2.4488589195737154</v>
      </c>
      <c r="C10" s="218">
        <v>3.7909967041425352</v>
      </c>
      <c r="D10" s="218">
        <v>2.0335285558970906</v>
      </c>
      <c r="E10" s="218">
        <v>1.6227809692131334</v>
      </c>
      <c r="F10" s="218">
        <v>1.2805919708554603</v>
      </c>
      <c r="G10" s="221">
        <v>3.7304213647259665</v>
      </c>
      <c r="H10" s="218"/>
      <c r="I10" s="222">
        <v>2.4060065358982863</v>
      </c>
      <c r="J10" s="131"/>
      <c r="K10" s="131"/>
      <c r="L10" s="131"/>
      <c r="M10" s="131"/>
    </row>
    <row r="11" spans="1:14" s="130" customFormat="1" ht="18" customHeight="1" x14ac:dyDescent="0.3">
      <c r="A11" s="133" t="s">
        <v>103</v>
      </c>
      <c r="B11" s="220" t="s">
        <v>97</v>
      </c>
      <c r="C11" s="218" t="s">
        <v>97</v>
      </c>
      <c r="D11" s="218">
        <v>5.5178489056244562</v>
      </c>
      <c r="E11" s="218">
        <v>4.2205829264041483</v>
      </c>
      <c r="F11" s="218">
        <v>4.0610416440252317</v>
      </c>
      <c r="G11" s="221">
        <v>6.7394753525816364</v>
      </c>
      <c r="H11" s="218"/>
      <c r="I11" s="222">
        <v>4.6444338041504718</v>
      </c>
      <c r="J11" s="131"/>
      <c r="K11" s="131"/>
      <c r="L11" s="131"/>
      <c r="M11" s="131"/>
    </row>
    <row r="12" spans="1:14" s="130" customFormat="1" ht="18" customHeight="1" x14ac:dyDescent="0.3">
      <c r="A12" s="133" t="s">
        <v>18</v>
      </c>
      <c r="B12" s="220">
        <v>3.4986772331265126</v>
      </c>
      <c r="C12" s="218">
        <v>4.5937000308000631</v>
      </c>
      <c r="D12" s="218">
        <v>4.0574614973407419</v>
      </c>
      <c r="E12" s="218">
        <v>2.9903818567369234</v>
      </c>
      <c r="F12" s="218">
        <v>6.010617722120859E-2</v>
      </c>
      <c r="G12" s="221">
        <v>11.389080003602858</v>
      </c>
      <c r="H12" s="218"/>
      <c r="I12" s="222">
        <v>0.93988612319428899</v>
      </c>
      <c r="J12" s="131"/>
      <c r="K12" s="131"/>
      <c r="L12" s="131"/>
      <c r="M12" s="131"/>
    </row>
    <row r="13" spans="1:14" s="130" customFormat="1" ht="18" customHeight="1" x14ac:dyDescent="0.3">
      <c r="A13" s="133" t="s">
        <v>2</v>
      </c>
      <c r="B13" s="220" t="s">
        <v>97</v>
      </c>
      <c r="C13" s="218" t="s">
        <v>97</v>
      </c>
      <c r="D13" s="218" t="s">
        <v>97</v>
      </c>
      <c r="E13" s="218">
        <v>1.8358036934267519</v>
      </c>
      <c r="F13" s="218">
        <v>0.8075844003000654</v>
      </c>
      <c r="G13" s="221">
        <v>2.0963771371472761</v>
      </c>
      <c r="H13" s="218"/>
      <c r="I13" s="222">
        <v>1.2153366349713313</v>
      </c>
      <c r="J13" s="131"/>
      <c r="K13" s="131"/>
      <c r="L13" s="131"/>
      <c r="M13" s="131"/>
    </row>
    <row r="14" spans="1:14" s="130" customFormat="1" ht="18" customHeight="1" x14ac:dyDescent="0.3">
      <c r="A14" s="133" t="s">
        <v>3</v>
      </c>
      <c r="B14" s="220">
        <v>1.6859315309407208</v>
      </c>
      <c r="C14" s="218">
        <v>2.4064806774928282</v>
      </c>
      <c r="D14" s="218">
        <v>2.2420477748168466</v>
      </c>
      <c r="E14" s="218">
        <v>0.88718886936018926</v>
      </c>
      <c r="F14" s="218">
        <v>-0.25305035437400702</v>
      </c>
      <c r="G14" s="221">
        <v>1.3278006729845027</v>
      </c>
      <c r="H14" s="218"/>
      <c r="I14" s="222">
        <v>0.51983907879444846</v>
      </c>
      <c r="J14" s="131"/>
      <c r="K14" s="131"/>
      <c r="L14" s="131"/>
      <c r="M14" s="131"/>
    </row>
    <row r="15" spans="1:14" s="130" customFormat="1" ht="18" customHeight="1" x14ac:dyDescent="0.3">
      <c r="A15" s="133" t="s">
        <v>51</v>
      </c>
      <c r="B15" s="220" t="s">
        <v>97</v>
      </c>
      <c r="C15" s="218" t="s">
        <v>97</v>
      </c>
      <c r="D15" s="218" t="s">
        <v>97</v>
      </c>
      <c r="E15" s="218">
        <v>4.9309697922914619</v>
      </c>
      <c r="F15" s="218">
        <v>1.0131363984648978</v>
      </c>
      <c r="G15" s="221">
        <v>2.7068936767071783</v>
      </c>
      <c r="H15" s="218"/>
      <c r="I15" s="222">
        <v>2.5705967944124941</v>
      </c>
      <c r="J15" s="131"/>
      <c r="K15" s="131"/>
      <c r="L15" s="131"/>
      <c r="M15" s="131"/>
    </row>
    <row r="16" spans="1:14" s="130" customFormat="1" ht="18" customHeight="1" x14ac:dyDescent="0.3">
      <c r="A16" s="133" t="s">
        <v>4</v>
      </c>
      <c r="B16" s="220">
        <v>1.5679142646804589</v>
      </c>
      <c r="C16" s="218">
        <v>2.186893579909488</v>
      </c>
      <c r="D16" s="218">
        <v>1.9387349667898235</v>
      </c>
      <c r="E16" s="218">
        <v>0.98077216222407504</v>
      </c>
      <c r="F16" s="218">
        <v>-1.1586165059118692E-2</v>
      </c>
      <c r="G16" s="221">
        <v>3.5731039767230799</v>
      </c>
      <c r="H16" s="218"/>
      <c r="I16" s="222">
        <v>0.92268734359255422</v>
      </c>
      <c r="J16" s="131"/>
      <c r="K16" s="131"/>
      <c r="L16" s="131"/>
      <c r="M16" s="131"/>
    </row>
    <row r="17" spans="1:13" s="130" customFormat="1" ht="18" customHeight="1" x14ac:dyDescent="0.3">
      <c r="A17" s="133" t="s">
        <v>49</v>
      </c>
      <c r="B17" s="220">
        <v>2.4359702199067579</v>
      </c>
      <c r="C17" s="218">
        <v>3.0291540350037893</v>
      </c>
      <c r="D17" s="218">
        <v>2.9708112871871695</v>
      </c>
      <c r="E17" s="218">
        <v>2.4571190921116592</v>
      </c>
      <c r="F17" s="218">
        <v>-0.5177882933577016</v>
      </c>
      <c r="G17" s="221">
        <v>3.1205464056295762</v>
      </c>
      <c r="H17" s="218"/>
      <c r="I17" s="222">
        <v>1.4013078637508558</v>
      </c>
      <c r="J17" s="131"/>
      <c r="K17" s="131"/>
      <c r="L17" s="131"/>
      <c r="M17" s="131"/>
    </row>
    <row r="18" spans="1:13" s="130" customFormat="1" ht="18" customHeight="1" x14ac:dyDescent="0.3">
      <c r="A18" s="133" t="s">
        <v>5</v>
      </c>
      <c r="B18" s="220">
        <v>1.9142261324895715</v>
      </c>
      <c r="C18" s="218">
        <v>2.769098406179249</v>
      </c>
      <c r="D18" s="218">
        <v>1.9933151963440032</v>
      </c>
      <c r="E18" s="218">
        <v>1.4117684466635305</v>
      </c>
      <c r="F18" s="218">
        <v>0.2703640662629514</v>
      </c>
      <c r="G18" s="221">
        <v>1.3533455953136597</v>
      </c>
      <c r="H18" s="218"/>
      <c r="I18" s="222">
        <v>1.3547105823286776</v>
      </c>
      <c r="J18" s="131"/>
      <c r="K18" s="131"/>
      <c r="L18" s="131"/>
      <c r="M18" s="131"/>
    </row>
    <row r="19" spans="1:13" s="130" customFormat="1" ht="18" customHeight="1" x14ac:dyDescent="0.3">
      <c r="A19" s="133" t="s">
        <v>6</v>
      </c>
      <c r="B19" s="220" t="s">
        <v>97</v>
      </c>
      <c r="C19" s="218">
        <v>2.1998736850568745</v>
      </c>
      <c r="D19" s="218" t="s">
        <v>97</v>
      </c>
      <c r="E19" s="218">
        <v>1.7280573980825498</v>
      </c>
      <c r="F19" s="218">
        <v>2.4475269528001498E-2</v>
      </c>
      <c r="G19" s="221">
        <v>1.3726890040857143</v>
      </c>
      <c r="H19" s="218"/>
      <c r="I19" s="222">
        <v>1.3865301519603745</v>
      </c>
      <c r="J19" s="131"/>
      <c r="K19" s="131"/>
      <c r="L19" s="131"/>
      <c r="M19" s="131"/>
    </row>
    <row r="20" spans="1:13" s="130" customFormat="1" ht="18" customHeight="1" x14ac:dyDescent="0.3">
      <c r="A20" s="133" t="s">
        <v>50</v>
      </c>
      <c r="B20" s="220" t="s">
        <v>97</v>
      </c>
      <c r="C20" s="218" t="s">
        <v>97</v>
      </c>
      <c r="D20" s="218">
        <v>4.4749475234472591</v>
      </c>
      <c r="E20" s="218">
        <v>2.4471765648203192</v>
      </c>
      <c r="F20" s="218">
        <v>2.958996918597534</v>
      </c>
      <c r="G20" s="221">
        <v>3.684667495458549</v>
      </c>
      <c r="H20" s="218"/>
      <c r="I20" s="222">
        <v>2.9498597753967015</v>
      </c>
      <c r="J20" s="131"/>
      <c r="K20" s="131"/>
      <c r="L20" s="131"/>
      <c r="M20" s="131"/>
    </row>
    <row r="21" spans="1:13" s="130" customFormat="1" ht="18" customHeight="1" x14ac:dyDescent="0.3">
      <c r="A21" s="133" t="s">
        <v>7</v>
      </c>
      <c r="B21" s="220" t="s">
        <v>97</v>
      </c>
      <c r="C21" s="218" t="s">
        <v>97</v>
      </c>
      <c r="D21" s="218">
        <v>1.4935294153396006</v>
      </c>
      <c r="E21" s="218">
        <v>0.2892642628833153</v>
      </c>
      <c r="F21" s="218">
        <v>-1.6635558643118831E-2</v>
      </c>
      <c r="G21" s="221">
        <v>2.6255848659986203</v>
      </c>
      <c r="H21" s="218"/>
      <c r="I21" s="222">
        <v>0.34143183953483369</v>
      </c>
      <c r="J21" s="131"/>
      <c r="K21" s="131"/>
      <c r="L21" s="131"/>
      <c r="M21" s="131"/>
    </row>
    <row r="22" spans="1:13" s="130" customFormat="1" ht="18" customHeight="1" x14ac:dyDescent="0.3">
      <c r="A22" s="133" t="s">
        <v>12</v>
      </c>
      <c r="B22" s="220">
        <v>1.3065066013972171</v>
      </c>
      <c r="C22" s="218">
        <v>1.5848229830453864</v>
      </c>
      <c r="D22" s="218">
        <v>1.3091950993077806</v>
      </c>
      <c r="E22" s="218">
        <v>1.606292511752061</v>
      </c>
      <c r="F22" s="218">
        <v>1.9854641281913388E-2</v>
      </c>
      <c r="G22" s="221">
        <v>2.2341409206936058</v>
      </c>
      <c r="H22" s="218"/>
      <c r="I22" s="222">
        <v>0.22786824001361783</v>
      </c>
      <c r="J22" s="131"/>
      <c r="K22" s="131"/>
      <c r="L22" s="131"/>
      <c r="M22" s="131"/>
    </row>
    <row r="23" spans="1:13" s="130" customFormat="1" ht="18" customHeight="1" x14ac:dyDescent="0.3">
      <c r="A23" s="133" t="s">
        <v>8</v>
      </c>
      <c r="B23" s="220">
        <v>1.8804972937882081</v>
      </c>
      <c r="C23" s="218">
        <v>2.4289886558176432</v>
      </c>
      <c r="D23" s="218">
        <v>2.8043955598735737</v>
      </c>
      <c r="E23" s="218">
        <v>1.324436064254142</v>
      </c>
      <c r="F23" s="218">
        <v>-0.90848584982294867</v>
      </c>
      <c r="G23" s="221">
        <v>-0.11739134487305236</v>
      </c>
      <c r="H23" s="218"/>
      <c r="I23" s="222">
        <v>-0.16667160968023564</v>
      </c>
      <c r="J23" s="131"/>
      <c r="K23" s="131"/>
      <c r="L23" s="131"/>
      <c r="M23" s="131"/>
    </row>
    <row r="24" spans="1:13" s="130" customFormat="1" ht="18" customHeight="1" x14ac:dyDescent="0.3">
      <c r="A24" s="133" t="s">
        <v>16</v>
      </c>
      <c r="B24" s="220">
        <v>1.7190579558582497</v>
      </c>
      <c r="C24" s="218">
        <v>2.8770208888511117</v>
      </c>
      <c r="D24" s="218">
        <v>1.1464933675905176</v>
      </c>
      <c r="E24" s="218">
        <v>0.64029797039391045</v>
      </c>
      <c r="F24" s="218">
        <v>1.8861531612954563</v>
      </c>
      <c r="G24" s="221">
        <v>2.3113162439664769</v>
      </c>
      <c r="H24" s="218"/>
      <c r="I24" s="222">
        <v>1.7140477137027377</v>
      </c>
      <c r="J24" s="131"/>
      <c r="K24" s="131"/>
      <c r="L24" s="131"/>
      <c r="M24" s="131"/>
    </row>
    <row r="25" spans="1:13" s="130" customFormat="1" ht="18" customHeight="1" x14ac:dyDescent="0.3">
      <c r="A25" s="133" t="s">
        <v>9</v>
      </c>
      <c r="B25" s="220" t="s">
        <v>97</v>
      </c>
      <c r="C25" s="218" t="s">
        <v>97</v>
      </c>
      <c r="D25" s="218">
        <v>2.361748868051583</v>
      </c>
      <c r="E25" s="218">
        <v>2.5379956800270387</v>
      </c>
      <c r="F25" s="218">
        <v>7.7872760043695699E-2</v>
      </c>
      <c r="G25" s="221">
        <v>2.8931521793739812</v>
      </c>
      <c r="H25" s="218"/>
      <c r="I25" s="222">
        <v>1.595505617977544</v>
      </c>
      <c r="J25" s="131"/>
      <c r="K25" s="131"/>
      <c r="L25" s="131"/>
      <c r="M25" s="131"/>
    </row>
    <row r="26" spans="1:13" s="130" customFormat="1" ht="18" customHeight="1" x14ac:dyDescent="0.3">
      <c r="A26" s="132" t="s">
        <v>13</v>
      </c>
      <c r="B26" s="226">
        <v>2.2082942307526165</v>
      </c>
      <c r="C26" s="223">
        <v>2.3805760850110103</v>
      </c>
      <c r="D26" s="223">
        <v>2.8504901258298299</v>
      </c>
      <c r="E26" s="223">
        <v>2.3439946279246726</v>
      </c>
      <c r="F26" s="223">
        <v>-7.6932707547106016E-2</v>
      </c>
      <c r="G26" s="224">
        <v>1.2998683790935051</v>
      </c>
      <c r="H26" s="218"/>
      <c r="I26" s="225">
        <v>0.90134121844553938</v>
      </c>
      <c r="J26" s="131"/>
      <c r="K26" s="131"/>
      <c r="L26" s="131"/>
      <c r="M26" s="131"/>
    </row>
    <row r="27" spans="1:13" s="127" customFormat="1" ht="13.8" x14ac:dyDescent="0.3">
      <c r="A27" s="127" t="s">
        <v>96</v>
      </c>
      <c r="H27" s="128"/>
    </row>
    <row r="28" spans="1:13" s="127" customFormat="1" ht="13.8" x14ac:dyDescent="0.3">
      <c r="A28" s="105" t="s">
        <v>102</v>
      </c>
      <c r="H28" s="128"/>
    </row>
    <row r="29" spans="1:13" s="127" customFormat="1" ht="13.8" x14ac:dyDescent="0.3">
      <c r="A29" s="129" t="s">
        <v>101</v>
      </c>
      <c r="H29" s="128"/>
    </row>
    <row r="30" spans="1:13" s="125" customFormat="1" ht="14.4" x14ac:dyDescent="0.3">
      <c r="H30" s="126"/>
    </row>
    <row r="31" spans="1:13" s="125" customFormat="1" ht="14.4" x14ac:dyDescent="0.3"/>
    <row r="32" spans="1:13" s="125" customFormat="1" ht="14.4" x14ac:dyDescent="0.3">
      <c r="A32" s="102" t="s">
        <v>156</v>
      </c>
    </row>
    <row r="38" spans="7:8" ht="24.6" x14ac:dyDescent="0.4">
      <c r="G38" s="124"/>
      <c r="H38" s="124"/>
    </row>
    <row r="39" spans="7:8" ht="24.6" x14ac:dyDescent="0.4">
      <c r="G39" s="124"/>
      <c r="H39" s="124"/>
    </row>
  </sheetData>
  <hyperlinks>
    <hyperlink ref="A4" location="TOC!A1" display="Return to Table of Contents"/>
  </hyperlinks>
  <printOptions horizontalCentered="1"/>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12</vt:i4>
      </vt:variant>
    </vt:vector>
  </HeadingPairs>
  <TitlesOfParts>
    <vt:vector size="31" baseType="lpstr">
      <vt:lpstr>TOC</vt:lpstr>
      <vt:lpstr>Charts</vt:lpstr>
      <vt:lpstr>Calculations</vt:lpstr>
      <vt:lpstr>1 a</vt:lpstr>
      <vt:lpstr>1 b</vt:lpstr>
      <vt:lpstr>2 a</vt:lpstr>
      <vt:lpstr>2 b</vt:lpstr>
      <vt:lpstr>3 a</vt:lpstr>
      <vt:lpstr>3 b</vt:lpstr>
      <vt:lpstr>4 a</vt:lpstr>
      <vt:lpstr>4 b</vt:lpstr>
      <vt:lpstr>5 a</vt:lpstr>
      <vt:lpstr>5 b</vt:lpstr>
      <vt:lpstr>6 a</vt:lpstr>
      <vt:lpstr>6 b</vt:lpstr>
      <vt:lpstr>7 a</vt:lpstr>
      <vt:lpstr>7 b</vt:lpstr>
      <vt:lpstr>8</vt:lpstr>
      <vt:lpstr>9</vt:lpstr>
      <vt:lpstr>countries</vt:lpstr>
      <vt:lpstr>emp</vt:lpstr>
      <vt:lpstr>emppop</vt:lpstr>
      <vt:lpstr>gdp</vt:lpstr>
      <vt:lpstr>gdpcap</vt:lpstr>
      <vt:lpstr>gdpemp</vt:lpstr>
      <vt:lpstr>gdphour</vt:lpstr>
      <vt:lpstr>hour</vt:lpstr>
      <vt:lpstr>pop</vt:lpstr>
      <vt:lpstr>series</vt:lpstr>
      <vt:lpstr>years</vt:lpstr>
      <vt:lpstr>Charts!Zone_d_impression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International comparisons of GDP per Capita and per Hour, 1960-2011 Data Tables</dc:title>
  <dc:creator>U.S. Bureau of Labor Statistics</dc:creator>
  <cp:lastModifiedBy>Thomas Piketty</cp:lastModifiedBy>
  <cp:lastPrinted>2010-10-20T15:28:37Z</cp:lastPrinted>
  <dcterms:created xsi:type="dcterms:W3CDTF">1996-07-25T18:18:57Z</dcterms:created>
  <dcterms:modified xsi:type="dcterms:W3CDTF">2016-12-29T18:03:43Z</dcterms:modified>
</cp:coreProperties>
</file>