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t.piketty\Dropbox\WIDRussia\NPZ2017DistributionSeries\Gpinter\Input\"/>
    </mc:Choice>
  </mc:AlternateContent>
  <bookViews>
    <workbookView xWindow="576" yWindow="408" windowWidth="19332" windowHeight="8880"/>
  </bookViews>
  <sheets>
    <sheet name="1994" sheetId="61" r:id="rId1"/>
    <sheet name="1995" sheetId="60" r:id="rId2"/>
    <sheet name="1996" sheetId="59" r:id="rId3"/>
    <sheet name="1997" sheetId="63" r:id="rId4"/>
    <sheet name="1998" sheetId="56" r:id="rId5"/>
    <sheet name="1999" sheetId="64" r:id="rId6"/>
    <sheet name="2000" sheetId="55" r:id="rId7"/>
    <sheet name="2001" sheetId="40" r:id="rId8"/>
    <sheet name="2002" sheetId="41" r:id="rId9"/>
    <sheet name="2003" sheetId="42" r:id="rId10"/>
    <sheet name="2004" sheetId="43" r:id="rId11"/>
    <sheet name="2005" sheetId="44" r:id="rId12"/>
    <sheet name="2006" sheetId="45" r:id="rId13"/>
    <sheet name="2007" sheetId="46" r:id="rId14"/>
    <sheet name="2008" sheetId="47" r:id="rId15"/>
    <sheet name="2009" sheetId="48" r:id="rId16"/>
    <sheet name="2010" sheetId="49" r:id="rId17"/>
    <sheet name="2011" sheetId="57" r:id="rId18"/>
    <sheet name="2012" sheetId="50" r:id="rId19"/>
    <sheet name="2013" sheetId="51" r:id="rId20"/>
    <sheet name="2014" sheetId="52" r:id="rId21"/>
    <sheet name="2015" sheetId="53" r:id="rId22"/>
  </sheets>
  <calcPr calcId="152511"/>
</workbook>
</file>

<file path=xl/calcChain.xml><?xml version="1.0" encoding="utf-8"?>
<calcChain xmlns="http://schemas.openxmlformats.org/spreadsheetml/2006/main">
  <c r="H13" i="64" l="1"/>
  <c r="J13" i="64" s="1"/>
  <c r="G13" i="64"/>
  <c r="H12" i="64"/>
  <c r="G12" i="64"/>
  <c r="H11" i="64"/>
  <c r="G11" i="64"/>
  <c r="H10" i="64"/>
  <c r="I10" i="64" s="1"/>
  <c r="G10" i="64"/>
  <c r="H9" i="64"/>
  <c r="J9" i="64" s="1"/>
  <c r="G9" i="64"/>
  <c r="H8" i="64"/>
  <c r="G8" i="64"/>
  <c r="H7" i="64"/>
  <c r="G7" i="64"/>
  <c r="H6" i="64"/>
  <c r="I6" i="64" s="1"/>
  <c r="G6" i="64"/>
  <c r="H5" i="64"/>
  <c r="J5" i="64" s="1"/>
  <c r="G5" i="64"/>
  <c r="H4" i="64"/>
  <c r="G4" i="64"/>
  <c r="H3" i="64"/>
  <c r="G3" i="64"/>
  <c r="H2" i="64"/>
  <c r="E2" i="64" s="1"/>
  <c r="G2" i="64"/>
  <c r="D2" i="64"/>
  <c r="I13" i="64"/>
  <c r="J12" i="64"/>
  <c r="I12" i="64"/>
  <c r="J11" i="64"/>
  <c r="I11" i="64"/>
  <c r="J10" i="64"/>
  <c r="I9" i="64"/>
  <c r="J8" i="64"/>
  <c r="I8" i="64"/>
  <c r="J7" i="64"/>
  <c r="I7" i="64"/>
  <c r="I5" i="64"/>
  <c r="J4" i="64"/>
  <c r="I4" i="64"/>
  <c r="J3" i="64"/>
  <c r="I3" i="64"/>
  <c r="J2" i="64"/>
  <c r="H13" i="63"/>
  <c r="H12" i="63"/>
  <c r="H11" i="63"/>
  <c r="H10" i="63"/>
  <c r="I10" i="63" s="1"/>
  <c r="H9" i="63"/>
  <c r="J9" i="63" s="1"/>
  <c r="H8" i="63"/>
  <c r="J8" i="63" s="1"/>
  <c r="H7" i="63"/>
  <c r="J7" i="63" s="1"/>
  <c r="H6" i="63"/>
  <c r="J5" i="63" s="1"/>
  <c r="H5" i="63"/>
  <c r="H4" i="63"/>
  <c r="H3" i="63"/>
  <c r="H2" i="63"/>
  <c r="E2" i="63" s="1"/>
  <c r="G13" i="63"/>
  <c r="I13" i="63" s="1"/>
  <c r="G12" i="63"/>
  <c r="I12" i="63" s="1"/>
  <c r="G11" i="63"/>
  <c r="I11" i="63" s="1"/>
  <c r="G10" i="63"/>
  <c r="G9" i="63"/>
  <c r="G8" i="63"/>
  <c r="G7" i="63"/>
  <c r="G6" i="63"/>
  <c r="I6" i="63" s="1"/>
  <c r="G5" i="63"/>
  <c r="I5" i="63" s="1"/>
  <c r="G4" i="63"/>
  <c r="I4" i="63" s="1"/>
  <c r="G3" i="63"/>
  <c r="D2" i="63"/>
  <c r="J13" i="63"/>
  <c r="J12" i="63"/>
  <c r="J11" i="63"/>
  <c r="J10" i="63"/>
  <c r="J6" i="63"/>
  <c r="J4" i="63"/>
  <c r="J3" i="63"/>
  <c r="J2" i="63"/>
  <c r="I3" i="63"/>
  <c r="J2" i="59"/>
  <c r="G3" i="59"/>
  <c r="I3" i="59" s="1"/>
  <c r="G3" i="60"/>
  <c r="J13" i="61"/>
  <c r="I13" i="61"/>
  <c r="J12" i="61"/>
  <c r="I12" i="61"/>
  <c r="J11" i="61"/>
  <c r="I11" i="61"/>
  <c r="J10" i="61"/>
  <c r="I10" i="61"/>
  <c r="J9" i="61"/>
  <c r="I9" i="61"/>
  <c r="J8" i="61"/>
  <c r="I8" i="61"/>
  <c r="J7" i="61"/>
  <c r="I7" i="61"/>
  <c r="J6" i="61"/>
  <c r="I6" i="61"/>
  <c r="J5" i="61"/>
  <c r="I5" i="61"/>
  <c r="J4" i="61"/>
  <c r="I4" i="61"/>
  <c r="J3" i="61"/>
  <c r="J2" i="61"/>
  <c r="G3" i="61" s="1"/>
  <c r="I3" i="61" s="1"/>
  <c r="E2" i="61"/>
  <c r="J13" i="60"/>
  <c r="I13" i="60"/>
  <c r="J12" i="60"/>
  <c r="I12" i="60"/>
  <c r="J11" i="60"/>
  <c r="I11" i="60"/>
  <c r="J10" i="60"/>
  <c r="I10" i="60"/>
  <c r="J9" i="60"/>
  <c r="I9" i="60"/>
  <c r="J8" i="60"/>
  <c r="I8" i="60"/>
  <c r="J7" i="60"/>
  <c r="I7" i="60"/>
  <c r="J6" i="60"/>
  <c r="I6" i="60"/>
  <c r="J5" i="60"/>
  <c r="I5" i="60"/>
  <c r="J4" i="60"/>
  <c r="I4" i="60"/>
  <c r="J3" i="60"/>
  <c r="J2" i="60"/>
  <c r="E2" i="60"/>
  <c r="J13" i="59"/>
  <c r="I13" i="59"/>
  <c r="J12" i="59"/>
  <c r="I12" i="59"/>
  <c r="J11" i="59"/>
  <c r="I11" i="59"/>
  <c r="J10" i="59"/>
  <c r="I10" i="59"/>
  <c r="J9" i="59"/>
  <c r="I9" i="59"/>
  <c r="J8" i="59"/>
  <c r="I8" i="59"/>
  <c r="J7" i="59"/>
  <c r="I7" i="59"/>
  <c r="J6" i="59"/>
  <c r="I6" i="59"/>
  <c r="J5" i="59"/>
  <c r="I5" i="59"/>
  <c r="J4" i="59"/>
  <c r="I4" i="59"/>
  <c r="J3" i="59"/>
  <c r="E2" i="59"/>
  <c r="G13" i="49"/>
  <c r="G12" i="49"/>
  <c r="G11" i="49"/>
  <c r="I11" i="49" s="1"/>
  <c r="G10" i="49"/>
  <c r="I10" i="49" s="1"/>
  <c r="G9" i="49"/>
  <c r="I9" i="49" s="1"/>
  <c r="G8" i="49"/>
  <c r="G7" i="49"/>
  <c r="G6" i="49"/>
  <c r="G5" i="49"/>
  <c r="G4" i="49"/>
  <c r="J2" i="57"/>
  <c r="G3" i="49"/>
  <c r="I3" i="49" s="1"/>
  <c r="H13" i="49"/>
  <c r="J13" i="49" s="1"/>
  <c r="H12" i="49"/>
  <c r="H11" i="49"/>
  <c r="H10" i="49"/>
  <c r="H9" i="49"/>
  <c r="H8" i="49"/>
  <c r="H7" i="49"/>
  <c r="J7" i="49" s="1"/>
  <c r="H6" i="49"/>
  <c r="I6" i="49" s="1"/>
  <c r="H5" i="49"/>
  <c r="J5" i="49" s="1"/>
  <c r="H4" i="49"/>
  <c r="H3" i="49"/>
  <c r="H2" i="49"/>
  <c r="J2" i="49" s="1"/>
  <c r="D2" i="49"/>
  <c r="J13" i="57"/>
  <c r="I13" i="57"/>
  <c r="J12" i="57"/>
  <c r="I12" i="57"/>
  <c r="J11" i="57"/>
  <c r="I11" i="57"/>
  <c r="J10" i="57"/>
  <c r="I10" i="57"/>
  <c r="J9" i="57"/>
  <c r="I9" i="57"/>
  <c r="J8" i="57"/>
  <c r="I8" i="57"/>
  <c r="J7" i="57"/>
  <c r="I7" i="57"/>
  <c r="J6" i="57"/>
  <c r="I6" i="57"/>
  <c r="J5" i="57"/>
  <c r="I5" i="57"/>
  <c r="J4" i="57"/>
  <c r="I4" i="57"/>
  <c r="J3" i="57"/>
  <c r="I3" i="57"/>
  <c r="E2" i="57"/>
  <c r="J2" i="56"/>
  <c r="G3" i="56"/>
  <c r="I3" i="56" s="1"/>
  <c r="J13" i="56"/>
  <c r="I13" i="56"/>
  <c r="J12" i="56"/>
  <c r="I12" i="56"/>
  <c r="J11" i="56"/>
  <c r="I11" i="56"/>
  <c r="J10" i="56"/>
  <c r="I10" i="56"/>
  <c r="J9" i="56"/>
  <c r="I9" i="56"/>
  <c r="J8" i="56"/>
  <c r="I8" i="56"/>
  <c r="J7" i="56"/>
  <c r="I7" i="56"/>
  <c r="J6" i="56"/>
  <c r="I6" i="56"/>
  <c r="J5" i="56"/>
  <c r="I5" i="56"/>
  <c r="J4" i="56"/>
  <c r="I4" i="56"/>
  <c r="J3" i="56"/>
  <c r="E2" i="56"/>
  <c r="J13" i="55"/>
  <c r="I13" i="55"/>
  <c r="J12" i="55"/>
  <c r="I12" i="55"/>
  <c r="J11" i="55"/>
  <c r="I11" i="55"/>
  <c r="J10" i="55"/>
  <c r="I10" i="55"/>
  <c r="J9" i="55"/>
  <c r="I9" i="55"/>
  <c r="J8" i="55"/>
  <c r="I8" i="55"/>
  <c r="J7" i="55"/>
  <c r="I7" i="55"/>
  <c r="J6" i="55"/>
  <c r="I6" i="55"/>
  <c r="J5" i="55"/>
  <c r="I5" i="55"/>
  <c r="J4" i="55"/>
  <c r="I4" i="55"/>
  <c r="J3" i="55"/>
  <c r="I3" i="55"/>
  <c r="J2" i="55"/>
  <c r="E2" i="55"/>
  <c r="J13" i="53"/>
  <c r="I13" i="53"/>
  <c r="J12" i="53"/>
  <c r="I12" i="53"/>
  <c r="J11" i="53"/>
  <c r="I11" i="53"/>
  <c r="J10" i="53"/>
  <c r="I10" i="53"/>
  <c r="J9" i="53"/>
  <c r="I9" i="53"/>
  <c r="J8" i="53"/>
  <c r="I8" i="53"/>
  <c r="J7" i="53"/>
  <c r="I7" i="53"/>
  <c r="J6" i="53"/>
  <c r="I6" i="53"/>
  <c r="J5" i="53"/>
  <c r="I5" i="53"/>
  <c r="J4" i="53"/>
  <c r="I4" i="53"/>
  <c r="J3" i="53"/>
  <c r="J2" i="53"/>
  <c r="I3" i="53"/>
  <c r="E2" i="53"/>
  <c r="J13" i="52"/>
  <c r="I13" i="52"/>
  <c r="J12" i="52"/>
  <c r="I12" i="52"/>
  <c r="J11" i="52"/>
  <c r="I11" i="52"/>
  <c r="J10" i="52"/>
  <c r="I10" i="52"/>
  <c r="J9" i="52"/>
  <c r="I9" i="52"/>
  <c r="J8" i="52"/>
  <c r="I8" i="52"/>
  <c r="J7" i="52"/>
  <c r="I7" i="52"/>
  <c r="J6" i="52"/>
  <c r="I6" i="52"/>
  <c r="J5" i="52"/>
  <c r="I5" i="52"/>
  <c r="J4" i="52"/>
  <c r="I4" i="52"/>
  <c r="J3" i="52"/>
  <c r="J2" i="52"/>
  <c r="I3" i="52"/>
  <c r="E2" i="52"/>
  <c r="J13" i="51"/>
  <c r="I13" i="51"/>
  <c r="J12" i="51"/>
  <c r="I12" i="51"/>
  <c r="J11" i="51"/>
  <c r="I11" i="51"/>
  <c r="J10" i="51"/>
  <c r="I10" i="51"/>
  <c r="J9" i="51"/>
  <c r="I9" i="51"/>
  <c r="J8" i="51"/>
  <c r="I8" i="51"/>
  <c r="J7" i="51"/>
  <c r="I7" i="51"/>
  <c r="J6" i="51"/>
  <c r="I6" i="51"/>
  <c r="J5" i="51"/>
  <c r="I5" i="51"/>
  <c r="J4" i="51"/>
  <c r="I4" i="51"/>
  <c r="J3" i="51"/>
  <c r="J2" i="51"/>
  <c r="I3" i="51"/>
  <c r="E2" i="51"/>
  <c r="J13" i="50"/>
  <c r="I13" i="50"/>
  <c r="J12" i="50"/>
  <c r="I12" i="50"/>
  <c r="J11" i="50"/>
  <c r="I11" i="50"/>
  <c r="J10" i="50"/>
  <c r="I10" i="50"/>
  <c r="J9" i="50"/>
  <c r="I9" i="50"/>
  <c r="J8" i="50"/>
  <c r="I8" i="50"/>
  <c r="J7" i="50"/>
  <c r="I7" i="50"/>
  <c r="J6" i="50"/>
  <c r="I6" i="50"/>
  <c r="J5" i="50"/>
  <c r="I5" i="50"/>
  <c r="J4" i="50"/>
  <c r="I4" i="50"/>
  <c r="J3" i="50"/>
  <c r="J2" i="50"/>
  <c r="I3" i="50"/>
  <c r="E2" i="50"/>
  <c r="I12" i="49"/>
  <c r="J11" i="49"/>
  <c r="J10" i="49"/>
  <c r="J9" i="49"/>
  <c r="J8" i="49"/>
  <c r="I8" i="49"/>
  <c r="I4" i="49"/>
  <c r="J3" i="49"/>
  <c r="G2" i="49"/>
  <c r="E2" i="49"/>
  <c r="J13" i="48"/>
  <c r="I13" i="48"/>
  <c r="J12" i="48"/>
  <c r="I12" i="48"/>
  <c r="J11" i="48"/>
  <c r="I11" i="48"/>
  <c r="J10" i="48"/>
  <c r="I10" i="48"/>
  <c r="J9" i="48"/>
  <c r="I9" i="48"/>
  <c r="J8" i="48"/>
  <c r="I8" i="48"/>
  <c r="J7" i="48"/>
  <c r="I7" i="48"/>
  <c r="J6" i="48"/>
  <c r="I6" i="48"/>
  <c r="J5" i="48"/>
  <c r="I5" i="48"/>
  <c r="J4" i="48"/>
  <c r="I4" i="48"/>
  <c r="J3" i="48"/>
  <c r="J2" i="48"/>
  <c r="I3" i="48"/>
  <c r="E2" i="48"/>
  <c r="J13" i="47"/>
  <c r="I13" i="47"/>
  <c r="J12" i="47"/>
  <c r="I12" i="47"/>
  <c r="J11" i="47"/>
  <c r="I11" i="47"/>
  <c r="J10" i="47"/>
  <c r="I10" i="47"/>
  <c r="J9" i="47"/>
  <c r="I9" i="47"/>
  <c r="J8" i="47"/>
  <c r="I8" i="47"/>
  <c r="J7" i="47"/>
  <c r="I7" i="47"/>
  <c r="J6" i="47"/>
  <c r="I6" i="47"/>
  <c r="J5" i="47"/>
  <c r="I5" i="47"/>
  <c r="J4" i="47"/>
  <c r="I4" i="47"/>
  <c r="J3" i="47"/>
  <c r="J2" i="47"/>
  <c r="I3" i="47"/>
  <c r="E2" i="47"/>
  <c r="J13" i="46"/>
  <c r="I13" i="46"/>
  <c r="J12" i="46"/>
  <c r="I12" i="46"/>
  <c r="J11" i="46"/>
  <c r="I11" i="46"/>
  <c r="J10" i="46"/>
  <c r="I10" i="46"/>
  <c r="J9" i="46"/>
  <c r="I9" i="46"/>
  <c r="J8" i="46"/>
  <c r="I8" i="46"/>
  <c r="J7" i="46"/>
  <c r="I7" i="46"/>
  <c r="J6" i="46"/>
  <c r="I6" i="46"/>
  <c r="J5" i="46"/>
  <c r="I5" i="46"/>
  <c r="J4" i="46"/>
  <c r="J3" i="46"/>
  <c r="I4" i="46"/>
  <c r="J2" i="46"/>
  <c r="I3" i="46"/>
  <c r="E2" i="46"/>
  <c r="J13" i="45"/>
  <c r="I13" i="45"/>
  <c r="J12" i="45"/>
  <c r="I12" i="45"/>
  <c r="J11" i="45"/>
  <c r="I11" i="45"/>
  <c r="J10" i="45"/>
  <c r="I10" i="45"/>
  <c r="J9" i="45"/>
  <c r="I9" i="45"/>
  <c r="J8" i="45"/>
  <c r="I8" i="45"/>
  <c r="J7" i="45"/>
  <c r="I7" i="45"/>
  <c r="J6" i="45"/>
  <c r="I6" i="45"/>
  <c r="J5" i="45"/>
  <c r="I5" i="45"/>
  <c r="J4" i="45"/>
  <c r="J3" i="45"/>
  <c r="I4" i="45"/>
  <c r="J2" i="45"/>
  <c r="I3" i="45"/>
  <c r="E2" i="45"/>
  <c r="J13" i="44"/>
  <c r="I13" i="44"/>
  <c r="J12" i="44"/>
  <c r="I12" i="44"/>
  <c r="J11" i="44"/>
  <c r="I11" i="44"/>
  <c r="J10" i="44"/>
  <c r="I10" i="44"/>
  <c r="J9" i="44"/>
  <c r="I9" i="44"/>
  <c r="J8" i="44"/>
  <c r="I8" i="44"/>
  <c r="J7" i="44"/>
  <c r="I7" i="44"/>
  <c r="J6" i="44"/>
  <c r="I6" i="44"/>
  <c r="J5" i="44"/>
  <c r="I5" i="44"/>
  <c r="J4" i="44"/>
  <c r="J3" i="44"/>
  <c r="I4" i="44"/>
  <c r="J2" i="44"/>
  <c r="I3" i="44"/>
  <c r="E2" i="44"/>
  <c r="J13" i="43"/>
  <c r="I13" i="43"/>
  <c r="J12" i="43"/>
  <c r="I12" i="43"/>
  <c r="J11" i="43"/>
  <c r="I11" i="43"/>
  <c r="J10" i="43"/>
  <c r="I10" i="43"/>
  <c r="J9" i="43"/>
  <c r="I9" i="43"/>
  <c r="J8" i="43"/>
  <c r="I8" i="43"/>
  <c r="J7" i="43"/>
  <c r="I7" i="43"/>
  <c r="J6" i="43"/>
  <c r="I6" i="43"/>
  <c r="J5" i="43"/>
  <c r="I5" i="43"/>
  <c r="J4" i="43"/>
  <c r="J3" i="43"/>
  <c r="I4" i="43"/>
  <c r="J2" i="43"/>
  <c r="I3" i="43"/>
  <c r="E2" i="43"/>
  <c r="J13" i="42"/>
  <c r="I13" i="42"/>
  <c r="J12" i="42"/>
  <c r="I12" i="42"/>
  <c r="J11" i="42"/>
  <c r="I11" i="42"/>
  <c r="J10" i="42"/>
  <c r="I10" i="42"/>
  <c r="J9" i="42"/>
  <c r="I9" i="42"/>
  <c r="J8" i="42"/>
  <c r="I8" i="42"/>
  <c r="J7" i="42"/>
  <c r="I7" i="42"/>
  <c r="J6" i="42"/>
  <c r="I6" i="42"/>
  <c r="J5" i="42"/>
  <c r="I5" i="42"/>
  <c r="J4" i="42"/>
  <c r="J3" i="42"/>
  <c r="I4" i="42"/>
  <c r="J2" i="42"/>
  <c r="I3" i="42"/>
  <c r="E2" i="42"/>
  <c r="J13" i="41"/>
  <c r="I13" i="41"/>
  <c r="J12" i="41"/>
  <c r="I12" i="41"/>
  <c r="J11" i="41"/>
  <c r="I11" i="41"/>
  <c r="J10" i="41"/>
  <c r="I10" i="41"/>
  <c r="J9" i="41"/>
  <c r="I9" i="41"/>
  <c r="J8" i="41"/>
  <c r="I8" i="41"/>
  <c r="J7" i="41"/>
  <c r="I7" i="41"/>
  <c r="J6" i="41"/>
  <c r="I6" i="41"/>
  <c r="J5" i="41"/>
  <c r="I5" i="41"/>
  <c r="J4" i="41"/>
  <c r="J3" i="41"/>
  <c r="I4" i="41"/>
  <c r="J2" i="41"/>
  <c r="I3" i="41"/>
  <c r="E2" i="41"/>
  <c r="J13" i="40"/>
  <c r="I13" i="40"/>
  <c r="J12" i="40"/>
  <c r="I12" i="40"/>
  <c r="J11" i="40"/>
  <c r="I11" i="40"/>
  <c r="J10" i="40"/>
  <c r="I10" i="40"/>
  <c r="J9" i="40"/>
  <c r="I9" i="40"/>
  <c r="J8" i="40"/>
  <c r="I8" i="40"/>
  <c r="J7" i="40"/>
  <c r="I7" i="40"/>
  <c r="J6" i="40"/>
  <c r="I6" i="40"/>
  <c r="J5" i="40"/>
  <c r="I5" i="40"/>
  <c r="J4" i="40"/>
  <c r="J3" i="40"/>
  <c r="I4" i="40"/>
  <c r="J2" i="40"/>
  <c r="I3" i="40"/>
  <c r="E2" i="40"/>
  <c r="J6" i="64" l="1"/>
  <c r="J4" i="49"/>
  <c r="J12" i="49"/>
  <c r="I7" i="63"/>
  <c r="I5" i="49"/>
  <c r="I13" i="49"/>
  <c r="I8" i="63"/>
  <c r="J6" i="49"/>
  <c r="I9" i="63"/>
  <c r="I7" i="49"/>
</calcChain>
</file>

<file path=xl/sharedStrings.xml><?xml version="1.0" encoding="utf-8"?>
<sst xmlns="http://schemas.openxmlformats.org/spreadsheetml/2006/main" count="264" uniqueCount="13">
  <si>
    <t>Russia</t>
  </si>
  <si>
    <t>bracketavg</t>
  </si>
  <si>
    <t>b</t>
  </si>
  <si>
    <t>topavg</t>
  </si>
  <si>
    <t xml:space="preserve">thr </t>
  </si>
  <si>
    <t>p</t>
  </si>
  <si>
    <t>average</t>
  </si>
  <si>
    <t>popsize</t>
  </si>
  <si>
    <t>component</t>
  </si>
  <si>
    <t>country</t>
  </si>
  <si>
    <t>year</t>
  </si>
  <si>
    <t>survey income</t>
  </si>
  <si>
    <t xml:space="preserve"> survey income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</si>
</sst>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3" formatCode="_-* #,##0.00\ _€_-;\-* #,##0.00\ _€_-;_-* &quot;-&quot;??\ _€_-;_-@_-"/>
    <numFmt numFmtId="164" formatCode="0.0"/>
    <numFmt numFmtId="165" formatCode="_(* #,##0_);_(* \(#,##0\);_(* &quot;-&quot;_);_(@_)"/>
    <numFmt numFmtId="166" formatCode="_-* #,##0.00\ _р_._-;\-* #,##0.00\ _р_._-;_-* &quot;-&quot;??\ _р_._-;_-@_-"/>
    <numFmt numFmtId="167" formatCode="_(* #,##0.00_);_(* \(#,##0.00\);_(* &quot;-&quot;??_);_(@_)"/>
    <numFmt numFmtId="168" formatCode="_(&quot;$&quot;* #,##0.00_);_(&quot;$&quot;* \(#,##0.00\);_(&quot;$&quot;* &quot;-&quot;??_);_(@_)"/>
    <numFmt numFmtId="169" formatCode="_-* #,##0\ _k_r_-;\-* #,##0\ _k_r_-;_-* &quot;-&quot;\ _k_r_-;_-@_-"/>
    <numFmt numFmtId="170" formatCode="_-* #,##0\ &quot;kr&quot;_-;\-* #,##0\ &quot;kr&quot;_-;_-* &quot;-&quot;\ &quot;kr&quot;_-;_-@_-"/>
    <numFmt numFmtId="171" formatCode="#,##0_ ;\-#,##0\ "/>
    <numFmt numFmtId="172" formatCode="_-* #,##0.00\ _k_n_-;\-* #,##0.00\ _k_n_-;_-* &quot;-&quot;??\ _k_n_-;_-@_-"/>
  </numFmts>
  <fonts count="25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name val="Gentle Sans"/>
    </font>
    <font>
      <sz val="10"/>
      <name val="Times New Roman"/>
      <family val="1"/>
    </font>
    <font>
      <sz val="12"/>
      <name val="Times New Roman Cyr"/>
      <charset val="204"/>
    </font>
    <font>
      <sz val="10"/>
      <name val="Arial"/>
      <family val="2"/>
    </font>
    <font>
      <b/>
      <i/>
      <sz val="12"/>
      <name val="Gentle Sans"/>
    </font>
    <font>
      <sz val="10"/>
      <name val="Helv"/>
    </font>
    <font>
      <u/>
      <sz val="12"/>
      <color indexed="12"/>
      <name val="Times New Roman"/>
      <family val="1"/>
      <charset val="238"/>
    </font>
    <font>
      <sz val="12"/>
      <name val="Times New Roman"/>
      <family val="1"/>
      <charset val="238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0"/>
      <color rgb="FF000000"/>
      <name val="Arial"/>
      <family val="2"/>
    </font>
    <font>
      <sz val="11"/>
      <color theme="1"/>
      <name val="Calibri"/>
      <family val="2"/>
    </font>
    <font>
      <sz val="12"/>
      <color theme="1"/>
      <name val="Garamond"/>
      <family val="1"/>
      <charset val="238"/>
    </font>
    <font>
      <sz val="10"/>
      <color theme="1"/>
      <name val="Times New Roman"/>
      <family val="1"/>
      <charset val="238"/>
    </font>
    <font>
      <sz val="10"/>
      <name val="Courier"/>
      <family val="1"/>
      <charset val="238"/>
    </font>
    <font>
      <i/>
      <sz val="12"/>
      <name val="Gentle Sans"/>
    </font>
    <font>
      <sz val="9"/>
      <name val="Gentle Sans"/>
    </font>
    <font>
      <sz val="9"/>
      <name val="Gentle Sans Light"/>
    </font>
    <font>
      <sz val="10"/>
      <name val="Gentle Sans"/>
    </font>
    <font>
      <sz val="10"/>
      <name val="Arial Cyr"/>
      <family val="2"/>
    </font>
    <font>
      <sz val="11"/>
      <color indexed="8"/>
      <name val="Calibri"/>
      <family val="2"/>
      <scheme val="minor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13"/>
      </patternFill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7">
    <xf numFmtId="0" fontId="0" fillId="0" borderId="0"/>
    <xf numFmtId="0" fontId="3" fillId="0" borderId="0">
      <alignment horizontal="right"/>
    </xf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6" fontId="5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6" fillId="0" borderId="0"/>
    <xf numFmtId="168" fontId="4" fillId="0" borderId="0" applyFont="0" applyFill="0" applyBorder="0" applyAlignment="0" applyProtection="0"/>
    <xf numFmtId="0" fontId="7" fillId="0" borderId="0"/>
    <xf numFmtId="0" fontId="8" fillId="3" borderId="0" applyNumberFormat="0" applyFont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10" fillId="0" borderId="0"/>
    <xf numFmtId="0" fontId="10" fillId="0" borderId="0"/>
    <xf numFmtId="0" fontId="6" fillId="0" borderId="0"/>
    <xf numFmtId="0" fontId="1" fillId="0" borderId="0"/>
    <xf numFmtId="0" fontId="11" fillId="0" borderId="0"/>
    <xf numFmtId="0" fontId="12" fillId="0" borderId="0"/>
    <xf numFmtId="0" fontId="6" fillId="0" borderId="0"/>
    <xf numFmtId="0" fontId="13" fillId="0" borderId="0">
      <protection locked="0"/>
    </xf>
    <xf numFmtId="0" fontId="1" fillId="0" borderId="0"/>
    <xf numFmtId="0" fontId="5" fillId="0" borderId="0"/>
    <xf numFmtId="0" fontId="14" fillId="0" borderId="0"/>
    <xf numFmtId="0" fontId="2" fillId="0" borderId="0"/>
    <xf numFmtId="0" fontId="13" fillId="0" borderId="0">
      <protection locked="0"/>
    </xf>
    <xf numFmtId="0" fontId="15" fillId="0" borderId="0"/>
    <xf numFmtId="0" fontId="15" fillId="0" borderId="0"/>
    <xf numFmtId="0" fontId="16" fillId="0" borderId="0"/>
    <xf numFmtId="0" fontId="4" fillId="0" borderId="0"/>
    <xf numFmtId="0" fontId="15" fillId="0" borderId="0"/>
    <xf numFmtId="0" fontId="15" fillId="0" borderId="0"/>
    <xf numFmtId="0" fontId="6" fillId="0" borderId="0"/>
    <xf numFmtId="0" fontId="17" fillId="0" borderId="0"/>
    <xf numFmtId="0" fontId="1" fillId="2" borderId="1" applyNumberFormat="0" applyFont="0" applyAlignment="0" applyProtection="0"/>
    <xf numFmtId="0" fontId="6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8" fillId="0" borderId="0"/>
    <xf numFmtId="0" fontId="19" fillId="0" borderId="0"/>
    <xf numFmtId="0" fontId="20" fillId="0" borderId="0"/>
    <xf numFmtId="0" fontId="7" fillId="0" borderId="0"/>
    <xf numFmtId="0" fontId="21" fillId="0" borderId="0"/>
    <xf numFmtId="0" fontId="19" fillId="0" borderId="0"/>
    <xf numFmtId="0" fontId="20" fillId="0" borderId="0"/>
    <xf numFmtId="169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0" fontId="22" fillId="0" borderId="0"/>
    <xf numFmtId="0" fontId="11" fillId="0" borderId="0"/>
    <xf numFmtId="0" fontId="23" fillId="0" borderId="0"/>
    <xf numFmtId="43" fontId="2" fillId="0" borderId="0" applyFont="0" applyFill="0" applyBorder="0" applyAlignment="0" applyProtection="0"/>
    <xf numFmtId="172" fontId="2" fillId="0" borderId="0" applyFont="0" applyFill="0" applyBorder="0" applyAlignment="0" applyProtection="0"/>
  </cellStyleXfs>
  <cellXfs count="8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3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left"/>
    </xf>
    <xf numFmtId="1" fontId="0" fillId="0" borderId="0" xfId="0" applyNumberFormat="1" applyAlignment="1">
      <alignment horizontal="center"/>
    </xf>
    <xf numFmtId="171" fontId="24" fillId="0" borderId="0" xfId="55" applyNumberFormat="1" applyFont="1" applyFill="1" applyBorder="1" applyAlignment="1">
      <alignment horizontal="center" vertical="center"/>
    </xf>
  </cellXfs>
  <cellStyles count="57">
    <cellStyle name="Årtal" xfId="1"/>
    <cellStyle name="Comma [0] 2" xfId="2"/>
    <cellStyle name="Comma [0] 3" xfId="3"/>
    <cellStyle name="Comma 2" xfId="4"/>
    <cellStyle name="Comma 3" xfId="5"/>
    <cellStyle name="Comma 4" xfId="6"/>
    <cellStyle name="Currency 2" xfId="7"/>
    <cellStyle name="Currency 3" xfId="8"/>
    <cellStyle name="Fetrubrik" xfId="9"/>
    <cellStyle name="Gul" xfId="10"/>
    <cellStyle name="Hyperlink 2" xfId="11"/>
    <cellStyle name="Milliers" xfId="55" builtinId="3"/>
    <cellStyle name="Milliers 2" xfId="56"/>
    <cellStyle name="Normal" xfId="0" builtinId="0"/>
    <cellStyle name="Normal 10" xfId="12"/>
    <cellStyle name="Normal 10 2" xfId="13"/>
    <cellStyle name="Normal 11" xfId="14"/>
    <cellStyle name="Normal 12" xfId="15"/>
    <cellStyle name="Normal 13" xfId="16"/>
    <cellStyle name="Normal 14" xfId="17"/>
    <cellStyle name="Normal 15" xfId="18"/>
    <cellStyle name="Normal 16" xfId="54"/>
    <cellStyle name="Normal 2" xfId="19"/>
    <cellStyle name="Normal 2 2" xfId="20"/>
    <cellStyle name="Normal 3" xfId="21"/>
    <cellStyle name="Normal 4" xfId="22"/>
    <cellStyle name="Normal 4 2" xfId="23"/>
    <cellStyle name="Normal 4 3" xfId="24"/>
    <cellStyle name="Normal 5" xfId="25"/>
    <cellStyle name="Normal 6" xfId="26"/>
    <cellStyle name="Normal 7" xfId="27"/>
    <cellStyle name="Normal 7 2" xfId="28"/>
    <cellStyle name="Normal 7 3" xfId="29"/>
    <cellStyle name="Normal 8" xfId="30"/>
    <cellStyle name="Normal 9" xfId="31"/>
    <cellStyle name="Normál_erdekeltseg" xfId="32"/>
    <cellStyle name="Normalny_BOPIIP4_1999" xfId="33"/>
    <cellStyle name="Note 2" xfId="34"/>
    <cellStyle name="Obično 2" xfId="35"/>
    <cellStyle name="Percent 2" xfId="36"/>
    <cellStyle name="Percent 3" xfId="37"/>
    <cellStyle name="Percent 4" xfId="38"/>
    <cellStyle name="Percent 4 2" xfId="39"/>
    <cellStyle name="Percent 5" xfId="40"/>
    <cellStyle name="Percent 6" xfId="41"/>
    <cellStyle name="Postotak 2" xfId="42"/>
    <cellStyle name="Rubrik 1" xfId="43"/>
    <cellStyle name="Rubrik2" xfId="44"/>
    <cellStyle name="Rubrik3" xfId="45"/>
    <cellStyle name="Tabellrubrik" xfId="46"/>
    <cellStyle name="Tal1" xfId="47"/>
    <cellStyle name="Tal2" xfId="48"/>
    <cellStyle name="Tal3" xfId="49"/>
    <cellStyle name="Tusental (0)_Blad1" xfId="50"/>
    <cellStyle name="Valuta (0)_Blad1" xfId="51"/>
    <cellStyle name="Обычный 2" xfId="52"/>
    <cellStyle name="Обычный 2 2" xfId="5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tabSelected="1" workbookViewId="0"/>
  </sheetViews>
  <sheetFormatPr baseColWidth="10" defaultRowHeight="15.6"/>
  <sheetData>
    <row r="1" spans="1:10">
      <c r="A1" t="s">
        <v>10</v>
      </c>
      <c r="B1" s="1" t="s">
        <v>9</v>
      </c>
      <c r="C1" s="1" t="s">
        <v>8</v>
      </c>
      <c r="D1" s="1" t="s">
        <v>7</v>
      </c>
      <c r="E1" s="1" t="s">
        <v>6</v>
      </c>
      <c r="F1" s="1" t="s">
        <v>5</v>
      </c>
      <c r="G1" s="1" t="s">
        <v>4</v>
      </c>
      <c r="H1" s="1" t="s">
        <v>3</v>
      </c>
      <c r="I1" s="1" t="s">
        <v>2</v>
      </c>
      <c r="J1" s="1" t="s">
        <v>1</v>
      </c>
    </row>
    <row r="2" spans="1:10">
      <c r="A2">
        <v>1994</v>
      </c>
      <c r="B2" s="1" t="s">
        <v>0</v>
      </c>
      <c r="C2" s="5" t="s">
        <v>11</v>
      </c>
      <c r="D2" s="3">
        <v>106902384</v>
      </c>
      <c r="E2" s="3">
        <f>H2</f>
        <v>2603.444</v>
      </c>
      <c r="F2" s="1">
        <v>0</v>
      </c>
      <c r="G2" s="6">
        <v>0</v>
      </c>
      <c r="H2" s="3">
        <v>2603.444</v>
      </c>
      <c r="I2" s="2"/>
      <c r="J2" s="6">
        <f>((1-$F2)*H2-(1-$F3)*H3)/($F3-$F2)</f>
        <v>23.692999999998392</v>
      </c>
    </row>
    <row r="3" spans="1:10">
      <c r="B3" s="1"/>
      <c r="C3" s="1"/>
      <c r="D3" s="1"/>
      <c r="E3" s="1"/>
      <c r="F3" s="1">
        <v>0.1</v>
      </c>
      <c r="G3" s="6">
        <f>2*J2+0.1</f>
        <v>47.485999999996785</v>
      </c>
      <c r="H3" s="3">
        <v>2890.0830000000001</v>
      </c>
      <c r="I3" s="2">
        <f t="shared" ref="I3:I13" si="0">H3/G3</f>
        <v>60.861790843621186</v>
      </c>
      <c r="J3" s="6">
        <f>((1-$F3)*H3-(1-$F4)*H4)/($F4-$F3)</f>
        <v>460.15499999999975</v>
      </c>
    </row>
    <row r="4" spans="1:10">
      <c r="B4" s="1"/>
      <c r="C4" s="1"/>
      <c r="D4" s="1"/>
      <c r="E4" s="1"/>
      <c r="F4" s="4">
        <v>0.2</v>
      </c>
      <c r="G4" s="3">
        <v>720</v>
      </c>
      <c r="H4" s="3">
        <v>3193.8240000000001</v>
      </c>
      <c r="I4" s="2">
        <f t="shared" si="0"/>
        <v>4.4358666666666666</v>
      </c>
      <c r="J4" s="3">
        <f t="shared" ref="J4:J12" si="1">((1-$F4)*H4-(1-$F5)*H5)/($F5-$F4)</f>
        <v>905.10400000000141</v>
      </c>
    </row>
    <row r="5" spans="1:10">
      <c r="B5" s="1"/>
      <c r="C5" s="1"/>
      <c r="D5" s="1"/>
      <c r="E5" s="1"/>
      <c r="F5" s="1">
        <v>0.3</v>
      </c>
      <c r="G5" s="3">
        <v>1070.454</v>
      </c>
      <c r="H5" s="3">
        <v>3520.7840000000001</v>
      </c>
      <c r="I5" s="2">
        <f t="shared" si="0"/>
        <v>3.2890567927253298</v>
      </c>
      <c r="J5" s="3">
        <f t="shared" si="1"/>
        <v>1195.7180000000012</v>
      </c>
    </row>
    <row r="6" spans="1:10">
      <c r="B6" s="1"/>
      <c r="C6" s="1"/>
      <c r="D6" s="1"/>
      <c r="E6" s="1"/>
      <c r="F6" s="1">
        <v>0.4</v>
      </c>
      <c r="G6" s="3">
        <v>1320</v>
      </c>
      <c r="H6" s="3">
        <v>3908.2950000000001</v>
      </c>
      <c r="I6" s="2">
        <f t="shared" si="0"/>
        <v>2.9608295454545455</v>
      </c>
      <c r="J6" s="3">
        <f t="shared" si="1"/>
        <v>1474.4200000000003</v>
      </c>
    </row>
    <row r="7" spans="1:10">
      <c r="B7" s="1"/>
      <c r="C7" s="1"/>
      <c r="D7" s="1"/>
      <c r="E7" s="1"/>
      <c r="F7" s="1">
        <v>0.5</v>
      </c>
      <c r="G7" s="3">
        <v>1653.3820000000001</v>
      </c>
      <c r="H7" s="3">
        <v>4395.07</v>
      </c>
      <c r="I7" s="2">
        <f t="shared" si="0"/>
        <v>2.6582302214491262</v>
      </c>
      <c r="J7" s="3">
        <f t="shared" si="1"/>
        <v>1833.4139999999961</v>
      </c>
    </row>
    <row r="8" spans="1:10">
      <c r="B8" s="1"/>
      <c r="C8" s="1"/>
      <c r="D8" s="1"/>
      <c r="E8" s="1"/>
      <c r="F8" s="1">
        <v>0.6</v>
      </c>
      <c r="G8" s="3">
        <v>2027.018</v>
      </c>
      <c r="H8" s="3">
        <v>5035.4840000000004</v>
      </c>
      <c r="I8" s="2">
        <f t="shared" si="0"/>
        <v>2.4841831695623817</v>
      </c>
      <c r="J8" s="3">
        <f t="shared" si="1"/>
        <v>2337.1910000000007</v>
      </c>
    </row>
    <row r="9" spans="1:10">
      <c r="B9" s="1"/>
      <c r="C9" s="1"/>
      <c r="D9" s="1"/>
      <c r="E9" s="1"/>
      <c r="F9" s="1">
        <v>0.7</v>
      </c>
      <c r="G9" s="3">
        <v>2652.9540000000002</v>
      </c>
      <c r="H9" s="3">
        <v>5934.915</v>
      </c>
      <c r="I9" s="2">
        <f t="shared" si="0"/>
        <v>2.2370968362059802</v>
      </c>
      <c r="J9" s="3">
        <f t="shared" si="1"/>
        <v>3110.403000000003</v>
      </c>
    </row>
    <row r="10" spans="1:10">
      <c r="B10" s="1"/>
      <c r="C10" s="1"/>
      <c r="D10" s="1"/>
      <c r="E10" s="1"/>
      <c r="F10" s="1">
        <v>0.8</v>
      </c>
      <c r="G10" s="3">
        <v>3634.0909999999999</v>
      </c>
      <c r="H10" s="3">
        <v>7347.1710000000003</v>
      </c>
      <c r="I10" s="2">
        <f t="shared" si="0"/>
        <v>2.0217355591810993</v>
      </c>
      <c r="J10" s="3">
        <f t="shared" si="1"/>
        <v>4386.4770000000008</v>
      </c>
    </row>
    <row r="11" spans="1:10">
      <c r="B11" s="1"/>
      <c r="C11" s="1"/>
      <c r="D11" s="1"/>
      <c r="E11" s="1"/>
      <c r="F11" s="1">
        <v>0.9</v>
      </c>
      <c r="G11" s="3">
        <v>5419.0910000000003</v>
      </c>
      <c r="H11" s="3">
        <v>10307.865</v>
      </c>
      <c r="I11" s="2">
        <f t="shared" si="0"/>
        <v>1.9021391225945457</v>
      </c>
      <c r="J11" s="3">
        <f t="shared" si="1"/>
        <v>6463.9589999999898</v>
      </c>
    </row>
    <row r="12" spans="1:10">
      <c r="B12" s="1"/>
      <c r="C12" s="1"/>
      <c r="D12" s="1"/>
      <c r="E12" s="1"/>
      <c r="F12" s="1">
        <v>0.95</v>
      </c>
      <c r="G12" s="3">
        <v>7772.7280000000001</v>
      </c>
      <c r="H12" s="3">
        <v>14151.771000000001</v>
      </c>
      <c r="I12" s="2">
        <f t="shared" si="0"/>
        <v>1.8206955138530514</v>
      </c>
      <c r="J12" s="3">
        <f t="shared" si="1"/>
        <v>10360.31875</v>
      </c>
    </row>
    <row r="13" spans="1:10">
      <c r="B13" s="1"/>
      <c r="C13" s="1"/>
      <c r="D13" s="1"/>
      <c r="E13" s="1"/>
      <c r="F13" s="1">
        <v>0.99</v>
      </c>
      <c r="G13" s="3">
        <v>15153.454</v>
      </c>
      <c r="H13" s="3">
        <v>29317.58</v>
      </c>
      <c r="I13" s="2">
        <f t="shared" si="0"/>
        <v>1.9347127064232355</v>
      </c>
      <c r="J13" s="3">
        <f>H13</f>
        <v>29317.58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workbookViewId="0">
      <selection activeCell="G3" sqref="G3:G13"/>
    </sheetView>
  </sheetViews>
  <sheetFormatPr baseColWidth="10" defaultRowHeight="15.6"/>
  <sheetData>
    <row r="1" spans="1:10">
      <c r="A1" t="s">
        <v>10</v>
      </c>
      <c r="B1" s="1" t="s">
        <v>9</v>
      </c>
      <c r="C1" s="1" t="s">
        <v>8</v>
      </c>
      <c r="D1" s="1" t="s">
        <v>7</v>
      </c>
      <c r="E1" s="1" t="s">
        <v>6</v>
      </c>
      <c r="F1" s="1" t="s">
        <v>5</v>
      </c>
      <c r="G1" s="1" t="s">
        <v>4</v>
      </c>
      <c r="H1" s="1" t="s">
        <v>3</v>
      </c>
      <c r="I1" s="1" t="s">
        <v>2</v>
      </c>
      <c r="J1" s="1" t="s">
        <v>1</v>
      </c>
    </row>
    <row r="2" spans="1:10">
      <c r="A2">
        <v>2003</v>
      </c>
      <c r="B2" s="1" t="s">
        <v>0</v>
      </c>
      <c r="C2" s="5" t="s">
        <v>11</v>
      </c>
      <c r="D2" s="3">
        <v>109033920</v>
      </c>
      <c r="E2" s="3">
        <f>H2</f>
        <v>46932</v>
      </c>
      <c r="F2" s="1">
        <v>0</v>
      </c>
      <c r="G2" s="6">
        <v>0.1</v>
      </c>
      <c r="H2" s="3">
        <v>46932</v>
      </c>
      <c r="I2" s="2"/>
      <c r="J2" s="6">
        <f>((1-$F2)*H2-(1-$F3)*H3)/($F3-$F2)</f>
        <v>789.00000000001455</v>
      </c>
    </row>
    <row r="3" spans="1:10">
      <c r="B3" s="1"/>
      <c r="C3" s="1"/>
      <c r="D3" s="1"/>
      <c r="E3" s="1"/>
      <c r="F3" s="1">
        <v>0.1</v>
      </c>
      <c r="G3" s="3">
        <v>4800</v>
      </c>
      <c r="H3" s="3">
        <v>52059</v>
      </c>
      <c r="I3" s="2">
        <f t="shared" ref="I3:I13" si="0">H3/G3</f>
        <v>10.845625</v>
      </c>
      <c r="J3" s="6">
        <f>((1-$F3)*H3-(1-$F4)*H4)/($F4-$F3)</f>
        <v>10306.999999999971</v>
      </c>
    </row>
    <row r="4" spans="1:10">
      <c r="B4" s="1"/>
      <c r="C4" s="1"/>
      <c r="D4" s="1"/>
      <c r="E4" s="1"/>
      <c r="F4" s="4">
        <v>0.2</v>
      </c>
      <c r="G4" s="3">
        <v>14400</v>
      </c>
      <c r="H4" s="3">
        <v>57278</v>
      </c>
      <c r="I4" s="2">
        <f t="shared" si="0"/>
        <v>3.9776388888888889</v>
      </c>
      <c r="J4" s="3">
        <f t="shared" ref="J4:J12" si="1">((1-$F4)*H4-(1-$F5)*H5)/($F5-$F4)</f>
        <v>17770.000000000076</v>
      </c>
    </row>
    <row r="5" spans="1:10">
      <c r="B5" s="1"/>
      <c r="C5" s="1"/>
      <c r="D5" s="1"/>
      <c r="E5" s="1"/>
      <c r="F5" s="1">
        <v>0.3</v>
      </c>
      <c r="G5" s="3">
        <v>20690</v>
      </c>
      <c r="H5" s="3">
        <v>62922</v>
      </c>
      <c r="I5" s="2">
        <f t="shared" si="0"/>
        <v>3.0411793136781053</v>
      </c>
      <c r="J5" s="3">
        <f t="shared" si="1"/>
        <v>22949.99999999992</v>
      </c>
    </row>
    <row r="6" spans="1:10">
      <c r="B6" s="1"/>
      <c r="C6" s="1"/>
      <c r="D6" s="1"/>
      <c r="E6" s="1"/>
      <c r="F6" s="1">
        <v>0.4</v>
      </c>
      <c r="G6" s="3">
        <v>24979</v>
      </c>
      <c r="H6" s="3">
        <v>69584</v>
      </c>
      <c r="I6" s="2">
        <f t="shared" si="0"/>
        <v>2.7856999879899114</v>
      </c>
      <c r="J6" s="3">
        <f t="shared" si="1"/>
        <v>27749.000000000022</v>
      </c>
    </row>
    <row r="7" spans="1:10">
      <c r="B7" s="1"/>
      <c r="C7" s="1"/>
      <c r="D7" s="1"/>
      <c r="E7" s="1"/>
      <c r="F7" s="1">
        <v>0.5</v>
      </c>
      <c r="G7" s="3">
        <v>31174</v>
      </c>
      <c r="H7" s="3">
        <v>77951</v>
      </c>
      <c r="I7" s="2">
        <f t="shared" si="0"/>
        <v>2.5005132482196704</v>
      </c>
      <c r="J7" s="3">
        <f t="shared" si="1"/>
        <v>35590.999999999993</v>
      </c>
    </row>
    <row r="8" spans="1:10">
      <c r="B8" s="1"/>
      <c r="C8" s="1"/>
      <c r="D8" s="1"/>
      <c r="E8" s="1"/>
      <c r="F8" s="1">
        <v>0.6</v>
      </c>
      <c r="G8" s="3">
        <v>40934</v>
      </c>
      <c r="H8" s="3">
        <v>88541</v>
      </c>
      <c r="I8" s="2">
        <f t="shared" si="0"/>
        <v>2.1630185176137195</v>
      </c>
      <c r="J8" s="3">
        <f t="shared" si="1"/>
        <v>45547.999999999964</v>
      </c>
    </row>
    <row r="9" spans="1:10">
      <c r="B9" s="1"/>
      <c r="C9" s="1"/>
      <c r="D9" s="1"/>
      <c r="E9" s="1"/>
      <c r="F9" s="1">
        <v>0.7</v>
      </c>
      <c r="G9" s="3">
        <v>51476</v>
      </c>
      <c r="H9" s="3">
        <v>102872</v>
      </c>
      <c r="I9" s="2">
        <f t="shared" si="0"/>
        <v>1.9984458776905742</v>
      </c>
      <c r="J9" s="3">
        <f t="shared" si="1"/>
        <v>60036.00000000008</v>
      </c>
    </row>
    <row r="10" spans="1:10">
      <c r="B10" s="1"/>
      <c r="C10" s="1"/>
      <c r="D10" s="1"/>
      <c r="E10" s="1"/>
      <c r="F10" s="1">
        <v>0.8</v>
      </c>
      <c r="G10" s="3">
        <v>68966</v>
      </c>
      <c r="H10" s="3">
        <v>124290</v>
      </c>
      <c r="I10" s="2">
        <f t="shared" si="0"/>
        <v>1.8021923846533074</v>
      </c>
      <c r="J10" s="3">
        <f t="shared" si="1"/>
        <v>82075.999999999971</v>
      </c>
    </row>
    <row r="11" spans="1:10">
      <c r="B11" s="1"/>
      <c r="C11" s="1"/>
      <c r="D11" s="1"/>
      <c r="E11" s="1"/>
      <c r="F11" s="1">
        <v>0.9</v>
      </c>
      <c r="G11" s="3">
        <v>97586</v>
      </c>
      <c r="H11" s="3">
        <v>166504</v>
      </c>
      <c r="I11" s="2">
        <f t="shared" si="0"/>
        <v>1.7062283524276023</v>
      </c>
      <c r="J11" s="3">
        <f t="shared" si="1"/>
        <v>114942.99999999993</v>
      </c>
    </row>
    <row r="12" spans="1:10">
      <c r="B12" s="1"/>
      <c r="C12" s="1"/>
      <c r="D12" s="1"/>
      <c r="E12" s="1"/>
      <c r="F12" s="1">
        <v>0.95</v>
      </c>
      <c r="G12" s="3">
        <v>137931</v>
      </c>
      <c r="H12" s="3">
        <v>218065</v>
      </c>
      <c r="I12" s="2">
        <f t="shared" si="0"/>
        <v>1.5809716452429112</v>
      </c>
      <c r="J12" s="3">
        <f t="shared" si="1"/>
        <v>175087.75</v>
      </c>
    </row>
    <row r="13" spans="1:10">
      <c r="B13" s="1"/>
      <c r="C13" s="1"/>
      <c r="D13" s="1"/>
      <c r="E13" s="1"/>
      <c r="F13" s="1">
        <v>0.99</v>
      </c>
      <c r="G13" s="3">
        <v>248276</v>
      </c>
      <c r="H13" s="3">
        <v>389974</v>
      </c>
      <c r="I13" s="2">
        <f t="shared" si="0"/>
        <v>1.5707277384845897</v>
      </c>
      <c r="J13" s="3">
        <f>H13</f>
        <v>389974</v>
      </c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workbookViewId="0">
      <selection activeCell="G15" sqref="G15"/>
    </sheetView>
  </sheetViews>
  <sheetFormatPr baseColWidth="10" defaultRowHeight="15.6"/>
  <sheetData>
    <row r="1" spans="1:10">
      <c r="A1" t="s">
        <v>10</v>
      </c>
      <c r="B1" s="1" t="s">
        <v>9</v>
      </c>
      <c r="C1" s="1" t="s">
        <v>8</v>
      </c>
      <c r="D1" s="1" t="s">
        <v>7</v>
      </c>
      <c r="E1" s="1" t="s">
        <v>6</v>
      </c>
      <c r="F1" s="1" t="s">
        <v>5</v>
      </c>
      <c r="G1" s="1" t="s">
        <v>4</v>
      </c>
      <c r="H1" s="1" t="s">
        <v>3</v>
      </c>
      <c r="I1" s="1" t="s">
        <v>2</v>
      </c>
      <c r="J1" s="1" t="s">
        <v>1</v>
      </c>
    </row>
    <row r="2" spans="1:10">
      <c r="A2">
        <v>2004</v>
      </c>
      <c r="B2" s="1" t="s">
        <v>0</v>
      </c>
      <c r="C2" s="5" t="s">
        <v>11</v>
      </c>
      <c r="D2" s="3">
        <v>109270000</v>
      </c>
      <c r="E2" s="3">
        <f>H2</f>
        <v>55156</v>
      </c>
      <c r="F2" s="1">
        <v>0</v>
      </c>
      <c r="G2" s="6">
        <v>0.1</v>
      </c>
      <c r="H2" s="3">
        <v>55156</v>
      </c>
      <c r="I2" s="2"/>
      <c r="J2" s="6">
        <f>((1-$F2)*H2-(1-$F3)*H3)/($F3-$F2)</f>
        <v>1939.0000000000146</v>
      </c>
    </row>
    <row r="3" spans="1:10">
      <c r="B3" s="1"/>
      <c r="C3" s="1"/>
      <c r="D3" s="1"/>
      <c r="E3" s="1"/>
      <c r="F3" s="1">
        <v>0.1</v>
      </c>
      <c r="G3" s="3">
        <v>9000</v>
      </c>
      <c r="H3" s="3">
        <v>61069</v>
      </c>
      <c r="I3" s="2">
        <f t="shared" ref="I3:I13" si="0">H3/G3</f>
        <v>6.7854444444444448</v>
      </c>
      <c r="J3" s="6">
        <f>((1-$F3)*H3-(1-$F4)*H4)/($F4-$F3)</f>
        <v>14588.999999999942</v>
      </c>
    </row>
    <row r="4" spans="1:10">
      <c r="B4" s="1"/>
      <c r="C4" s="1"/>
      <c r="D4" s="1"/>
      <c r="E4" s="1"/>
      <c r="F4" s="4">
        <v>0.2</v>
      </c>
      <c r="G4" s="3">
        <v>18960</v>
      </c>
      <c r="H4" s="3">
        <v>66879</v>
      </c>
      <c r="I4" s="2">
        <f t="shared" si="0"/>
        <v>3.527373417721519</v>
      </c>
      <c r="J4" s="3">
        <f t="shared" ref="J4:J12" si="1">((1-$F4)*H4-(1-$F5)*H5)/($F5-$F4)</f>
        <v>22387.000000000047</v>
      </c>
    </row>
    <row r="5" spans="1:10">
      <c r="B5" s="1"/>
      <c r="C5" s="1"/>
      <c r="D5" s="1"/>
      <c r="E5" s="1"/>
      <c r="F5" s="1">
        <v>0.3</v>
      </c>
      <c r="G5" s="3">
        <v>25038</v>
      </c>
      <c r="H5" s="3">
        <v>73235</v>
      </c>
      <c r="I5" s="2">
        <f t="shared" si="0"/>
        <v>2.9249540698138827</v>
      </c>
      <c r="J5" s="3">
        <f t="shared" si="1"/>
        <v>27509.000000000004</v>
      </c>
    </row>
    <row r="6" spans="1:10">
      <c r="B6" s="1"/>
      <c r="C6" s="1"/>
      <c r="D6" s="1"/>
      <c r="E6" s="1"/>
      <c r="F6" s="1">
        <v>0.4</v>
      </c>
      <c r="G6" s="3">
        <v>30000</v>
      </c>
      <c r="H6" s="3">
        <v>80856</v>
      </c>
      <c r="I6" s="2">
        <f t="shared" si="0"/>
        <v>2.6951999999999998</v>
      </c>
      <c r="J6" s="3">
        <f t="shared" si="1"/>
        <v>33925.999999999993</v>
      </c>
    </row>
    <row r="7" spans="1:10">
      <c r="B7" s="1"/>
      <c r="C7" s="1"/>
      <c r="D7" s="1"/>
      <c r="E7" s="1"/>
      <c r="F7" s="1">
        <v>0.5</v>
      </c>
      <c r="G7" s="3">
        <v>37963</v>
      </c>
      <c r="H7" s="3">
        <v>90242</v>
      </c>
      <c r="I7" s="2">
        <f t="shared" si="0"/>
        <v>2.377104022337539</v>
      </c>
      <c r="J7" s="3">
        <f t="shared" si="1"/>
        <v>42421.999999999978</v>
      </c>
    </row>
    <row r="8" spans="1:10">
      <c r="B8" s="1"/>
      <c r="C8" s="1"/>
      <c r="D8" s="1"/>
      <c r="E8" s="1"/>
      <c r="F8" s="1">
        <v>0.6</v>
      </c>
      <c r="G8" s="3">
        <v>48000</v>
      </c>
      <c r="H8" s="3">
        <v>102197</v>
      </c>
      <c r="I8" s="2">
        <f t="shared" si="0"/>
        <v>2.1291041666666666</v>
      </c>
      <c r="J8" s="3">
        <f t="shared" si="1"/>
        <v>54391.999999999985</v>
      </c>
    </row>
    <row r="9" spans="1:10">
      <c r="B9" s="1"/>
      <c r="C9" s="1"/>
      <c r="D9" s="1"/>
      <c r="E9" s="1"/>
      <c r="F9" s="1">
        <v>0.7</v>
      </c>
      <c r="G9" s="3">
        <v>62069</v>
      </c>
      <c r="H9" s="3">
        <v>118132</v>
      </c>
      <c r="I9" s="2">
        <f t="shared" si="0"/>
        <v>1.9032367204240441</v>
      </c>
      <c r="J9" s="3">
        <f t="shared" si="1"/>
        <v>71798.000000000073</v>
      </c>
    </row>
    <row r="10" spans="1:10">
      <c r="B10" s="1"/>
      <c r="C10" s="1"/>
      <c r="D10" s="1"/>
      <c r="E10" s="1"/>
      <c r="F10" s="1">
        <v>0.8</v>
      </c>
      <c r="G10" s="3">
        <v>82759</v>
      </c>
      <c r="H10" s="3">
        <v>141299</v>
      </c>
      <c r="I10" s="2">
        <f t="shared" si="0"/>
        <v>1.7073550912891649</v>
      </c>
      <c r="J10" s="3">
        <f t="shared" si="1"/>
        <v>97532.999999999971</v>
      </c>
    </row>
    <row r="11" spans="1:10">
      <c r="B11" s="1"/>
      <c r="C11" s="1"/>
      <c r="D11" s="1"/>
      <c r="E11" s="1"/>
      <c r="F11" s="1">
        <v>0.9</v>
      </c>
      <c r="G11" s="3">
        <v>119986</v>
      </c>
      <c r="H11" s="3">
        <v>185065</v>
      </c>
      <c r="I11" s="2">
        <f t="shared" si="0"/>
        <v>1.5423882786325072</v>
      </c>
      <c r="J11" s="3">
        <f t="shared" si="1"/>
        <v>134835.99999999991</v>
      </c>
    </row>
    <row r="12" spans="1:10">
      <c r="B12" s="1"/>
      <c r="C12" s="1"/>
      <c r="D12" s="1"/>
      <c r="E12" s="1"/>
      <c r="F12" s="1">
        <v>0.95</v>
      </c>
      <c r="G12" s="3">
        <v>157931</v>
      </c>
      <c r="H12" s="3">
        <v>235294</v>
      </c>
      <c r="I12" s="2">
        <f t="shared" si="0"/>
        <v>1.4898531637233983</v>
      </c>
      <c r="J12" s="3">
        <f t="shared" si="1"/>
        <v>200787</v>
      </c>
    </row>
    <row r="13" spans="1:10">
      <c r="B13" s="1"/>
      <c r="C13" s="1"/>
      <c r="D13" s="1"/>
      <c r="E13" s="1"/>
      <c r="F13" s="1">
        <v>0.99</v>
      </c>
      <c r="G13" s="3">
        <v>275862</v>
      </c>
      <c r="H13" s="3">
        <v>373322</v>
      </c>
      <c r="I13" s="2">
        <f t="shared" si="0"/>
        <v>1.353292588323147</v>
      </c>
      <c r="J13" s="3">
        <f>H13</f>
        <v>373322</v>
      </c>
    </row>
  </sheetData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workbookViewId="0">
      <selection activeCell="I16" sqref="I16"/>
    </sheetView>
  </sheetViews>
  <sheetFormatPr baseColWidth="10" defaultRowHeight="15.6"/>
  <sheetData>
    <row r="1" spans="1:10">
      <c r="A1" t="s">
        <v>10</v>
      </c>
      <c r="B1" s="1" t="s">
        <v>9</v>
      </c>
      <c r="C1" s="1" t="s">
        <v>8</v>
      </c>
      <c r="D1" s="1" t="s">
        <v>7</v>
      </c>
      <c r="E1" s="1" t="s">
        <v>6</v>
      </c>
      <c r="F1" s="1" t="s">
        <v>5</v>
      </c>
      <c r="G1" s="1" t="s">
        <v>4</v>
      </c>
      <c r="H1" s="1" t="s">
        <v>3</v>
      </c>
      <c r="I1" s="1" t="s">
        <v>2</v>
      </c>
      <c r="J1" s="1" t="s">
        <v>1</v>
      </c>
    </row>
    <row r="2" spans="1:10">
      <c r="A2">
        <v>2005</v>
      </c>
      <c r="B2" s="1" t="s">
        <v>0</v>
      </c>
      <c r="C2" s="5" t="s">
        <v>11</v>
      </c>
      <c r="D2" s="3">
        <v>109676496</v>
      </c>
      <c r="E2" s="3">
        <f>H2</f>
        <v>68125</v>
      </c>
      <c r="F2" s="1">
        <v>0</v>
      </c>
      <c r="G2" s="6">
        <v>0.1</v>
      </c>
      <c r="H2" s="3">
        <v>68125</v>
      </c>
      <c r="I2" s="2"/>
      <c r="J2" s="6">
        <f>((1-$F2)*H2-(1-$F3)*H3)/($F3-$F2)</f>
        <v>1425.9999999999127</v>
      </c>
    </row>
    <row r="3" spans="1:10">
      <c r="B3" s="1"/>
      <c r="C3" s="1"/>
      <c r="D3" s="1"/>
      <c r="E3" s="1"/>
      <c r="F3" s="1">
        <v>0.1</v>
      </c>
      <c r="G3" s="3">
        <v>8966</v>
      </c>
      <c r="H3" s="3">
        <v>75536</v>
      </c>
      <c r="I3" s="2">
        <f t="shared" ref="I3:I13" si="0">H3/G3</f>
        <v>8.4247155922373409</v>
      </c>
      <c r="J3" s="6">
        <f>((1-$F3)*H3-(1-$F4)*H4)/($F4-$F3)</f>
        <v>17864.000000000087</v>
      </c>
    </row>
    <row r="4" spans="1:10">
      <c r="B4" s="1"/>
      <c r="C4" s="1"/>
      <c r="D4" s="1"/>
      <c r="E4" s="1"/>
      <c r="F4" s="4">
        <v>0.2</v>
      </c>
      <c r="G4" s="3">
        <v>24414</v>
      </c>
      <c r="H4" s="3">
        <v>82745</v>
      </c>
      <c r="I4" s="2">
        <f t="shared" si="0"/>
        <v>3.3892438764643238</v>
      </c>
      <c r="J4" s="3">
        <f t="shared" ref="J4:J12" si="1">((1-$F4)*H4-(1-$F5)*H5)/($F5-$F4)</f>
        <v>28705.00000000008</v>
      </c>
    </row>
    <row r="5" spans="1:10">
      <c r="B5" s="1"/>
      <c r="C5" s="1"/>
      <c r="D5" s="1"/>
      <c r="E5" s="1"/>
      <c r="F5" s="1">
        <v>0.3</v>
      </c>
      <c r="G5" s="3">
        <v>32640</v>
      </c>
      <c r="H5" s="3">
        <v>90465</v>
      </c>
      <c r="I5" s="2">
        <f t="shared" si="0"/>
        <v>2.7715992647058822</v>
      </c>
      <c r="J5" s="3">
        <f t="shared" si="1"/>
        <v>35900.999999999971</v>
      </c>
    </row>
    <row r="6" spans="1:10">
      <c r="B6" s="1"/>
      <c r="C6" s="1"/>
      <c r="D6" s="1"/>
      <c r="E6" s="1"/>
      <c r="F6" s="1">
        <v>0.4</v>
      </c>
      <c r="G6" s="3">
        <v>39600</v>
      </c>
      <c r="H6" s="3">
        <v>99559</v>
      </c>
      <c r="I6" s="2">
        <f t="shared" si="0"/>
        <v>2.5141161616161618</v>
      </c>
      <c r="J6" s="3">
        <f t="shared" si="1"/>
        <v>44138.999999999949</v>
      </c>
    </row>
    <row r="7" spans="1:10">
      <c r="B7" s="1"/>
      <c r="C7" s="1"/>
      <c r="D7" s="1"/>
      <c r="E7" s="1"/>
      <c r="F7" s="1">
        <v>0.5</v>
      </c>
      <c r="G7" s="3">
        <v>48996</v>
      </c>
      <c r="H7" s="3">
        <v>110643</v>
      </c>
      <c r="I7" s="2">
        <f t="shared" si="0"/>
        <v>2.2582047514082784</v>
      </c>
      <c r="J7" s="3">
        <f t="shared" si="1"/>
        <v>55426.999999999985</v>
      </c>
    </row>
    <row r="8" spans="1:10">
      <c r="B8" s="1"/>
      <c r="C8" s="1"/>
      <c r="D8" s="1"/>
      <c r="E8" s="1"/>
      <c r="F8" s="1">
        <v>0.6</v>
      </c>
      <c r="G8" s="3">
        <v>62069</v>
      </c>
      <c r="H8" s="3">
        <v>124447</v>
      </c>
      <c r="I8" s="2">
        <f t="shared" si="0"/>
        <v>2.0049783305675941</v>
      </c>
      <c r="J8" s="3">
        <f t="shared" si="1"/>
        <v>69460.000000000015</v>
      </c>
    </row>
    <row r="9" spans="1:10">
      <c r="B9" s="1"/>
      <c r="C9" s="1"/>
      <c r="D9" s="1"/>
      <c r="E9" s="1"/>
      <c r="F9" s="1">
        <v>0.7</v>
      </c>
      <c r="G9" s="3">
        <v>76723</v>
      </c>
      <c r="H9" s="3">
        <v>142776</v>
      </c>
      <c r="I9" s="2">
        <f t="shared" si="0"/>
        <v>1.8609282744418232</v>
      </c>
      <c r="J9" s="3">
        <f t="shared" si="1"/>
        <v>88370</v>
      </c>
    </row>
    <row r="10" spans="1:10">
      <c r="B10" s="1"/>
      <c r="C10" s="1"/>
      <c r="D10" s="1"/>
      <c r="E10" s="1"/>
      <c r="F10" s="1">
        <v>0.8</v>
      </c>
      <c r="G10" s="3">
        <v>101952</v>
      </c>
      <c r="H10" s="3">
        <v>169979</v>
      </c>
      <c r="I10" s="2">
        <f t="shared" si="0"/>
        <v>1.6672453703703705</v>
      </c>
      <c r="J10" s="3">
        <f t="shared" si="1"/>
        <v>119310.00000000003</v>
      </c>
    </row>
    <row r="11" spans="1:10">
      <c r="B11" s="1"/>
      <c r="C11" s="1"/>
      <c r="D11" s="1"/>
      <c r="E11" s="1"/>
      <c r="F11" s="1">
        <v>0.9</v>
      </c>
      <c r="G11" s="3">
        <v>139131</v>
      </c>
      <c r="H11" s="3">
        <v>220648</v>
      </c>
      <c r="I11" s="2">
        <f t="shared" si="0"/>
        <v>1.5859010572769547</v>
      </c>
      <c r="J11" s="3">
        <f t="shared" si="1"/>
        <v>160031.99999999988</v>
      </c>
    </row>
    <row r="12" spans="1:10">
      <c r="B12" s="1"/>
      <c r="C12" s="1"/>
      <c r="D12" s="1"/>
      <c r="E12" s="1"/>
      <c r="F12" s="1">
        <v>0.95</v>
      </c>
      <c r="G12" s="3">
        <v>185214</v>
      </c>
      <c r="H12" s="3">
        <v>281264</v>
      </c>
      <c r="I12" s="2">
        <f t="shared" si="0"/>
        <v>1.5185893075037524</v>
      </c>
      <c r="J12" s="3">
        <f t="shared" si="1"/>
        <v>236737.25</v>
      </c>
    </row>
    <row r="13" spans="1:10">
      <c r="B13" s="1"/>
      <c r="C13" s="1"/>
      <c r="D13" s="1"/>
      <c r="E13" s="1"/>
      <c r="F13" s="1">
        <v>0.99</v>
      </c>
      <c r="G13" s="3">
        <v>344828</v>
      </c>
      <c r="H13" s="3">
        <v>459371</v>
      </c>
      <c r="I13" s="2">
        <f t="shared" si="0"/>
        <v>1.3321743013908383</v>
      </c>
      <c r="J13" s="3">
        <f>H13</f>
        <v>459371</v>
      </c>
    </row>
  </sheetData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workbookViewId="0">
      <selection activeCell="G3" sqref="G3:G13"/>
    </sheetView>
  </sheetViews>
  <sheetFormatPr baseColWidth="10" defaultRowHeight="15.6"/>
  <sheetData>
    <row r="1" spans="1:10">
      <c r="A1" t="s">
        <v>10</v>
      </c>
      <c r="B1" s="1" t="s">
        <v>9</v>
      </c>
      <c r="C1" s="1" t="s">
        <v>8</v>
      </c>
      <c r="D1" s="1" t="s">
        <v>7</v>
      </c>
      <c r="E1" s="1" t="s">
        <v>6</v>
      </c>
      <c r="F1" s="1" t="s">
        <v>5</v>
      </c>
      <c r="G1" s="1" t="s">
        <v>4</v>
      </c>
      <c r="H1" s="1" t="s">
        <v>3</v>
      </c>
      <c r="I1" s="1" t="s">
        <v>2</v>
      </c>
      <c r="J1" s="1" t="s">
        <v>1</v>
      </c>
    </row>
    <row r="2" spans="1:10">
      <c r="A2">
        <v>2006</v>
      </c>
      <c r="B2" s="1" t="s">
        <v>0</v>
      </c>
      <c r="C2" s="5" t="s">
        <v>11</v>
      </c>
      <c r="D2" s="3">
        <v>110145504</v>
      </c>
      <c r="E2" s="3">
        <f>H2</f>
        <v>85105</v>
      </c>
      <c r="F2" s="1">
        <v>0</v>
      </c>
      <c r="G2" s="6">
        <v>0.1</v>
      </c>
      <c r="H2" s="3">
        <v>85105</v>
      </c>
      <c r="I2" s="2"/>
      <c r="J2" s="6">
        <f>((1-$F2)*H2-(1-$F3)*H3)/($F3-$F2)</f>
        <v>3006.9999999999709</v>
      </c>
    </row>
    <row r="3" spans="1:10">
      <c r="B3" s="1"/>
      <c r="C3" s="1"/>
      <c r="D3" s="1"/>
      <c r="E3" s="1"/>
      <c r="F3" s="1">
        <v>0.1</v>
      </c>
      <c r="G3" s="3">
        <v>15172</v>
      </c>
      <c r="H3" s="3">
        <v>94227</v>
      </c>
      <c r="I3" s="2">
        <f t="shared" ref="I3:I13" si="0">H3/G3</f>
        <v>6.2105852886896917</v>
      </c>
      <c r="J3" s="6">
        <f>((1-$F3)*H3-(1-$F4)*H4)/($F4-$F3)</f>
        <v>23850.999999999913</v>
      </c>
    </row>
    <row r="4" spans="1:10">
      <c r="B4" s="1"/>
      <c r="C4" s="1"/>
      <c r="D4" s="1"/>
      <c r="E4" s="1"/>
      <c r="F4" s="4">
        <v>0.2</v>
      </c>
      <c r="G4" s="3">
        <v>30960</v>
      </c>
      <c r="H4" s="3">
        <v>103024</v>
      </c>
      <c r="I4" s="2">
        <f t="shared" si="0"/>
        <v>3.3276485788113694</v>
      </c>
      <c r="J4" s="3">
        <f t="shared" ref="J4:J12" si="1">((1-$F4)*H4-(1-$F5)*H5)/($F5-$F4)</f>
        <v>35320.000000000153</v>
      </c>
    </row>
    <row r="5" spans="1:10">
      <c r="B5" s="1"/>
      <c r="C5" s="1"/>
      <c r="D5" s="1"/>
      <c r="E5" s="1"/>
      <c r="F5" s="1">
        <v>0.3</v>
      </c>
      <c r="G5" s="3">
        <v>39600</v>
      </c>
      <c r="H5" s="3">
        <v>112696</v>
      </c>
      <c r="I5" s="2">
        <f t="shared" si="0"/>
        <v>2.8458585858585859</v>
      </c>
      <c r="J5" s="3">
        <f t="shared" si="1"/>
        <v>43641.999999999956</v>
      </c>
    </row>
    <row r="6" spans="1:10">
      <c r="B6" s="1"/>
      <c r="C6" s="1"/>
      <c r="D6" s="1"/>
      <c r="E6" s="1"/>
      <c r="F6" s="1">
        <v>0.4</v>
      </c>
      <c r="G6" s="3">
        <v>48288</v>
      </c>
      <c r="H6" s="3">
        <v>124205</v>
      </c>
      <c r="I6" s="2">
        <f t="shared" si="0"/>
        <v>2.5721711398277005</v>
      </c>
      <c r="J6" s="3">
        <f t="shared" si="1"/>
        <v>54755.000000000015</v>
      </c>
    </row>
    <row r="7" spans="1:10">
      <c r="B7" s="1"/>
      <c r="C7" s="1"/>
      <c r="D7" s="1"/>
      <c r="E7" s="1"/>
      <c r="F7" s="1">
        <v>0.5</v>
      </c>
      <c r="G7" s="3">
        <v>60690</v>
      </c>
      <c r="H7" s="3">
        <v>138095</v>
      </c>
      <c r="I7" s="2">
        <f t="shared" si="0"/>
        <v>2.27541604877245</v>
      </c>
      <c r="J7" s="3">
        <f t="shared" si="1"/>
        <v>68006.999999999985</v>
      </c>
    </row>
    <row r="8" spans="1:10">
      <c r="B8" s="1"/>
      <c r="C8" s="1"/>
      <c r="D8" s="1"/>
      <c r="E8" s="1"/>
      <c r="F8" s="1">
        <v>0.6</v>
      </c>
      <c r="G8" s="3">
        <v>75862</v>
      </c>
      <c r="H8" s="3">
        <v>155617</v>
      </c>
      <c r="I8" s="2">
        <f t="shared" si="0"/>
        <v>2.0513168648335136</v>
      </c>
      <c r="J8" s="3">
        <f t="shared" si="1"/>
        <v>86478.999999999956</v>
      </c>
    </row>
    <row r="9" spans="1:10">
      <c r="B9" s="1"/>
      <c r="C9" s="1"/>
      <c r="D9" s="1"/>
      <c r="E9" s="1"/>
      <c r="F9" s="1">
        <v>0.7</v>
      </c>
      <c r="G9" s="3">
        <v>96828</v>
      </c>
      <c r="H9" s="3">
        <v>178663</v>
      </c>
      <c r="I9" s="2">
        <f t="shared" si="0"/>
        <v>1.8451584252488948</v>
      </c>
      <c r="J9" s="3">
        <f t="shared" si="1"/>
        <v>110677.00000000009</v>
      </c>
    </row>
    <row r="10" spans="1:10">
      <c r="B10" s="1"/>
      <c r="C10" s="1"/>
      <c r="D10" s="1"/>
      <c r="E10" s="1"/>
      <c r="F10" s="1">
        <v>0.8</v>
      </c>
      <c r="G10" s="3">
        <v>125655</v>
      </c>
      <c r="H10" s="3">
        <v>212656</v>
      </c>
      <c r="I10" s="2">
        <f t="shared" si="0"/>
        <v>1.6923799291711432</v>
      </c>
      <c r="J10" s="3">
        <f t="shared" si="1"/>
        <v>148023</v>
      </c>
    </row>
    <row r="11" spans="1:10">
      <c r="B11" s="1"/>
      <c r="C11" s="1"/>
      <c r="D11" s="1"/>
      <c r="E11" s="1"/>
      <c r="F11" s="1">
        <v>0.9</v>
      </c>
      <c r="G11" s="3">
        <v>178379</v>
      </c>
      <c r="H11" s="3">
        <v>277289</v>
      </c>
      <c r="I11" s="2">
        <f t="shared" si="0"/>
        <v>1.5544935222195437</v>
      </c>
      <c r="J11" s="3">
        <f t="shared" si="1"/>
        <v>206795.99999999983</v>
      </c>
    </row>
    <row r="12" spans="1:10">
      <c r="B12" s="1"/>
      <c r="C12" s="1"/>
      <c r="D12" s="1"/>
      <c r="E12" s="1"/>
      <c r="F12" s="1">
        <v>0.95</v>
      </c>
      <c r="G12" s="3">
        <v>241379</v>
      </c>
      <c r="H12" s="3">
        <v>347782</v>
      </c>
      <c r="I12" s="2">
        <f t="shared" si="0"/>
        <v>1.4408129953309941</v>
      </c>
      <c r="J12" s="3">
        <f t="shared" si="1"/>
        <v>297321.25000000006</v>
      </c>
    </row>
    <row r="13" spans="1:10">
      <c r="B13" s="1"/>
      <c r="C13" s="1"/>
      <c r="D13" s="1"/>
      <c r="E13" s="1"/>
      <c r="F13" s="1">
        <v>0.99</v>
      </c>
      <c r="G13" s="3">
        <v>408428</v>
      </c>
      <c r="H13" s="3">
        <v>549625</v>
      </c>
      <c r="I13" s="2">
        <f t="shared" si="0"/>
        <v>1.3457084235165071</v>
      </c>
      <c r="J13" s="3">
        <f>H13</f>
        <v>549625</v>
      </c>
    </row>
  </sheetData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workbookViewId="0">
      <selection activeCell="G3" sqref="G3:G13"/>
    </sheetView>
  </sheetViews>
  <sheetFormatPr baseColWidth="10" defaultRowHeight="15.6"/>
  <sheetData>
    <row r="1" spans="1:10">
      <c r="A1" t="s">
        <v>10</v>
      </c>
      <c r="B1" s="1" t="s">
        <v>9</v>
      </c>
      <c r="C1" s="1" t="s">
        <v>8</v>
      </c>
      <c r="D1" s="1" t="s">
        <v>7</v>
      </c>
      <c r="E1" s="1" t="s">
        <v>6</v>
      </c>
      <c r="F1" s="1" t="s">
        <v>5</v>
      </c>
      <c r="G1" s="1" t="s">
        <v>4</v>
      </c>
      <c r="H1" s="1" t="s">
        <v>3</v>
      </c>
      <c r="I1" s="1" t="s">
        <v>2</v>
      </c>
      <c r="J1" s="1" t="s">
        <v>1</v>
      </c>
    </row>
    <row r="2" spans="1:10">
      <c r="A2">
        <v>2007</v>
      </c>
      <c r="B2" s="1" t="s">
        <v>0</v>
      </c>
      <c r="C2" s="5" t="s">
        <v>11</v>
      </c>
      <c r="D2" s="3">
        <v>110780000</v>
      </c>
      <c r="E2" s="3">
        <f>H2</f>
        <v>101639</v>
      </c>
      <c r="F2" s="1">
        <v>0</v>
      </c>
      <c r="G2" s="6">
        <v>0.1</v>
      </c>
      <c r="H2" s="3">
        <v>101639</v>
      </c>
      <c r="I2" s="2"/>
      <c r="J2" s="6">
        <f>((1-$F2)*H2-(1-$F3)*H3)/($F3-$F2)</f>
        <v>3250.9999999999127</v>
      </c>
    </row>
    <row r="3" spans="1:10">
      <c r="B3" s="1"/>
      <c r="C3" s="1"/>
      <c r="D3" s="1"/>
      <c r="E3" s="1"/>
      <c r="F3" s="1">
        <v>0.1</v>
      </c>
      <c r="G3" s="3">
        <v>17241</v>
      </c>
      <c r="H3" s="3">
        <v>112571</v>
      </c>
      <c r="I3" s="2">
        <f t="shared" ref="I3:I13" si="0">H3/G3</f>
        <v>6.529261643756163</v>
      </c>
      <c r="J3" s="6">
        <f>((1-$F3)*H3-(1-$F4)*H4)/($F4-$F3)</f>
        <v>28179.000000000087</v>
      </c>
    </row>
    <row r="4" spans="1:10">
      <c r="B4" s="1"/>
      <c r="C4" s="1"/>
      <c r="D4" s="1"/>
      <c r="E4" s="1"/>
      <c r="F4" s="4">
        <v>0.2</v>
      </c>
      <c r="G4" s="3">
        <v>36204</v>
      </c>
      <c r="H4" s="3">
        <v>123120</v>
      </c>
      <c r="I4" s="2">
        <f t="shared" si="0"/>
        <v>3.4007292011932382</v>
      </c>
      <c r="J4" s="3">
        <f t="shared" ref="J4:J12" si="1">((1-$F4)*H4-(1-$F5)*H5)/($F5-$F4)</f>
        <v>41605.000000000007</v>
      </c>
    </row>
    <row r="5" spans="1:10">
      <c r="B5" s="1"/>
      <c r="C5" s="1"/>
      <c r="D5" s="1"/>
      <c r="E5" s="1"/>
      <c r="F5" s="1">
        <v>0.3</v>
      </c>
      <c r="G5" s="3">
        <v>47268</v>
      </c>
      <c r="H5" s="3">
        <v>134765</v>
      </c>
      <c r="I5" s="2">
        <f t="shared" si="0"/>
        <v>2.8510831852416012</v>
      </c>
      <c r="J5" s="3">
        <f t="shared" si="1"/>
        <v>52511.000000000044</v>
      </c>
    </row>
    <row r="6" spans="1:10">
      <c r="B6" s="1"/>
      <c r="C6" s="1"/>
      <c r="D6" s="1"/>
      <c r="E6" s="1"/>
      <c r="F6" s="1">
        <v>0.4</v>
      </c>
      <c r="G6" s="3">
        <v>58680</v>
      </c>
      <c r="H6" s="3">
        <v>148474</v>
      </c>
      <c r="I6" s="2">
        <f t="shared" si="0"/>
        <v>2.530231765507839</v>
      </c>
      <c r="J6" s="3">
        <f t="shared" si="1"/>
        <v>66158.999999999956</v>
      </c>
    </row>
    <row r="7" spans="1:10">
      <c r="B7" s="1"/>
      <c r="C7" s="1"/>
      <c r="D7" s="1"/>
      <c r="E7" s="1"/>
      <c r="F7" s="1">
        <v>0.5</v>
      </c>
      <c r="G7" s="3">
        <v>73200</v>
      </c>
      <c r="H7" s="3">
        <v>164937</v>
      </c>
      <c r="I7" s="2">
        <f t="shared" si="0"/>
        <v>2.2532377049180328</v>
      </c>
      <c r="J7" s="3">
        <f t="shared" si="1"/>
        <v>84648.999999999956</v>
      </c>
    </row>
    <row r="8" spans="1:10">
      <c r="B8" s="1"/>
      <c r="C8" s="1"/>
      <c r="D8" s="1"/>
      <c r="E8" s="1"/>
      <c r="F8" s="1">
        <v>0.6</v>
      </c>
      <c r="G8" s="3">
        <v>96000</v>
      </c>
      <c r="H8" s="3">
        <v>185009</v>
      </c>
      <c r="I8" s="2">
        <f t="shared" si="0"/>
        <v>1.9271770833333333</v>
      </c>
      <c r="J8" s="3">
        <f t="shared" si="1"/>
        <v>106190.00000000003</v>
      </c>
    </row>
    <row r="9" spans="1:10">
      <c r="B9" s="1"/>
      <c r="C9" s="1"/>
      <c r="D9" s="1"/>
      <c r="E9" s="1"/>
      <c r="F9" s="1">
        <v>0.7</v>
      </c>
      <c r="G9" s="3">
        <v>119379</v>
      </c>
      <c r="H9" s="3">
        <v>211282</v>
      </c>
      <c r="I9" s="2">
        <f t="shared" si="0"/>
        <v>1.7698422670653968</v>
      </c>
      <c r="J9" s="3">
        <f t="shared" si="1"/>
        <v>136196.00000000009</v>
      </c>
    </row>
    <row r="10" spans="1:10">
      <c r="B10" s="1"/>
      <c r="C10" s="1"/>
      <c r="D10" s="1"/>
      <c r="E10" s="1"/>
      <c r="F10" s="1">
        <v>0.8</v>
      </c>
      <c r="G10" s="3">
        <v>155034</v>
      </c>
      <c r="H10" s="3">
        <v>248825</v>
      </c>
      <c r="I10" s="2">
        <f t="shared" si="0"/>
        <v>1.6049705225950437</v>
      </c>
      <c r="J10" s="3">
        <f t="shared" si="1"/>
        <v>183248.99999999997</v>
      </c>
    </row>
    <row r="11" spans="1:10">
      <c r="B11" s="1"/>
      <c r="C11" s="1"/>
      <c r="D11" s="1"/>
      <c r="E11" s="1"/>
      <c r="F11" s="1">
        <v>0.9</v>
      </c>
      <c r="G11" s="3">
        <v>213793</v>
      </c>
      <c r="H11" s="3">
        <v>314401</v>
      </c>
      <c r="I11" s="2">
        <f t="shared" si="0"/>
        <v>1.4705860341545327</v>
      </c>
      <c r="J11" s="3">
        <f t="shared" si="1"/>
        <v>244328.99999999983</v>
      </c>
    </row>
    <row r="12" spans="1:10">
      <c r="B12" s="1"/>
      <c r="C12" s="1"/>
      <c r="D12" s="1"/>
      <c r="E12" s="1"/>
      <c r="F12" s="1">
        <v>0.95</v>
      </c>
      <c r="G12" s="3">
        <v>275862</v>
      </c>
      <c r="H12" s="3">
        <v>384473</v>
      </c>
      <c r="I12" s="2">
        <f t="shared" si="0"/>
        <v>1.3937149734287433</v>
      </c>
      <c r="J12" s="3">
        <f t="shared" si="1"/>
        <v>335616.75</v>
      </c>
    </row>
    <row r="13" spans="1:10">
      <c r="B13" s="1"/>
      <c r="C13" s="1"/>
      <c r="D13" s="1"/>
      <c r="E13" s="1"/>
      <c r="F13" s="1">
        <v>0.99</v>
      </c>
      <c r="G13" s="3">
        <v>427586</v>
      </c>
      <c r="H13" s="3">
        <v>579898</v>
      </c>
      <c r="I13" s="2">
        <f t="shared" si="0"/>
        <v>1.3562137207485745</v>
      </c>
      <c r="J13" s="3">
        <f>H13</f>
        <v>579898</v>
      </c>
    </row>
  </sheetData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workbookViewId="0">
      <selection activeCell="G3" sqref="G3:G13"/>
    </sheetView>
  </sheetViews>
  <sheetFormatPr baseColWidth="10" defaultRowHeight="15.6"/>
  <sheetData>
    <row r="1" spans="1:10">
      <c r="A1" t="s">
        <v>10</v>
      </c>
      <c r="B1" s="1" t="s">
        <v>9</v>
      </c>
      <c r="C1" s="1" t="s">
        <v>8</v>
      </c>
      <c r="D1" s="1" t="s">
        <v>7</v>
      </c>
      <c r="E1" s="1" t="s">
        <v>6</v>
      </c>
      <c r="F1" s="1" t="s">
        <v>5</v>
      </c>
      <c r="G1" s="1" t="s">
        <v>4</v>
      </c>
      <c r="H1" s="1" t="s">
        <v>3</v>
      </c>
      <c r="I1" s="1" t="s">
        <v>2</v>
      </c>
      <c r="J1" s="1" t="s">
        <v>1</v>
      </c>
    </row>
    <row r="2" spans="1:10">
      <c r="A2">
        <v>2008</v>
      </c>
      <c r="B2" s="1" t="s">
        <v>0</v>
      </c>
      <c r="C2" s="5" t="s">
        <v>11</v>
      </c>
      <c r="D2" s="3">
        <v>111439000</v>
      </c>
      <c r="E2" s="3">
        <f>H2</f>
        <v>140968</v>
      </c>
      <c r="F2" s="1">
        <v>0</v>
      </c>
      <c r="G2" s="6">
        <v>0.1</v>
      </c>
      <c r="H2" s="3">
        <v>140968</v>
      </c>
      <c r="I2" s="2"/>
      <c r="J2" s="3">
        <f>((1-$F2)*H2-(1-$F3)*H3)/($F3-$F2)</f>
        <v>8433.9999999999418</v>
      </c>
    </row>
    <row r="3" spans="1:10">
      <c r="B3" s="1"/>
      <c r="C3" s="1"/>
      <c r="D3" s="1"/>
      <c r="E3" s="1"/>
      <c r="F3" s="1">
        <v>0.1</v>
      </c>
      <c r="G3" s="3">
        <v>30960</v>
      </c>
      <c r="H3" s="3">
        <v>155694</v>
      </c>
      <c r="I3" s="2">
        <f t="shared" ref="I3:I13" si="0">H3/G3</f>
        <v>5.0288759689922484</v>
      </c>
      <c r="J3" s="3">
        <f>((1-$F3)*H3-(1-$F4)*H4)/($F4-$F3)</f>
        <v>43062.000000000116</v>
      </c>
    </row>
    <row r="4" spans="1:10">
      <c r="B4" s="1"/>
      <c r="C4" s="1"/>
      <c r="D4" s="1"/>
      <c r="E4" s="1"/>
      <c r="F4" s="4">
        <v>0.2</v>
      </c>
      <c r="G4" s="3">
        <v>51780</v>
      </c>
      <c r="H4" s="3">
        <v>169773</v>
      </c>
      <c r="I4" s="2">
        <f t="shared" si="0"/>
        <v>3.2787369640787949</v>
      </c>
      <c r="J4" s="3">
        <f t="shared" ref="J4:J12" si="1">((1-$F4)*H4-(1-$F5)*H5)/($F5-$F4)</f>
        <v>58941.999999999985</v>
      </c>
    </row>
    <row r="5" spans="1:10">
      <c r="B5" s="1"/>
      <c r="C5" s="1"/>
      <c r="D5" s="1"/>
      <c r="E5" s="1"/>
      <c r="F5" s="1">
        <v>0.3</v>
      </c>
      <c r="G5" s="3">
        <v>66400</v>
      </c>
      <c r="H5" s="3">
        <v>185606</v>
      </c>
      <c r="I5" s="2">
        <f t="shared" si="0"/>
        <v>2.7952710843373496</v>
      </c>
      <c r="J5" s="3">
        <f t="shared" si="1"/>
        <v>74558</v>
      </c>
    </row>
    <row r="6" spans="1:10">
      <c r="B6" s="1"/>
      <c r="C6" s="1"/>
      <c r="D6" s="1"/>
      <c r="E6" s="1"/>
      <c r="F6" s="1">
        <v>0.4</v>
      </c>
      <c r="G6" s="3">
        <v>83959</v>
      </c>
      <c r="H6" s="3">
        <v>204114</v>
      </c>
      <c r="I6" s="2">
        <f t="shared" si="0"/>
        <v>2.4311151871746923</v>
      </c>
      <c r="J6" s="3">
        <f t="shared" si="1"/>
        <v>94753.999999999956</v>
      </c>
    </row>
    <row r="7" spans="1:10">
      <c r="B7" s="1"/>
      <c r="C7" s="1"/>
      <c r="D7" s="1"/>
      <c r="E7" s="1"/>
      <c r="F7" s="1">
        <v>0.5</v>
      </c>
      <c r="G7" s="3">
        <v>104866</v>
      </c>
      <c r="H7" s="3">
        <v>225986</v>
      </c>
      <c r="I7" s="2">
        <f t="shared" si="0"/>
        <v>2.1549978067247726</v>
      </c>
      <c r="J7" s="3">
        <f t="shared" si="1"/>
        <v>117597.99999999991</v>
      </c>
    </row>
    <row r="8" spans="1:10">
      <c r="B8" s="1"/>
      <c r="C8" s="1"/>
      <c r="D8" s="1"/>
      <c r="E8" s="1"/>
      <c r="F8" s="1">
        <v>0.6</v>
      </c>
      <c r="G8" s="3">
        <v>131345</v>
      </c>
      <c r="H8" s="3">
        <v>253083</v>
      </c>
      <c r="I8" s="2">
        <f t="shared" si="0"/>
        <v>1.9268567513038182</v>
      </c>
      <c r="J8" s="3">
        <f t="shared" si="1"/>
        <v>145956.00000000009</v>
      </c>
    </row>
    <row r="9" spans="1:10">
      <c r="B9" s="1"/>
      <c r="C9" s="1"/>
      <c r="D9" s="1"/>
      <c r="E9" s="1"/>
      <c r="F9" s="1">
        <v>0.7</v>
      </c>
      <c r="G9" s="3">
        <v>165517</v>
      </c>
      <c r="H9" s="3">
        <v>288792</v>
      </c>
      <c r="I9" s="2">
        <f t="shared" si="0"/>
        <v>1.7447875444818357</v>
      </c>
      <c r="J9" s="3">
        <f t="shared" si="1"/>
        <v>187022.00000000009</v>
      </c>
    </row>
    <row r="10" spans="1:10">
      <c r="B10" s="1"/>
      <c r="C10" s="1"/>
      <c r="D10" s="1"/>
      <c r="E10" s="1"/>
      <c r="F10" s="1">
        <v>0.8</v>
      </c>
      <c r="G10" s="3">
        <v>206965</v>
      </c>
      <c r="H10" s="3">
        <v>339677</v>
      </c>
      <c r="I10" s="2">
        <f t="shared" si="0"/>
        <v>1.6412291933418695</v>
      </c>
      <c r="J10" s="3">
        <f t="shared" si="1"/>
        <v>243930.99999999997</v>
      </c>
    </row>
    <row r="11" spans="1:10">
      <c r="B11" s="1"/>
      <c r="C11" s="1"/>
      <c r="D11" s="1"/>
      <c r="E11" s="1"/>
      <c r="F11" s="1">
        <v>0.9</v>
      </c>
      <c r="G11" s="3">
        <v>282759</v>
      </c>
      <c r="H11" s="3">
        <v>435423</v>
      </c>
      <c r="I11" s="2">
        <f t="shared" si="0"/>
        <v>1.5399085440251239</v>
      </c>
      <c r="J11" s="3">
        <f t="shared" si="1"/>
        <v>325606.99999999977</v>
      </c>
    </row>
    <row r="12" spans="1:10">
      <c r="B12" s="1"/>
      <c r="C12" s="1"/>
      <c r="D12" s="1"/>
      <c r="E12" s="1"/>
      <c r="F12" s="1">
        <v>0.95</v>
      </c>
      <c r="G12" s="3">
        <v>379310</v>
      </c>
      <c r="H12" s="3">
        <v>545239</v>
      </c>
      <c r="I12" s="2">
        <f t="shared" si="0"/>
        <v>1.4374495794996178</v>
      </c>
      <c r="J12" s="3">
        <f t="shared" si="1"/>
        <v>456836.25</v>
      </c>
    </row>
    <row r="13" spans="1:10">
      <c r="B13" s="1"/>
      <c r="C13" s="1"/>
      <c r="D13" s="1"/>
      <c r="E13" s="1"/>
      <c r="F13" s="1">
        <v>0.99</v>
      </c>
      <c r="G13" s="3">
        <v>638083</v>
      </c>
      <c r="H13" s="3">
        <v>898850</v>
      </c>
      <c r="I13" s="2">
        <f t="shared" si="0"/>
        <v>1.4086725394658688</v>
      </c>
      <c r="J13" s="3">
        <f>H13</f>
        <v>898850</v>
      </c>
    </row>
  </sheetData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workbookViewId="0">
      <selection activeCell="G3" sqref="G3"/>
    </sheetView>
  </sheetViews>
  <sheetFormatPr baseColWidth="10" defaultRowHeight="15.6"/>
  <cols>
    <col min="4" max="4" width="12.59765625" customWidth="1"/>
  </cols>
  <sheetData>
    <row r="1" spans="1:10">
      <c r="A1" t="s">
        <v>10</v>
      </c>
      <c r="B1" s="1" t="s">
        <v>9</v>
      </c>
      <c r="C1" s="1" t="s">
        <v>8</v>
      </c>
      <c r="D1" s="1" t="s">
        <v>7</v>
      </c>
      <c r="E1" s="1" t="s">
        <v>6</v>
      </c>
      <c r="F1" s="1" t="s">
        <v>5</v>
      </c>
      <c r="G1" s="1" t="s">
        <v>4</v>
      </c>
      <c r="H1" s="1" t="s">
        <v>3</v>
      </c>
      <c r="I1" s="1" t="s">
        <v>2</v>
      </c>
      <c r="J1" s="1" t="s">
        <v>1</v>
      </c>
    </row>
    <row r="2" spans="1:10">
      <c r="A2">
        <v>2009</v>
      </c>
      <c r="B2" s="1" t="s">
        <v>0</v>
      </c>
      <c r="C2" s="5" t="s">
        <v>11</v>
      </c>
      <c r="D2" s="7">
        <v>112253500</v>
      </c>
      <c r="E2" s="3">
        <f>H2</f>
        <v>145220</v>
      </c>
      <c r="F2" s="1">
        <v>0</v>
      </c>
      <c r="G2" s="6">
        <v>0</v>
      </c>
      <c r="H2" s="3">
        <v>145220</v>
      </c>
      <c r="I2" s="2"/>
      <c r="J2" s="3">
        <f>((1-$F2)*H2-(1-$F3)*H3)/($F3-$F2)</f>
        <v>5261.0000000000582</v>
      </c>
    </row>
    <row r="3" spans="1:10">
      <c r="B3" s="1"/>
      <c r="C3" s="1"/>
      <c r="D3" s="1"/>
      <c r="E3" s="1"/>
      <c r="F3" s="1">
        <v>0.1</v>
      </c>
      <c r="G3" s="3">
        <v>27586</v>
      </c>
      <c r="H3" s="3">
        <v>160771</v>
      </c>
      <c r="I3" s="2">
        <f t="shared" ref="I3:I13" si="0">H3/G3</f>
        <v>5.8279924599434496</v>
      </c>
      <c r="J3" s="3">
        <f>((1-$F3)*H3-(1-$F4)*H4)/($F4-$F3)</f>
        <v>46258.999999999942</v>
      </c>
    </row>
    <row r="4" spans="1:10">
      <c r="B4" s="1"/>
      <c r="C4" s="1"/>
      <c r="D4" s="1"/>
      <c r="E4" s="1"/>
      <c r="F4" s="4">
        <v>0.2</v>
      </c>
      <c r="G4" s="3">
        <v>58800</v>
      </c>
      <c r="H4" s="3">
        <v>175085</v>
      </c>
      <c r="I4" s="2">
        <f t="shared" si="0"/>
        <v>2.9776360544217688</v>
      </c>
      <c r="J4" s="3">
        <f t="shared" ref="J4:J12" si="1">((1-$F4)*H4-(1-$F5)*H5)/($F5-$F4)</f>
        <v>66228.000000000189</v>
      </c>
    </row>
    <row r="5" spans="1:10">
      <c r="B5" s="1"/>
      <c r="C5" s="1"/>
      <c r="D5" s="1"/>
      <c r="E5" s="1"/>
      <c r="F5" s="1">
        <v>0.3</v>
      </c>
      <c r="G5" s="3">
        <v>72900</v>
      </c>
      <c r="H5" s="3">
        <v>190636</v>
      </c>
      <c r="I5" s="2">
        <f t="shared" si="0"/>
        <v>2.6150342935528119</v>
      </c>
      <c r="J5" s="3">
        <f t="shared" si="1"/>
        <v>81297.999999999854</v>
      </c>
    </row>
    <row r="6" spans="1:10">
      <c r="B6" s="1"/>
      <c r="C6" s="1"/>
      <c r="D6" s="1"/>
      <c r="E6" s="1"/>
      <c r="F6" s="1">
        <v>0.4</v>
      </c>
      <c r="G6" s="3">
        <v>90000</v>
      </c>
      <c r="H6" s="3">
        <v>208859</v>
      </c>
      <c r="I6" s="2">
        <f t="shared" si="0"/>
        <v>2.3206555555555557</v>
      </c>
      <c r="J6" s="3">
        <f t="shared" si="1"/>
        <v>100058.99999999997</v>
      </c>
    </row>
    <row r="7" spans="1:10">
      <c r="B7" s="1"/>
      <c r="C7" s="1"/>
      <c r="D7" s="1"/>
      <c r="E7" s="1"/>
      <c r="F7" s="1">
        <v>0.5</v>
      </c>
      <c r="G7" s="3">
        <v>110345</v>
      </c>
      <c r="H7" s="3">
        <v>230619</v>
      </c>
      <c r="I7" s="2">
        <f t="shared" si="0"/>
        <v>2.0899814219040285</v>
      </c>
      <c r="J7" s="3">
        <f t="shared" si="1"/>
        <v>121535.00000000003</v>
      </c>
    </row>
    <row r="8" spans="1:10">
      <c r="B8" s="1"/>
      <c r="C8" s="1"/>
      <c r="D8" s="1"/>
      <c r="E8" s="1"/>
      <c r="F8" s="1">
        <v>0.6</v>
      </c>
      <c r="G8" s="3">
        <v>136146</v>
      </c>
      <c r="H8" s="3">
        <v>257890</v>
      </c>
      <c r="I8" s="2">
        <f t="shared" si="0"/>
        <v>1.8942165028719169</v>
      </c>
      <c r="J8" s="3">
        <f t="shared" si="1"/>
        <v>148899.99999999988</v>
      </c>
    </row>
    <row r="9" spans="1:10">
      <c r="B9" s="1"/>
      <c r="C9" s="1"/>
      <c r="D9" s="1"/>
      <c r="E9" s="1"/>
      <c r="F9" s="1">
        <v>0.7</v>
      </c>
      <c r="G9" s="3">
        <v>165517</v>
      </c>
      <c r="H9" s="3">
        <v>294220</v>
      </c>
      <c r="I9" s="2">
        <f t="shared" si="0"/>
        <v>1.7775817589733984</v>
      </c>
      <c r="J9" s="3">
        <f t="shared" si="1"/>
        <v>189244.00000000006</v>
      </c>
    </row>
    <row r="10" spans="1:10">
      <c r="B10" s="1"/>
      <c r="C10" s="1"/>
      <c r="D10" s="1"/>
      <c r="E10" s="1"/>
      <c r="F10" s="1">
        <v>0.8</v>
      </c>
      <c r="G10" s="3">
        <v>212938</v>
      </c>
      <c r="H10" s="3">
        <v>346708</v>
      </c>
      <c r="I10" s="2">
        <f t="shared" si="0"/>
        <v>1.6282110285623046</v>
      </c>
      <c r="J10" s="3">
        <f t="shared" si="1"/>
        <v>251713.00000000009</v>
      </c>
    </row>
    <row r="11" spans="1:10">
      <c r="B11" s="1"/>
      <c r="C11" s="1"/>
      <c r="D11" s="1"/>
      <c r="E11" s="1"/>
      <c r="F11" s="1">
        <v>0.9</v>
      </c>
      <c r="G11" s="3">
        <v>297793</v>
      </c>
      <c r="H11" s="3">
        <v>441703</v>
      </c>
      <c r="I11" s="2">
        <f t="shared" si="0"/>
        <v>1.4832551470316628</v>
      </c>
      <c r="J11" s="3">
        <f t="shared" si="1"/>
        <v>341973.99999999977</v>
      </c>
    </row>
    <row r="12" spans="1:10">
      <c r="B12" s="1"/>
      <c r="C12" s="1"/>
      <c r="D12" s="1"/>
      <c r="E12" s="1"/>
      <c r="F12" s="1">
        <v>0.95</v>
      </c>
      <c r="G12" s="3">
        <v>401145</v>
      </c>
      <c r="H12" s="3">
        <v>541432</v>
      </c>
      <c r="I12" s="2">
        <f t="shared" si="0"/>
        <v>1.3497164366999463</v>
      </c>
      <c r="J12" s="3">
        <f t="shared" si="1"/>
        <v>473682</v>
      </c>
    </row>
    <row r="13" spans="1:10">
      <c r="B13" s="1"/>
      <c r="C13" s="1"/>
      <c r="D13" s="1"/>
      <c r="E13" s="1"/>
      <c r="F13" s="1">
        <v>0.99</v>
      </c>
      <c r="G13" s="3">
        <v>600469</v>
      </c>
      <c r="H13" s="3">
        <v>812432</v>
      </c>
      <c r="I13" s="2">
        <f t="shared" si="0"/>
        <v>1.3529957416619343</v>
      </c>
      <c r="J13" s="3">
        <f>H13</f>
        <v>812432</v>
      </c>
    </row>
  </sheetData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workbookViewId="0"/>
  </sheetViews>
  <sheetFormatPr baseColWidth="10" defaultRowHeight="15.6"/>
  <sheetData>
    <row r="1" spans="1:10">
      <c r="A1" t="s">
        <v>10</v>
      </c>
      <c r="B1" s="1" t="s">
        <v>9</v>
      </c>
      <c r="C1" s="1" t="s">
        <v>8</v>
      </c>
      <c r="D1" s="1" t="s">
        <v>7</v>
      </c>
      <c r="E1" s="1" t="s">
        <v>6</v>
      </c>
      <c r="F1" s="1" t="s">
        <v>5</v>
      </c>
      <c r="G1" s="1" t="s">
        <v>4</v>
      </c>
      <c r="H1" s="1" t="s">
        <v>3</v>
      </c>
      <c r="I1" s="1" t="s">
        <v>2</v>
      </c>
      <c r="J1" s="1" t="s">
        <v>1</v>
      </c>
    </row>
    <row r="2" spans="1:10">
      <c r="A2">
        <v>2010</v>
      </c>
      <c r="B2" s="1" t="s">
        <v>0</v>
      </c>
      <c r="C2" s="5" t="s">
        <v>12</v>
      </c>
      <c r="D2" s="3">
        <f>('2009'!D2+'2011'!D2)/2</f>
        <v>112645750</v>
      </c>
      <c r="E2" s="3">
        <f>H2</f>
        <v>165855.5</v>
      </c>
      <c r="F2" s="1">
        <v>0</v>
      </c>
      <c r="G2" s="3" t="e">
        <f>('2009'!G2+#REF!)/2</f>
        <v>#REF!</v>
      </c>
      <c r="H2" s="3">
        <f>('2009'!H2+'2011'!H2)/2</f>
        <v>165855.5</v>
      </c>
      <c r="I2" s="2"/>
      <c r="J2" s="3">
        <f>((1-$F2)*H2-(1-$F3)*H3)/($F3-$F2)</f>
        <v>5983.9999999999418</v>
      </c>
    </row>
    <row r="3" spans="1:10">
      <c r="B3" s="1"/>
      <c r="C3" s="1"/>
      <c r="D3" s="1"/>
      <c r="E3" s="1"/>
      <c r="F3" s="1">
        <v>0.1</v>
      </c>
      <c r="G3" s="3">
        <f>('2009'!G3+'2011'!G3)/2</f>
        <v>31629.5</v>
      </c>
      <c r="H3" s="3">
        <f>('2009'!H3+'2011'!H3)/2</f>
        <v>183619</v>
      </c>
      <c r="I3" s="2">
        <f t="shared" ref="I3:I13" si="0">H3/G3</f>
        <v>5.8053083355728035</v>
      </c>
      <c r="J3" s="3">
        <f>((1-$F3)*H3-(1-$F4)*H4)/($F4-$F3)</f>
        <v>55275</v>
      </c>
    </row>
    <row r="4" spans="1:10">
      <c r="B4" s="1"/>
      <c r="C4" s="1"/>
      <c r="D4" s="1"/>
      <c r="E4" s="1"/>
      <c r="F4" s="4">
        <v>0.2</v>
      </c>
      <c r="G4" s="3">
        <f>('2009'!G4+'2011'!G4)/2</f>
        <v>70779.5</v>
      </c>
      <c r="H4" s="3">
        <f>('2009'!H4+'2011'!H4)/2</f>
        <v>199662</v>
      </c>
      <c r="I4" s="2">
        <f t="shared" si="0"/>
        <v>2.8209015322233131</v>
      </c>
      <c r="J4" s="3">
        <f t="shared" ref="J4:J12" si="1">((1-$F4)*H4-(1-$F5)*H5)/($F5-$F4)</f>
        <v>80228.000000000189</v>
      </c>
    </row>
    <row r="5" spans="1:10">
      <c r="B5" s="1"/>
      <c r="C5" s="1"/>
      <c r="D5" s="1"/>
      <c r="E5" s="1"/>
      <c r="F5" s="1">
        <v>0.3</v>
      </c>
      <c r="G5" s="3">
        <f>('2009'!G5+'2011'!G5)/2</f>
        <v>88650</v>
      </c>
      <c r="H5" s="3">
        <f>('2009'!H5+'2011'!H5)/2</f>
        <v>216724</v>
      </c>
      <c r="I5" s="2">
        <f t="shared" si="0"/>
        <v>2.4447151720248166</v>
      </c>
      <c r="J5" s="3">
        <f t="shared" si="1"/>
        <v>98052.999999999854</v>
      </c>
    </row>
    <row r="6" spans="1:10">
      <c r="B6" s="1"/>
      <c r="C6" s="1"/>
      <c r="D6" s="1"/>
      <c r="E6" s="1"/>
      <c r="F6" s="1">
        <v>0.4</v>
      </c>
      <c r="G6" s="3">
        <f>('2009'!G6+'2011'!G6)/2</f>
        <v>107100</v>
      </c>
      <c r="H6" s="3">
        <f>('2009'!H6+'2011'!H6)/2</f>
        <v>236502.5</v>
      </c>
      <c r="I6" s="2">
        <f t="shared" si="0"/>
        <v>2.2082399626517275</v>
      </c>
      <c r="J6" s="3">
        <f t="shared" si="1"/>
        <v>117752.50000000003</v>
      </c>
    </row>
    <row r="7" spans="1:10">
      <c r="B7" s="1"/>
      <c r="C7" s="1"/>
      <c r="D7" s="1"/>
      <c r="E7" s="1"/>
      <c r="F7" s="1">
        <v>0.5</v>
      </c>
      <c r="G7" s="3">
        <f>('2009'!G7+'2011'!G7)/2</f>
        <v>128072.5</v>
      </c>
      <c r="H7" s="3">
        <f>('2009'!H7+'2011'!H7)/2</f>
        <v>260252.5</v>
      </c>
      <c r="I7" s="2">
        <f t="shared" si="0"/>
        <v>2.0320716781510471</v>
      </c>
      <c r="J7" s="3">
        <f t="shared" si="1"/>
        <v>141004.5</v>
      </c>
    </row>
    <row r="8" spans="1:10">
      <c r="B8" s="1"/>
      <c r="C8" s="1"/>
      <c r="D8" s="1"/>
      <c r="E8" s="1"/>
      <c r="F8" s="1">
        <v>0.6</v>
      </c>
      <c r="G8" s="3">
        <f>('2009'!G8+'2011'!G8)/2</f>
        <v>155073</v>
      </c>
      <c r="H8" s="3">
        <f>('2009'!H8+'2011'!H8)/2</f>
        <v>290064.5</v>
      </c>
      <c r="I8" s="2">
        <f t="shared" si="0"/>
        <v>1.8705029244291398</v>
      </c>
      <c r="J8" s="3">
        <f t="shared" si="1"/>
        <v>171159.49999999985</v>
      </c>
    </row>
    <row r="9" spans="1:10">
      <c r="B9" s="1"/>
      <c r="C9" s="1"/>
      <c r="D9" s="1"/>
      <c r="E9" s="1"/>
      <c r="F9" s="1">
        <v>0.7</v>
      </c>
      <c r="G9" s="3">
        <f>('2009'!G9+'2011'!G9)/2</f>
        <v>186894.5</v>
      </c>
      <c r="H9" s="3">
        <f>('2009'!H9+'2011'!H9)/2</f>
        <v>329699.5</v>
      </c>
      <c r="I9" s="2">
        <f t="shared" si="0"/>
        <v>1.7640941814767155</v>
      </c>
      <c r="J9" s="3">
        <f t="shared" si="1"/>
        <v>212035.50000000015</v>
      </c>
    </row>
    <row r="10" spans="1:10">
      <c r="B10" s="1"/>
      <c r="C10" s="1"/>
      <c r="D10" s="1"/>
      <c r="E10" s="1"/>
      <c r="F10" s="1">
        <v>0.8</v>
      </c>
      <c r="G10" s="3">
        <f>('2009'!G10+'2011'!G10)/2</f>
        <v>238883</v>
      </c>
      <c r="H10" s="3">
        <f>('2009'!H10+'2011'!H10)/2</f>
        <v>388531.5</v>
      </c>
      <c r="I10" s="2">
        <f t="shared" si="0"/>
        <v>1.6264510241415253</v>
      </c>
      <c r="J10" s="3">
        <f t="shared" si="1"/>
        <v>278241.50000000006</v>
      </c>
    </row>
    <row r="11" spans="1:10">
      <c r="B11" s="1"/>
      <c r="C11" s="1"/>
      <c r="D11" s="1"/>
      <c r="E11" s="1"/>
      <c r="F11" s="1">
        <v>0.9</v>
      </c>
      <c r="G11" s="3">
        <f>('2009'!G11+'2011'!G11)/2</f>
        <v>328207</v>
      </c>
      <c r="H11" s="3">
        <f>('2009'!H11+'2011'!H11)/2</f>
        <v>498821.5</v>
      </c>
      <c r="I11" s="2">
        <f t="shared" si="0"/>
        <v>1.519838089985893</v>
      </c>
      <c r="J11" s="3">
        <f t="shared" si="1"/>
        <v>376465.49999999965</v>
      </c>
    </row>
    <row r="12" spans="1:10">
      <c r="B12" s="1"/>
      <c r="C12" s="1"/>
      <c r="D12" s="1"/>
      <c r="E12" s="1"/>
      <c r="F12" s="1">
        <v>0.95</v>
      </c>
      <c r="G12" s="3">
        <f>('2009'!G12+'2011'!G12)/2</f>
        <v>441952</v>
      </c>
      <c r="H12" s="3">
        <f>('2009'!H12+'2011'!H12)/2</f>
        <v>621177.5</v>
      </c>
      <c r="I12" s="2">
        <f t="shared" si="0"/>
        <v>1.4055315961914416</v>
      </c>
      <c r="J12" s="3">
        <f t="shared" si="1"/>
        <v>527651.625</v>
      </c>
    </row>
    <row r="13" spans="1:10">
      <c r="B13" s="1"/>
      <c r="C13" s="1"/>
      <c r="D13" s="1"/>
      <c r="E13" s="1"/>
      <c r="F13" s="1">
        <v>0.99</v>
      </c>
      <c r="G13" s="3">
        <f>('2009'!G13+'2011'!G13)/2</f>
        <v>700234.5</v>
      </c>
      <c r="H13" s="3">
        <f>('2009'!H13+'2011'!H13)/2</f>
        <v>995281</v>
      </c>
      <c r="I13" s="2">
        <f t="shared" si="0"/>
        <v>1.4213538464614355</v>
      </c>
      <c r="J13" s="3">
        <f>H13</f>
        <v>995281</v>
      </c>
    </row>
  </sheetData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workbookViewId="0">
      <selection activeCell="G3" sqref="G3:G13"/>
    </sheetView>
  </sheetViews>
  <sheetFormatPr baseColWidth="10" defaultRowHeight="15.6"/>
  <sheetData>
    <row r="1" spans="1:10">
      <c r="A1" t="s">
        <v>10</v>
      </c>
      <c r="B1" s="1" t="s">
        <v>9</v>
      </c>
      <c r="C1" s="1" t="s">
        <v>8</v>
      </c>
      <c r="D1" s="1" t="s">
        <v>7</v>
      </c>
      <c r="E1" s="1" t="s">
        <v>6</v>
      </c>
      <c r="F1" s="1" t="s">
        <v>5</v>
      </c>
      <c r="G1" s="1" t="s">
        <v>4</v>
      </c>
      <c r="H1" s="1" t="s">
        <v>3</v>
      </c>
      <c r="I1" s="1" t="s">
        <v>2</v>
      </c>
      <c r="J1" s="1" t="s">
        <v>1</v>
      </c>
    </row>
    <row r="2" spans="1:10">
      <c r="A2">
        <v>2011</v>
      </c>
      <c r="B2" s="1" t="s">
        <v>0</v>
      </c>
      <c r="C2" s="5" t="s">
        <v>11</v>
      </c>
      <c r="D2" s="3">
        <v>113038000</v>
      </c>
      <c r="E2" s="3">
        <f>H2</f>
        <v>186491</v>
      </c>
      <c r="F2" s="1">
        <v>0</v>
      </c>
      <c r="G2" s="6">
        <v>0</v>
      </c>
      <c r="H2" s="3">
        <v>186491</v>
      </c>
      <c r="I2" s="2"/>
      <c r="J2" s="3">
        <f>((1-$F2)*H2-(1-$F3)*H3)/($F3-$F2)</f>
        <v>6706.9999999998254</v>
      </c>
    </row>
    <row r="3" spans="1:10">
      <c r="B3" s="1"/>
      <c r="C3" s="1"/>
      <c r="D3" s="1"/>
      <c r="E3" s="1"/>
      <c r="F3" s="1">
        <v>0.1</v>
      </c>
      <c r="G3" s="3">
        <v>35673</v>
      </c>
      <c r="H3" s="3">
        <v>206467</v>
      </c>
      <c r="I3" s="2">
        <f t="shared" ref="I3:I13" si="0">H3/G3</f>
        <v>5.7877666582569454</v>
      </c>
      <c r="J3" s="3">
        <f>((1-$F3)*H3-(1-$F4)*H4)/($F4-$F3)</f>
        <v>64291.000000000058</v>
      </c>
    </row>
    <row r="4" spans="1:10">
      <c r="B4" s="1"/>
      <c r="C4" s="1"/>
      <c r="D4" s="1"/>
      <c r="E4" s="1"/>
      <c r="F4" s="4">
        <v>0.2</v>
      </c>
      <c r="G4" s="3">
        <v>82759</v>
      </c>
      <c r="H4" s="3">
        <v>224239</v>
      </c>
      <c r="I4" s="2">
        <f t="shared" si="0"/>
        <v>2.7095421645984121</v>
      </c>
      <c r="J4" s="3">
        <f t="shared" ref="J4:J12" si="1">((1-$F4)*H4-(1-$F5)*H5)/($F5-$F4)</f>
        <v>94228.000000000189</v>
      </c>
    </row>
    <row r="5" spans="1:10">
      <c r="B5" s="1"/>
      <c r="C5" s="1"/>
      <c r="D5" s="1"/>
      <c r="E5" s="1"/>
      <c r="F5" s="1">
        <v>0.3</v>
      </c>
      <c r="G5" s="3">
        <v>104400</v>
      </c>
      <c r="H5" s="3">
        <v>242812</v>
      </c>
      <c r="I5" s="2">
        <f t="shared" si="0"/>
        <v>2.3257854406130267</v>
      </c>
      <c r="J5" s="3">
        <f t="shared" si="1"/>
        <v>114807.99999999984</v>
      </c>
    </row>
    <row r="6" spans="1:10">
      <c r="B6" s="1"/>
      <c r="C6" s="1"/>
      <c r="D6" s="1"/>
      <c r="E6" s="1"/>
      <c r="F6" s="1">
        <v>0.4</v>
      </c>
      <c r="G6" s="3">
        <v>124200</v>
      </c>
      <c r="H6" s="3">
        <v>264146</v>
      </c>
      <c r="I6" s="2">
        <f t="shared" si="0"/>
        <v>2.1267793880837358</v>
      </c>
      <c r="J6" s="3">
        <f t="shared" si="1"/>
        <v>135446.00000000009</v>
      </c>
    </row>
    <row r="7" spans="1:10">
      <c r="B7" s="1"/>
      <c r="C7" s="1"/>
      <c r="D7" s="1"/>
      <c r="E7" s="1"/>
      <c r="F7" s="1">
        <v>0.5</v>
      </c>
      <c r="G7" s="3">
        <v>145800</v>
      </c>
      <c r="H7" s="3">
        <v>289886</v>
      </c>
      <c r="I7" s="2">
        <f t="shared" si="0"/>
        <v>1.9882441700960221</v>
      </c>
      <c r="J7" s="3">
        <f t="shared" si="1"/>
        <v>160473.99999999997</v>
      </c>
    </row>
    <row r="8" spans="1:10">
      <c r="B8" s="1"/>
      <c r="C8" s="1"/>
      <c r="D8" s="1"/>
      <c r="E8" s="1"/>
      <c r="F8" s="1">
        <v>0.6</v>
      </c>
      <c r="G8" s="3">
        <v>174000</v>
      </c>
      <c r="H8" s="3">
        <v>322239</v>
      </c>
      <c r="I8" s="2">
        <f t="shared" si="0"/>
        <v>1.8519482758620689</v>
      </c>
      <c r="J8" s="3">
        <f t="shared" si="1"/>
        <v>193418.99999999997</v>
      </c>
    </row>
    <row r="9" spans="1:10">
      <c r="B9" s="1"/>
      <c r="C9" s="1"/>
      <c r="D9" s="1"/>
      <c r="E9" s="1"/>
      <c r="F9" s="1">
        <v>0.7</v>
      </c>
      <c r="G9" s="3">
        <v>208272</v>
      </c>
      <c r="H9" s="3">
        <v>365179</v>
      </c>
      <c r="I9" s="2">
        <f t="shared" si="0"/>
        <v>1.75337539371591</v>
      </c>
      <c r="J9" s="3">
        <f t="shared" si="1"/>
        <v>234827.00000000006</v>
      </c>
    </row>
    <row r="10" spans="1:10">
      <c r="B10" s="1"/>
      <c r="C10" s="1"/>
      <c r="D10" s="1"/>
      <c r="E10" s="1"/>
      <c r="F10" s="1">
        <v>0.8</v>
      </c>
      <c r="G10" s="3">
        <v>264828</v>
      </c>
      <c r="H10" s="3">
        <v>430355</v>
      </c>
      <c r="I10" s="2">
        <f t="shared" si="0"/>
        <v>1.6250358723397829</v>
      </c>
      <c r="J10" s="3">
        <f t="shared" si="1"/>
        <v>304770.00000000006</v>
      </c>
    </row>
    <row r="11" spans="1:10">
      <c r="B11" s="1"/>
      <c r="C11" s="1"/>
      <c r="D11" s="1"/>
      <c r="E11" s="1"/>
      <c r="F11" s="1">
        <v>0.9</v>
      </c>
      <c r="G11" s="3">
        <v>358621</v>
      </c>
      <c r="H11" s="3">
        <v>555940</v>
      </c>
      <c r="I11" s="2">
        <f t="shared" si="0"/>
        <v>1.5502159661592601</v>
      </c>
      <c r="J11" s="3">
        <f t="shared" si="1"/>
        <v>410956.99999999965</v>
      </c>
    </row>
    <row r="12" spans="1:10">
      <c r="B12" s="1"/>
      <c r="C12" s="1"/>
      <c r="D12" s="1"/>
      <c r="E12" s="1"/>
      <c r="F12" s="1">
        <v>0.95</v>
      </c>
      <c r="G12" s="3">
        <v>482759</v>
      </c>
      <c r="H12" s="3">
        <v>700923</v>
      </c>
      <c r="I12" s="2">
        <f t="shared" si="0"/>
        <v>1.4519107877843811</v>
      </c>
      <c r="J12" s="3">
        <f t="shared" si="1"/>
        <v>581621.25</v>
      </c>
    </row>
    <row r="13" spans="1:10">
      <c r="B13" s="1"/>
      <c r="C13" s="1"/>
      <c r="D13" s="1"/>
      <c r="E13" s="1"/>
      <c r="F13" s="1">
        <v>0.99</v>
      </c>
      <c r="G13" s="3">
        <v>800000</v>
      </c>
      <c r="H13" s="3">
        <v>1178130</v>
      </c>
      <c r="I13" s="2">
        <f t="shared" si="0"/>
        <v>1.4726625</v>
      </c>
      <c r="J13" s="3">
        <f>H13</f>
        <v>1178130</v>
      </c>
    </row>
  </sheetData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workbookViewId="0">
      <selection activeCell="G3" sqref="G3:G13"/>
    </sheetView>
  </sheetViews>
  <sheetFormatPr baseColWidth="10" defaultRowHeight="15.6"/>
  <sheetData>
    <row r="1" spans="1:10">
      <c r="A1" t="s">
        <v>10</v>
      </c>
      <c r="B1" s="1" t="s">
        <v>9</v>
      </c>
      <c r="C1" s="1" t="s">
        <v>8</v>
      </c>
      <c r="D1" s="1" t="s">
        <v>7</v>
      </c>
      <c r="E1" s="1" t="s">
        <v>6</v>
      </c>
      <c r="F1" s="1" t="s">
        <v>5</v>
      </c>
      <c r="G1" s="1" t="s">
        <v>4</v>
      </c>
      <c r="H1" s="1" t="s">
        <v>3</v>
      </c>
      <c r="I1" s="1" t="s">
        <v>2</v>
      </c>
      <c r="J1" s="1" t="s">
        <v>1</v>
      </c>
    </row>
    <row r="2" spans="1:10">
      <c r="A2">
        <v>2012</v>
      </c>
      <c r="B2" s="1" t="s">
        <v>0</v>
      </c>
      <c r="C2" s="5" t="s">
        <v>11</v>
      </c>
      <c r="D2" s="3">
        <v>113297500</v>
      </c>
      <c r="E2" s="3">
        <f>H2</f>
        <v>214104</v>
      </c>
      <c r="F2" s="1">
        <v>0</v>
      </c>
      <c r="G2" s="6">
        <v>0</v>
      </c>
      <c r="H2" s="3">
        <v>214104</v>
      </c>
      <c r="I2" s="2"/>
      <c r="J2" s="3">
        <f>((1-$F2)*H2-(1-$F3)*H3)/($F3-$F2)</f>
        <v>8048.9999999999418</v>
      </c>
    </row>
    <row r="3" spans="1:10">
      <c r="B3" s="1"/>
      <c r="C3" s="1"/>
      <c r="D3" s="1"/>
      <c r="E3" s="1"/>
      <c r="F3" s="1">
        <v>0.1</v>
      </c>
      <c r="G3" s="3">
        <v>44400</v>
      </c>
      <c r="H3" s="3">
        <v>236999</v>
      </c>
      <c r="I3" s="2">
        <f t="shared" ref="I3:I13" si="0">H3/G3</f>
        <v>5.3378153153153152</v>
      </c>
      <c r="J3" s="3">
        <f>((1-$F3)*H3-(1-$F4)*H4)/($F4-$F3)</f>
        <v>73838.999999999942</v>
      </c>
    </row>
    <row r="4" spans="1:10">
      <c r="B4" s="1"/>
      <c r="C4" s="1"/>
      <c r="D4" s="1"/>
      <c r="E4" s="1"/>
      <c r="F4" s="4">
        <v>0.2</v>
      </c>
      <c r="G4" s="3">
        <v>93793</v>
      </c>
      <c r="H4" s="3">
        <v>257394</v>
      </c>
      <c r="I4" s="2">
        <f t="shared" si="0"/>
        <v>2.7442772914823066</v>
      </c>
      <c r="J4" s="3">
        <f t="shared" ref="J4:J12" si="1">((1-$F4)*H4-(1-$F5)*H5)/($F5-$F4)</f>
        <v>106859.00000000026</v>
      </c>
    </row>
    <row r="5" spans="1:10">
      <c r="B5" s="1"/>
      <c r="C5" s="1"/>
      <c r="D5" s="1"/>
      <c r="E5" s="1"/>
      <c r="F5" s="1">
        <v>0.3</v>
      </c>
      <c r="G5" s="3">
        <v>120000</v>
      </c>
      <c r="H5" s="3">
        <v>278899</v>
      </c>
      <c r="I5" s="2">
        <f t="shared" si="0"/>
        <v>2.3241583333333335</v>
      </c>
      <c r="J5" s="3">
        <f t="shared" si="1"/>
        <v>130572.99999999984</v>
      </c>
    </row>
    <row r="6" spans="1:10">
      <c r="B6" s="1"/>
      <c r="C6" s="1"/>
      <c r="D6" s="1"/>
      <c r="E6" s="1"/>
      <c r="F6" s="1">
        <v>0.4</v>
      </c>
      <c r="G6" s="3">
        <v>140163</v>
      </c>
      <c r="H6" s="3">
        <v>303620</v>
      </c>
      <c r="I6" s="2">
        <f t="shared" si="0"/>
        <v>2.166192219059238</v>
      </c>
      <c r="J6" s="3">
        <f t="shared" si="1"/>
        <v>154080.00000000003</v>
      </c>
    </row>
    <row r="7" spans="1:10">
      <c r="B7" s="1"/>
      <c r="C7" s="1"/>
      <c r="D7" s="1"/>
      <c r="E7" s="1"/>
      <c r="F7" s="1">
        <v>0.5</v>
      </c>
      <c r="G7" s="3">
        <v>168000</v>
      </c>
      <c r="H7" s="3">
        <v>333528</v>
      </c>
      <c r="I7" s="2">
        <f t="shared" si="0"/>
        <v>1.9852857142857143</v>
      </c>
      <c r="J7" s="3">
        <f t="shared" si="1"/>
        <v>184651.99999999985</v>
      </c>
    </row>
    <row r="8" spans="1:10">
      <c r="B8" s="1"/>
      <c r="C8" s="1"/>
      <c r="D8" s="1"/>
      <c r="E8" s="1"/>
      <c r="F8" s="1">
        <v>0.6</v>
      </c>
      <c r="G8" s="3">
        <v>206830</v>
      </c>
      <c r="H8" s="3">
        <v>370747</v>
      </c>
      <c r="I8" s="2">
        <f t="shared" si="0"/>
        <v>1.7925204274041484</v>
      </c>
      <c r="J8" s="3">
        <f t="shared" si="1"/>
        <v>220240.00000000006</v>
      </c>
    </row>
    <row r="9" spans="1:10">
      <c r="B9" s="1"/>
      <c r="C9" s="1"/>
      <c r="D9" s="1"/>
      <c r="E9" s="1"/>
      <c r="F9" s="1">
        <v>0.7</v>
      </c>
      <c r="G9" s="3">
        <v>243346</v>
      </c>
      <c r="H9" s="3">
        <v>420916</v>
      </c>
      <c r="I9" s="2">
        <f t="shared" si="0"/>
        <v>1.7297017415531795</v>
      </c>
      <c r="J9" s="3">
        <f t="shared" si="1"/>
        <v>271960.00000000017</v>
      </c>
    </row>
    <row r="10" spans="1:10">
      <c r="B10" s="1"/>
      <c r="C10" s="1"/>
      <c r="D10" s="1"/>
      <c r="E10" s="1"/>
      <c r="F10" s="1">
        <v>0.8</v>
      </c>
      <c r="G10" s="3">
        <v>304069</v>
      </c>
      <c r="H10" s="3">
        <v>495394</v>
      </c>
      <c r="I10" s="2">
        <f t="shared" si="0"/>
        <v>1.6292157372175395</v>
      </c>
      <c r="J10" s="3">
        <f t="shared" si="1"/>
        <v>357722.99999999994</v>
      </c>
    </row>
    <row r="11" spans="1:10">
      <c r="B11" s="1"/>
      <c r="C11" s="1"/>
      <c r="D11" s="1"/>
      <c r="E11" s="1"/>
      <c r="F11" s="1">
        <v>0.9</v>
      </c>
      <c r="G11" s="3">
        <v>413793</v>
      </c>
      <c r="H11" s="3">
        <v>633065</v>
      </c>
      <c r="I11" s="2">
        <f t="shared" si="0"/>
        <v>1.5299074658101999</v>
      </c>
      <c r="J11" s="3">
        <f t="shared" si="1"/>
        <v>463765.99999999965</v>
      </c>
    </row>
    <row r="12" spans="1:10">
      <c r="B12" s="1"/>
      <c r="C12" s="1"/>
      <c r="D12" s="1"/>
      <c r="E12" s="1"/>
      <c r="F12" s="1">
        <v>0.95</v>
      </c>
      <c r="G12" s="3">
        <v>540000</v>
      </c>
      <c r="H12" s="3">
        <v>802364</v>
      </c>
      <c r="I12" s="2">
        <f t="shared" si="0"/>
        <v>1.4858592592592592</v>
      </c>
      <c r="J12" s="3">
        <f t="shared" si="1"/>
        <v>657123.25</v>
      </c>
    </row>
    <row r="13" spans="1:10">
      <c r="B13" s="1"/>
      <c r="C13" s="1"/>
      <c r="D13" s="1"/>
      <c r="E13" s="1"/>
      <c r="F13" s="1">
        <v>0.99</v>
      </c>
      <c r="G13" s="3">
        <v>896552</v>
      </c>
      <c r="H13" s="3">
        <v>1383327</v>
      </c>
      <c r="I13" s="2">
        <f t="shared" si="0"/>
        <v>1.5429411790950218</v>
      </c>
      <c r="J13" s="3">
        <f>H13</f>
        <v>1383327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workbookViewId="0">
      <selection activeCell="G3" sqref="G3"/>
    </sheetView>
  </sheetViews>
  <sheetFormatPr baseColWidth="10" defaultRowHeight="15.6"/>
  <sheetData>
    <row r="1" spans="1:10">
      <c r="A1" t="s">
        <v>10</v>
      </c>
      <c r="B1" s="1" t="s">
        <v>9</v>
      </c>
      <c r="C1" s="1" t="s">
        <v>8</v>
      </c>
      <c r="D1" s="1" t="s">
        <v>7</v>
      </c>
      <c r="E1" s="1" t="s">
        <v>6</v>
      </c>
      <c r="F1" s="1" t="s">
        <v>5</v>
      </c>
      <c r="G1" s="1" t="s">
        <v>4</v>
      </c>
      <c r="H1" s="1" t="s">
        <v>3</v>
      </c>
      <c r="I1" s="1" t="s">
        <v>2</v>
      </c>
      <c r="J1" s="1" t="s">
        <v>1</v>
      </c>
    </row>
    <row r="2" spans="1:10">
      <c r="A2">
        <v>1995</v>
      </c>
      <c r="B2" s="1" t="s">
        <v>0</v>
      </c>
      <c r="C2" s="5" t="s">
        <v>11</v>
      </c>
      <c r="D2" s="3">
        <v>107414592</v>
      </c>
      <c r="E2" s="3">
        <f>H2</f>
        <v>5010.6059999999998</v>
      </c>
      <c r="F2" s="1">
        <v>0</v>
      </c>
      <c r="G2" s="6">
        <v>0</v>
      </c>
      <c r="H2" s="3">
        <v>5010.6059999999998</v>
      </c>
      <c r="I2" s="2"/>
      <c r="J2" s="6">
        <f>((1-$F2)*H2-(1-$F3)*H3)/($F3-$F2)</f>
        <v>1.5840000000025611</v>
      </c>
    </row>
    <row r="3" spans="1:10">
      <c r="B3" s="1"/>
      <c r="C3" s="1"/>
      <c r="D3" s="1"/>
      <c r="E3" s="1"/>
      <c r="F3" s="1">
        <v>0.1</v>
      </c>
      <c r="G3" s="6">
        <f>2*J2+0.1</f>
        <v>3.2680000000051224</v>
      </c>
      <c r="H3" s="3">
        <v>5567.1639999999998</v>
      </c>
      <c r="I3" s="2"/>
      <c r="J3" s="6">
        <f>((1-$F3)*H3-(1-$F4)*H4)/($F4-$F3)</f>
        <v>604.1479999999865</v>
      </c>
    </row>
    <row r="4" spans="1:10">
      <c r="B4" s="1"/>
      <c r="C4" s="1"/>
      <c r="D4" s="1"/>
      <c r="E4" s="1"/>
      <c r="F4" s="4">
        <v>0.2</v>
      </c>
      <c r="G4" s="3">
        <v>1200</v>
      </c>
      <c r="H4" s="3">
        <v>6187.5410000000002</v>
      </c>
      <c r="I4" s="2">
        <f t="shared" ref="I4:I13" si="0">H4/G4</f>
        <v>5.1562841666666666</v>
      </c>
      <c r="J4" s="3">
        <f t="shared" ref="J4:J12" si="1">((1-$F4)*H4-(1-$F5)*H5)/($F5-$F4)</f>
        <v>1591.4530000000109</v>
      </c>
    </row>
    <row r="5" spans="1:10">
      <c r="B5" s="1"/>
      <c r="C5" s="1"/>
      <c r="D5" s="1"/>
      <c r="E5" s="1"/>
      <c r="F5" s="1">
        <v>0.3</v>
      </c>
      <c r="G5" s="3">
        <v>1920</v>
      </c>
      <c r="H5" s="3">
        <v>6844.125</v>
      </c>
      <c r="I5" s="2">
        <f t="shared" si="0"/>
        <v>3.5646484374999998</v>
      </c>
      <c r="J5" s="3">
        <f t="shared" si="1"/>
        <v>2232.1529999999975</v>
      </c>
    </row>
    <row r="6" spans="1:10">
      <c r="B6" s="1"/>
      <c r="C6" s="1"/>
      <c r="D6" s="1"/>
      <c r="E6" s="1"/>
      <c r="F6" s="1">
        <v>0.4</v>
      </c>
      <c r="G6" s="3">
        <v>2505.2730000000001</v>
      </c>
      <c r="H6" s="3">
        <v>7612.7870000000003</v>
      </c>
      <c r="I6" s="2">
        <f t="shared" si="0"/>
        <v>3.0387055622281482</v>
      </c>
      <c r="J6" s="3">
        <f t="shared" si="1"/>
        <v>2788.7470000000035</v>
      </c>
    </row>
    <row r="7" spans="1:10">
      <c r="B7" s="1"/>
      <c r="C7" s="1"/>
      <c r="D7" s="1"/>
      <c r="E7" s="1"/>
      <c r="F7" s="1">
        <v>0.5</v>
      </c>
      <c r="G7" s="3">
        <v>3090</v>
      </c>
      <c r="H7" s="3">
        <v>8577.5949999999993</v>
      </c>
      <c r="I7" s="2">
        <f t="shared" si="0"/>
        <v>2.7759207119741096</v>
      </c>
      <c r="J7" s="3">
        <f t="shared" si="1"/>
        <v>3460.4469999999956</v>
      </c>
    </row>
    <row r="8" spans="1:10">
      <c r="B8" s="1"/>
      <c r="C8" s="1"/>
      <c r="D8" s="1"/>
      <c r="E8" s="1"/>
      <c r="F8" s="1">
        <v>0.6</v>
      </c>
      <c r="G8" s="3">
        <v>3894</v>
      </c>
      <c r="H8" s="3">
        <v>9856.8819999999996</v>
      </c>
      <c r="I8" s="2">
        <f t="shared" si="0"/>
        <v>2.5312999486389316</v>
      </c>
      <c r="J8" s="3">
        <f t="shared" si="1"/>
        <v>4481.5599999999959</v>
      </c>
    </row>
    <row r="9" spans="1:10">
      <c r="B9" s="1"/>
      <c r="C9" s="1"/>
      <c r="D9" s="1"/>
      <c r="E9" s="1"/>
      <c r="F9" s="1">
        <v>0.7</v>
      </c>
      <c r="G9" s="3">
        <v>5161.8180000000002</v>
      </c>
      <c r="H9" s="3">
        <v>11648.656000000001</v>
      </c>
      <c r="I9" s="2">
        <f t="shared" si="0"/>
        <v>2.256696381003747</v>
      </c>
      <c r="J9" s="3">
        <f t="shared" si="1"/>
        <v>6048.1240000000062</v>
      </c>
    </row>
    <row r="10" spans="1:10">
      <c r="B10" s="1"/>
      <c r="C10" s="1"/>
      <c r="D10" s="1"/>
      <c r="E10" s="1"/>
      <c r="F10" s="1">
        <v>0.8</v>
      </c>
      <c r="G10" s="3">
        <v>7009.0910000000003</v>
      </c>
      <c r="H10" s="3">
        <v>14448.922</v>
      </c>
      <c r="I10" s="2">
        <f t="shared" si="0"/>
        <v>2.0614544739110965</v>
      </c>
      <c r="J10" s="3">
        <f t="shared" si="1"/>
        <v>8794.8740000000016</v>
      </c>
    </row>
    <row r="11" spans="1:10">
      <c r="B11" s="1"/>
      <c r="C11" s="1"/>
      <c r="D11" s="1"/>
      <c r="E11" s="1"/>
      <c r="F11" s="1">
        <v>0.9</v>
      </c>
      <c r="G11" s="3">
        <v>10886.364</v>
      </c>
      <c r="H11" s="3">
        <v>20102.97</v>
      </c>
      <c r="I11" s="2">
        <f t="shared" si="0"/>
        <v>1.8466193120127163</v>
      </c>
      <c r="J11" s="3">
        <f t="shared" si="1"/>
        <v>12883.909999999985</v>
      </c>
    </row>
    <row r="12" spans="1:10">
      <c r="B12" s="1"/>
      <c r="C12" s="1"/>
      <c r="D12" s="1"/>
      <c r="E12" s="1"/>
      <c r="F12" s="1">
        <v>0.95</v>
      </c>
      <c r="G12" s="3">
        <v>15631.817999999999</v>
      </c>
      <c r="H12" s="3">
        <v>27322.03</v>
      </c>
      <c r="I12" s="2">
        <f t="shared" si="0"/>
        <v>1.7478472433596655</v>
      </c>
      <c r="J12" s="3">
        <f t="shared" si="1"/>
        <v>21629.977499999997</v>
      </c>
    </row>
    <row r="13" spans="1:10">
      <c r="B13" s="1"/>
      <c r="C13" s="1"/>
      <c r="D13" s="1"/>
      <c r="E13" s="1"/>
      <c r="F13" s="1">
        <v>0.99</v>
      </c>
      <c r="G13" s="3">
        <v>34378.832000000002</v>
      </c>
      <c r="H13" s="3">
        <v>50090.239999999998</v>
      </c>
      <c r="I13" s="2">
        <f t="shared" si="0"/>
        <v>1.4570081962063166</v>
      </c>
      <c r="J13" s="3">
        <f>H13</f>
        <v>50090.239999999998</v>
      </c>
    </row>
  </sheetData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workbookViewId="0">
      <selection activeCell="G3" sqref="G3:G13"/>
    </sheetView>
  </sheetViews>
  <sheetFormatPr baseColWidth="10" defaultRowHeight="15.6"/>
  <sheetData>
    <row r="1" spans="1:10">
      <c r="A1" t="s">
        <v>10</v>
      </c>
      <c r="B1" s="1" t="s">
        <v>9</v>
      </c>
      <c r="C1" s="1" t="s">
        <v>8</v>
      </c>
      <c r="D1" s="1" t="s">
        <v>7</v>
      </c>
      <c r="E1" s="1" t="s">
        <v>6</v>
      </c>
      <c r="F1" s="1" t="s">
        <v>5</v>
      </c>
      <c r="G1" s="1" t="s">
        <v>4</v>
      </c>
      <c r="H1" s="1" t="s">
        <v>3</v>
      </c>
      <c r="I1" s="1" t="s">
        <v>2</v>
      </c>
      <c r="J1" s="1" t="s">
        <v>1</v>
      </c>
    </row>
    <row r="2" spans="1:10">
      <c r="A2">
        <v>2013</v>
      </c>
      <c r="B2" s="1" t="s">
        <v>0</v>
      </c>
      <c r="C2" s="5" t="s">
        <v>11</v>
      </c>
      <c r="D2" s="3">
        <v>113352500</v>
      </c>
      <c r="E2" s="3">
        <f>H2</f>
        <v>230835</v>
      </c>
      <c r="F2" s="1">
        <v>0</v>
      </c>
      <c r="G2" s="6">
        <v>0</v>
      </c>
      <c r="H2" s="3">
        <v>230835</v>
      </c>
      <c r="I2" s="2"/>
      <c r="J2" s="3">
        <f>((1-$F2)*H2-(1-$F3)*H3)/($F3-$F2)</f>
        <v>10911.000000000058</v>
      </c>
    </row>
    <row r="3" spans="1:10">
      <c r="B3" s="1"/>
      <c r="C3" s="1"/>
      <c r="D3" s="1"/>
      <c r="E3" s="1"/>
      <c r="F3" s="1">
        <v>0.1</v>
      </c>
      <c r="G3" s="3">
        <v>56400</v>
      </c>
      <c r="H3" s="3">
        <v>255271</v>
      </c>
      <c r="I3" s="2">
        <f t="shared" ref="I3:I13" si="0">H3/G3</f>
        <v>4.5260815602836884</v>
      </c>
      <c r="J3" s="3">
        <f>((1-$F3)*H3-(1-$F4)*H4)/($F4-$F3)</f>
        <v>82438.999999999942</v>
      </c>
    </row>
    <row r="4" spans="1:10">
      <c r="B4" s="1"/>
      <c r="C4" s="1"/>
      <c r="D4" s="1"/>
      <c r="E4" s="1"/>
      <c r="F4" s="4">
        <v>0.2</v>
      </c>
      <c r="G4" s="3">
        <v>102000</v>
      </c>
      <c r="H4" s="3">
        <v>276875</v>
      </c>
      <c r="I4" s="2">
        <f t="shared" si="0"/>
        <v>2.7144607843137254</v>
      </c>
      <c r="J4" s="3">
        <f t="shared" ref="J4:J12" si="1">((1-$F4)*H4-(1-$F5)*H5)/($F5-$F4)</f>
        <v>115861.00000000009</v>
      </c>
    </row>
    <row r="5" spans="1:10">
      <c r="B5" s="1"/>
      <c r="C5" s="1"/>
      <c r="D5" s="1"/>
      <c r="E5" s="1"/>
      <c r="F5" s="1">
        <v>0.3</v>
      </c>
      <c r="G5" s="3">
        <v>128352</v>
      </c>
      <c r="H5" s="3">
        <v>299877</v>
      </c>
      <c r="I5" s="2">
        <f t="shared" si="0"/>
        <v>2.3363640613313388</v>
      </c>
      <c r="J5" s="3">
        <f t="shared" si="1"/>
        <v>140072.99999999983</v>
      </c>
    </row>
    <row r="6" spans="1:10">
      <c r="B6" s="1"/>
      <c r="C6" s="1"/>
      <c r="D6" s="1"/>
      <c r="E6" s="1"/>
      <c r="F6" s="1">
        <v>0.4</v>
      </c>
      <c r="G6" s="3">
        <v>151724</v>
      </c>
      <c r="H6" s="3">
        <v>326511</v>
      </c>
      <c r="I6" s="2">
        <f t="shared" si="0"/>
        <v>2.1520062745511588</v>
      </c>
      <c r="J6" s="3">
        <f t="shared" si="1"/>
        <v>166841.00000000009</v>
      </c>
    </row>
    <row r="7" spans="1:10">
      <c r="B7" s="1"/>
      <c r="C7" s="1"/>
      <c r="D7" s="1"/>
      <c r="E7" s="1"/>
      <c r="F7" s="1">
        <v>0.5</v>
      </c>
      <c r="G7" s="3">
        <v>180000</v>
      </c>
      <c r="H7" s="3">
        <v>358445</v>
      </c>
      <c r="I7" s="2">
        <f t="shared" si="0"/>
        <v>1.9913611111111111</v>
      </c>
      <c r="J7" s="3">
        <f t="shared" si="1"/>
        <v>200589</v>
      </c>
    </row>
    <row r="8" spans="1:10">
      <c r="B8" s="1"/>
      <c r="C8" s="1"/>
      <c r="D8" s="1"/>
      <c r="E8" s="1"/>
      <c r="F8" s="1">
        <v>0.6</v>
      </c>
      <c r="G8" s="3">
        <v>218966</v>
      </c>
      <c r="H8" s="3">
        <v>397909</v>
      </c>
      <c r="I8" s="2">
        <f t="shared" si="0"/>
        <v>1.8172181982590905</v>
      </c>
      <c r="J8" s="3">
        <f t="shared" si="1"/>
        <v>241926.99999999988</v>
      </c>
    </row>
    <row r="9" spans="1:10">
      <c r="B9" s="1"/>
      <c r="C9" s="1"/>
      <c r="D9" s="1"/>
      <c r="E9" s="1"/>
      <c r="F9" s="1">
        <v>0.7</v>
      </c>
      <c r="G9" s="3">
        <v>270690</v>
      </c>
      <c r="H9" s="3">
        <v>449903</v>
      </c>
      <c r="I9" s="2">
        <f t="shared" si="0"/>
        <v>1.6620599209427758</v>
      </c>
      <c r="J9" s="3">
        <f t="shared" si="1"/>
        <v>296741.00000000023</v>
      </c>
    </row>
    <row r="10" spans="1:10">
      <c r="B10" s="1"/>
      <c r="C10" s="1"/>
      <c r="D10" s="1"/>
      <c r="E10" s="1"/>
      <c r="F10" s="1">
        <v>0.8</v>
      </c>
      <c r="G10" s="3">
        <v>340717</v>
      </c>
      <c r="H10" s="3">
        <v>526484</v>
      </c>
      <c r="I10" s="2">
        <f t="shared" si="0"/>
        <v>1.5452237487416243</v>
      </c>
      <c r="J10" s="3">
        <f t="shared" si="1"/>
        <v>384589.99999999994</v>
      </c>
    </row>
    <row r="11" spans="1:10">
      <c r="B11" s="1"/>
      <c r="C11" s="1"/>
      <c r="D11" s="1"/>
      <c r="E11" s="1"/>
      <c r="F11" s="1">
        <v>0.9</v>
      </c>
      <c r="G11" s="3">
        <v>446793</v>
      </c>
      <c r="H11" s="3">
        <v>668378</v>
      </c>
      <c r="I11" s="2">
        <f t="shared" si="0"/>
        <v>1.4959455497288454</v>
      </c>
      <c r="J11" s="3">
        <f t="shared" si="1"/>
        <v>505737.99999999971</v>
      </c>
    </row>
    <row r="12" spans="1:10">
      <c r="B12" s="1"/>
      <c r="C12" s="1"/>
      <c r="D12" s="1"/>
      <c r="E12" s="1"/>
      <c r="F12" s="1">
        <v>0.95</v>
      </c>
      <c r="G12" s="3">
        <v>569793</v>
      </c>
      <c r="H12" s="3">
        <v>831018</v>
      </c>
      <c r="I12" s="2">
        <f t="shared" si="0"/>
        <v>1.4584559655875029</v>
      </c>
      <c r="J12" s="3">
        <f t="shared" si="1"/>
        <v>696005.25000000012</v>
      </c>
    </row>
    <row r="13" spans="1:10">
      <c r="B13" s="1"/>
      <c r="C13" s="1"/>
      <c r="D13" s="1"/>
      <c r="E13" s="1"/>
      <c r="F13" s="1">
        <v>0.99</v>
      </c>
      <c r="G13" s="3">
        <v>965517</v>
      </c>
      <c r="H13" s="3">
        <v>1371069</v>
      </c>
      <c r="I13" s="2">
        <f t="shared" si="0"/>
        <v>1.4200361050090262</v>
      </c>
      <c r="J13" s="3">
        <f>H13</f>
        <v>1371069</v>
      </c>
    </row>
  </sheetData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workbookViewId="0">
      <selection activeCell="E9" sqref="E9"/>
    </sheetView>
  </sheetViews>
  <sheetFormatPr baseColWidth="10" defaultRowHeight="15.6"/>
  <sheetData>
    <row r="1" spans="1:10">
      <c r="A1" t="s">
        <v>10</v>
      </c>
      <c r="B1" s="1" t="s">
        <v>9</v>
      </c>
      <c r="C1" s="1" t="s">
        <v>8</v>
      </c>
      <c r="D1" s="1" t="s">
        <v>7</v>
      </c>
      <c r="E1" s="1" t="s">
        <v>6</v>
      </c>
      <c r="F1" s="1" t="s">
        <v>5</v>
      </c>
      <c r="G1" s="1" t="s">
        <v>4</v>
      </c>
      <c r="H1" s="1" t="s">
        <v>3</v>
      </c>
      <c r="I1" s="1" t="s">
        <v>2</v>
      </c>
      <c r="J1" s="1" t="s">
        <v>1</v>
      </c>
    </row>
    <row r="2" spans="1:10">
      <c r="A2">
        <v>2014</v>
      </c>
      <c r="B2" s="1" t="s">
        <v>0</v>
      </c>
      <c r="C2" s="5" t="s">
        <v>11</v>
      </c>
      <c r="D2" s="3">
        <v>114186500</v>
      </c>
      <c r="E2" s="3">
        <f>H2</f>
        <v>252929</v>
      </c>
      <c r="F2" s="1">
        <v>0</v>
      </c>
      <c r="G2" s="6">
        <v>0</v>
      </c>
      <c r="H2" s="3">
        <v>252929</v>
      </c>
      <c r="I2" s="2"/>
      <c r="J2" s="3">
        <f>((1-$F2)*H2-(1-$F3)*H3)/($F3-$F2)</f>
        <v>10711.999999999825</v>
      </c>
    </row>
    <row r="3" spans="1:10">
      <c r="B3" s="1"/>
      <c r="C3" s="1"/>
      <c r="D3" s="1"/>
      <c r="E3" s="1"/>
      <c r="F3" s="1">
        <v>0.1</v>
      </c>
      <c r="G3" s="3">
        <v>58200</v>
      </c>
      <c r="H3" s="3">
        <v>279842</v>
      </c>
      <c r="I3" s="2">
        <f t="shared" ref="I3:I13" si="0">H3/G3</f>
        <v>4.8082817869415804</v>
      </c>
      <c r="J3" s="3">
        <f>((1-$F3)*H3-(1-$F4)*H4)/($F4-$F3)</f>
        <v>89842.000000000116</v>
      </c>
    </row>
    <row r="4" spans="1:10">
      <c r="B4" s="1"/>
      <c r="C4" s="1"/>
      <c r="D4" s="1"/>
      <c r="E4" s="1"/>
      <c r="F4" s="4">
        <v>0.2</v>
      </c>
      <c r="G4" s="3">
        <v>112455</v>
      </c>
      <c r="H4" s="3">
        <v>303592</v>
      </c>
      <c r="I4" s="2">
        <f t="shared" si="0"/>
        <v>2.6996754257258457</v>
      </c>
      <c r="J4" s="3">
        <f t="shared" ref="J4:J12" si="1">((1-$F4)*H4-(1-$F5)*H5)/($F5-$F4)</f>
        <v>127955.00000000032</v>
      </c>
    </row>
    <row r="5" spans="1:10">
      <c r="B5" s="1"/>
      <c r="C5" s="1"/>
      <c r="D5" s="1"/>
      <c r="E5" s="1"/>
      <c r="F5" s="1">
        <v>0.3</v>
      </c>
      <c r="G5" s="3">
        <v>141545</v>
      </c>
      <c r="H5" s="3">
        <v>328683</v>
      </c>
      <c r="I5" s="2">
        <f t="shared" si="0"/>
        <v>2.3221095764597832</v>
      </c>
      <c r="J5" s="3">
        <f t="shared" si="1"/>
        <v>156080.99999999971</v>
      </c>
    </row>
    <row r="6" spans="1:10">
      <c r="B6" s="1"/>
      <c r="C6" s="1"/>
      <c r="D6" s="1"/>
      <c r="E6" s="1"/>
      <c r="F6" s="1">
        <v>0.4</v>
      </c>
      <c r="G6" s="3">
        <v>171517</v>
      </c>
      <c r="H6" s="3">
        <v>357450</v>
      </c>
      <c r="I6" s="2">
        <f t="shared" si="0"/>
        <v>2.0840499775532453</v>
      </c>
      <c r="J6" s="3">
        <f t="shared" si="1"/>
        <v>185735.00000000003</v>
      </c>
    </row>
    <row r="7" spans="1:10">
      <c r="B7" s="1"/>
      <c r="C7" s="1"/>
      <c r="D7" s="1"/>
      <c r="E7" s="1"/>
      <c r="F7" s="1">
        <v>0.5</v>
      </c>
      <c r="G7" s="3">
        <v>204207</v>
      </c>
      <c r="H7" s="3">
        <v>391793</v>
      </c>
      <c r="I7" s="2">
        <f t="shared" si="0"/>
        <v>1.9186070996586797</v>
      </c>
      <c r="J7" s="3">
        <f t="shared" si="1"/>
        <v>219556.99999999988</v>
      </c>
    </row>
    <row r="8" spans="1:10">
      <c r="B8" s="1"/>
      <c r="C8" s="1"/>
      <c r="D8" s="1"/>
      <c r="E8" s="1"/>
      <c r="F8" s="1">
        <v>0.6</v>
      </c>
      <c r="G8" s="3">
        <v>241379</v>
      </c>
      <c r="H8" s="3">
        <v>434852</v>
      </c>
      <c r="I8" s="2">
        <f t="shared" si="0"/>
        <v>1.8015320305411822</v>
      </c>
      <c r="J8" s="3">
        <f t="shared" si="1"/>
        <v>264599</v>
      </c>
    </row>
    <row r="9" spans="1:10">
      <c r="B9" s="1"/>
      <c r="C9" s="1"/>
      <c r="D9" s="1"/>
      <c r="E9" s="1"/>
      <c r="F9" s="1">
        <v>0.7</v>
      </c>
      <c r="G9" s="3">
        <v>289655</v>
      </c>
      <c r="H9" s="3">
        <v>491603</v>
      </c>
      <c r="I9" s="2">
        <f t="shared" si="0"/>
        <v>1.697201843572526</v>
      </c>
      <c r="J9" s="3">
        <f t="shared" si="1"/>
        <v>325801.00000000023</v>
      </c>
    </row>
    <row r="10" spans="1:10">
      <c r="B10" s="1"/>
      <c r="C10" s="1"/>
      <c r="D10" s="1"/>
      <c r="E10" s="1"/>
      <c r="F10" s="1">
        <v>0.8</v>
      </c>
      <c r="G10" s="3">
        <v>358621</v>
      </c>
      <c r="H10" s="3">
        <v>574504</v>
      </c>
      <c r="I10" s="2">
        <f t="shared" si="0"/>
        <v>1.6019809213626641</v>
      </c>
      <c r="J10" s="3">
        <f t="shared" si="1"/>
        <v>413909.00000000006</v>
      </c>
    </row>
    <row r="11" spans="1:10">
      <c r="B11" s="1"/>
      <c r="C11" s="1"/>
      <c r="D11" s="1"/>
      <c r="E11" s="1"/>
      <c r="F11" s="1">
        <v>0.9</v>
      </c>
      <c r="G11" s="3">
        <v>482759</v>
      </c>
      <c r="H11" s="3">
        <v>735099</v>
      </c>
      <c r="I11" s="2">
        <f t="shared" si="0"/>
        <v>1.5227038750183839</v>
      </c>
      <c r="J11" s="3">
        <f t="shared" si="1"/>
        <v>541289.99999999953</v>
      </c>
    </row>
    <row r="12" spans="1:10">
      <c r="B12" s="1"/>
      <c r="C12" s="1"/>
      <c r="D12" s="1"/>
      <c r="E12" s="1"/>
      <c r="F12" s="1">
        <v>0.95</v>
      </c>
      <c r="G12" s="3">
        <v>620690</v>
      </c>
      <c r="H12" s="3">
        <v>928908</v>
      </c>
      <c r="I12" s="2">
        <f t="shared" si="0"/>
        <v>1.496573168570462</v>
      </c>
      <c r="J12" s="3">
        <f t="shared" si="1"/>
        <v>773528.49999999988</v>
      </c>
    </row>
    <row r="13" spans="1:10">
      <c r="B13" s="1"/>
      <c r="C13" s="1"/>
      <c r="D13" s="1"/>
      <c r="E13" s="1"/>
      <c r="F13" s="1">
        <v>0.99</v>
      </c>
      <c r="G13" s="3">
        <v>1103448</v>
      </c>
      <c r="H13" s="3">
        <v>1550426</v>
      </c>
      <c r="I13" s="2">
        <f t="shared" si="0"/>
        <v>1.4050739137684785</v>
      </c>
      <c r="J13" s="3">
        <f>H13</f>
        <v>1550426</v>
      </c>
    </row>
  </sheetData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workbookViewId="0">
      <selection activeCell="H18" sqref="H18"/>
    </sheetView>
  </sheetViews>
  <sheetFormatPr baseColWidth="10" defaultRowHeight="15.6"/>
  <sheetData>
    <row r="1" spans="1:10">
      <c r="A1" t="s">
        <v>10</v>
      </c>
      <c r="B1" s="1" t="s">
        <v>9</v>
      </c>
      <c r="C1" s="1" t="s">
        <v>8</v>
      </c>
      <c r="D1" s="1" t="s">
        <v>7</v>
      </c>
      <c r="E1" s="1" t="s">
        <v>6</v>
      </c>
      <c r="F1" s="1" t="s">
        <v>5</v>
      </c>
      <c r="G1" s="1" t="s">
        <v>4</v>
      </c>
      <c r="H1" s="1" t="s">
        <v>3</v>
      </c>
      <c r="I1" s="1" t="s">
        <v>2</v>
      </c>
      <c r="J1" s="1" t="s">
        <v>1</v>
      </c>
    </row>
    <row r="2" spans="1:10">
      <c r="A2">
        <v>2015</v>
      </c>
      <c r="B2" s="1" t="s">
        <v>0</v>
      </c>
      <c r="C2" s="5" t="s">
        <v>11</v>
      </c>
      <c r="D2" s="3">
        <v>114938000</v>
      </c>
      <c r="E2" s="3">
        <f>H2</f>
        <v>258807</v>
      </c>
      <c r="F2" s="1">
        <v>0</v>
      </c>
      <c r="G2" s="6">
        <v>0</v>
      </c>
      <c r="H2" s="3">
        <v>258807</v>
      </c>
      <c r="I2" s="2"/>
      <c r="J2" s="3">
        <f>((1-$F2)*H2-(1-$F3)*H3)/($F3-$F2)</f>
        <v>8085</v>
      </c>
    </row>
    <row r="3" spans="1:10">
      <c r="B3" s="1"/>
      <c r="C3" s="1"/>
      <c r="D3" s="1"/>
      <c r="E3" s="1"/>
      <c r="F3" s="1">
        <v>0.1</v>
      </c>
      <c r="G3" s="3">
        <v>51600</v>
      </c>
      <c r="H3" s="3">
        <v>286665</v>
      </c>
      <c r="I3" s="2">
        <f t="shared" ref="I3:I13" si="0">H3/G3</f>
        <v>5.5555232558139531</v>
      </c>
      <c r="J3" s="3">
        <f>((1-$F3)*H3-(1-$F4)*H4)/($F4-$F3)</f>
        <v>92145</v>
      </c>
    </row>
    <row r="4" spans="1:10">
      <c r="B4" s="1"/>
      <c r="C4" s="1"/>
      <c r="D4" s="1"/>
      <c r="E4" s="1"/>
      <c r="F4" s="4">
        <v>0.2</v>
      </c>
      <c r="G4" s="3">
        <v>118141</v>
      </c>
      <c r="H4" s="3">
        <v>310980</v>
      </c>
      <c r="I4" s="2">
        <f t="shared" si="0"/>
        <v>2.6322783792248248</v>
      </c>
      <c r="J4" s="3">
        <f t="shared" ref="J4:J12" si="1">((1-$F4)*H4-(1-$F5)*H5)/($F5-$F4)</f>
        <v>134552.00000000015</v>
      </c>
    </row>
    <row r="5" spans="1:10">
      <c r="B5" s="1"/>
      <c r="C5" s="1"/>
      <c r="D5" s="1"/>
      <c r="E5" s="1"/>
      <c r="F5" s="1">
        <v>0.3</v>
      </c>
      <c r="G5" s="3">
        <v>150000</v>
      </c>
      <c r="H5" s="3">
        <v>336184</v>
      </c>
      <c r="I5" s="2">
        <f t="shared" si="0"/>
        <v>2.2412266666666665</v>
      </c>
      <c r="J5" s="3">
        <f t="shared" si="1"/>
        <v>165387.99999999983</v>
      </c>
    </row>
    <row r="6" spans="1:10">
      <c r="B6" s="1"/>
      <c r="C6" s="1"/>
      <c r="D6" s="1"/>
      <c r="E6" s="1"/>
      <c r="F6" s="1">
        <v>0.4</v>
      </c>
      <c r="G6" s="3">
        <v>179310</v>
      </c>
      <c r="H6" s="3">
        <v>364650</v>
      </c>
      <c r="I6" s="2">
        <f t="shared" si="0"/>
        <v>2.0336289108248287</v>
      </c>
      <c r="J6" s="3">
        <f t="shared" si="1"/>
        <v>194270.00000000003</v>
      </c>
    </row>
    <row r="7" spans="1:10">
      <c r="B7" s="1"/>
      <c r="C7" s="1"/>
      <c r="D7" s="1"/>
      <c r="E7" s="1"/>
      <c r="F7" s="1">
        <v>0.5</v>
      </c>
      <c r="G7" s="3">
        <v>206897</v>
      </c>
      <c r="H7" s="3">
        <v>398726</v>
      </c>
      <c r="I7" s="2">
        <f t="shared" si="0"/>
        <v>1.9271714911284359</v>
      </c>
      <c r="J7" s="3">
        <f t="shared" si="1"/>
        <v>227141.99999999988</v>
      </c>
    </row>
    <row r="8" spans="1:10">
      <c r="B8" s="1"/>
      <c r="C8" s="1"/>
      <c r="D8" s="1"/>
      <c r="E8" s="1"/>
      <c r="F8" s="1">
        <v>0.6</v>
      </c>
      <c r="G8" s="3">
        <v>248276</v>
      </c>
      <c r="H8" s="3">
        <v>441622</v>
      </c>
      <c r="I8" s="2">
        <f t="shared" si="0"/>
        <v>1.7787542895809503</v>
      </c>
      <c r="J8" s="3">
        <f t="shared" si="1"/>
        <v>270966.99999999988</v>
      </c>
    </row>
    <row r="9" spans="1:10">
      <c r="B9" s="1"/>
      <c r="C9" s="1"/>
      <c r="D9" s="1"/>
      <c r="E9" s="1"/>
      <c r="F9" s="1">
        <v>0.7</v>
      </c>
      <c r="G9" s="3">
        <v>296552</v>
      </c>
      <c r="H9" s="3">
        <v>498507</v>
      </c>
      <c r="I9" s="2">
        <f t="shared" si="0"/>
        <v>1.6810104130135692</v>
      </c>
      <c r="J9" s="3">
        <f t="shared" si="1"/>
        <v>335115.00000000029</v>
      </c>
    </row>
    <row r="10" spans="1:10">
      <c r="B10" s="1"/>
      <c r="C10" s="1"/>
      <c r="D10" s="1"/>
      <c r="E10" s="1"/>
      <c r="F10" s="1">
        <v>0.8</v>
      </c>
      <c r="G10" s="3">
        <v>377931</v>
      </c>
      <c r="H10" s="3">
        <v>580203</v>
      </c>
      <c r="I10" s="2">
        <f t="shared" si="0"/>
        <v>1.5352088079570081</v>
      </c>
      <c r="J10" s="3">
        <f t="shared" si="1"/>
        <v>431408</v>
      </c>
    </row>
    <row r="11" spans="1:10">
      <c r="B11" s="1"/>
      <c r="C11" s="1"/>
      <c r="D11" s="1"/>
      <c r="E11" s="1"/>
      <c r="F11" s="1">
        <v>0.9</v>
      </c>
      <c r="G11" s="3">
        <v>499830</v>
      </c>
      <c r="H11" s="3">
        <v>728998</v>
      </c>
      <c r="I11" s="2">
        <f t="shared" si="0"/>
        <v>1.4584918872416621</v>
      </c>
      <c r="J11" s="3">
        <f t="shared" si="1"/>
        <v>559072.99999999977</v>
      </c>
    </row>
    <row r="12" spans="1:10">
      <c r="B12" s="1"/>
      <c r="C12" s="1"/>
      <c r="D12" s="1"/>
      <c r="E12" s="1"/>
      <c r="F12" s="1">
        <v>0.95</v>
      </c>
      <c r="G12" s="3">
        <v>620690</v>
      </c>
      <c r="H12" s="3">
        <v>898923</v>
      </c>
      <c r="I12" s="2">
        <f t="shared" si="0"/>
        <v>1.4482640287422062</v>
      </c>
      <c r="J12" s="3">
        <f t="shared" si="1"/>
        <v>749915.75</v>
      </c>
    </row>
    <row r="13" spans="1:10">
      <c r="B13" s="1"/>
      <c r="C13" s="1"/>
      <c r="D13" s="1"/>
      <c r="E13" s="1"/>
      <c r="F13" s="1">
        <v>0.99</v>
      </c>
      <c r="G13" s="3">
        <v>1002759</v>
      </c>
      <c r="H13" s="3">
        <v>1494952</v>
      </c>
      <c r="I13" s="2">
        <f t="shared" si="0"/>
        <v>1.4908387758175194</v>
      </c>
      <c r="J13" s="3">
        <f>H13</f>
        <v>1494952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workbookViewId="0">
      <selection activeCell="A5" sqref="A5"/>
    </sheetView>
  </sheetViews>
  <sheetFormatPr baseColWidth="10" defaultRowHeight="15.6"/>
  <sheetData>
    <row r="1" spans="1:10">
      <c r="A1" t="s">
        <v>10</v>
      </c>
      <c r="B1" s="1" t="s">
        <v>9</v>
      </c>
      <c r="C1" s="1" t="s">
        <v>8</v>
      </c>
      <c r="D1" s="1" t="s">
        <v>7</v>
      </c>
      <c r="E1" s="1" t="s">
        <v>6</v>
      </c>
      <c r="F1" s="1" t="s">
        <v>5</v>
      </c>
      <c r="G1" s="1" t="s">
        <v>4</v>
      </c>
      <c r="H1" s="1" t="s">
        <v>3</v>
      </c>
      <c r="I1" s="1" t="s">
        <v>2</v>
      </c>
      <c r="J1" s="1" t="s">
        <v>1</v>
      </c>
    </row>
    <row r="2" spans="1:10">
      <c r="A2">
        <v>1996</v>
      </c>
      <c r="B2" s="1" t="s">
        <v>0</v>
      </c>
      <c r="C2" s="5" t="s">
        <v>11</v>
      </c>
      <c r="D2" s="3">
        <v>107793224</v>
      </c>
      <c r="E2" s="3">
        <f>H2</f>
        <v>6387.2349999999997</v>
      </c>
      <c r="F2" s="1">
        <v>0</v>
      </c>
      <c r="G2" s="6">
        <v>0</v>
      </c>
      <c r="H2" s="3">
        <v>6387.2349999999997</v>
      </c>
      <c r="I2" s="2"/>
      <c r="J2" s="6">
        <f>((1-$F2)*H2-(1-$F3)*H3)/($F3-$F2)</f>
        <v>0.24999999999636202</v>
      </c>
    </row>
    <row r="3" spans="1:10">
      <c r="B3" s="1"/>
      <c r="C3" s="1"/>
      <c r="D3" s="1"/>
      <c r="E3" s="1"/>
      <c r="F3" s="1">
        <v>0.1</v>
      </c>
      <c r="G3" s="6">
        <f>2*J2+0.1</f>
        <v>0.59999999999272402</v>
      </c>
      <c r="H3" s="3">
        <v>7096.9</v>
      </c>
      <c r="I3" s="2">
        <f t="shared" ref="I3:I13" si="0">H3/G3</f>
        <v>11828.166666810102</v>
      </c>
      <c r="J3" s="6">
        <f>((1-$F3)*H3-(1-$F4)*H4)/($F4-$F3)</f>
        <v>1.2679999999909342</v>
      </c>
    </row>
    <row r="4" spans="1:10">
      <c r="B4" s="1"/>
      <c r="C4" s="1"/>
      <c r="D4" s="1"/>
      <c r="E4" s="1"/>
      <c r="F4" s="4">
        <v>0.2</v>
      </c>
      <c r="G4" s="3">
        <v>30.126000000000001</v>
      </c>
      <c r="H4" s="3">
        <v>7983.8540000000003</v>
      </c>
      <c r="I4" s="2">
        <f t="shared" si="0"/>
        <v>265.01540197835754</v>
      </c>
      <c r="J4" s="3">
        <f t="shared" ref="J4:J12" si="1">((1-$F4)*H4-(1-$F5)*H5)/($F5-$F4)</f>
        <v>925.39000000001602</v>
      </c>
    </row>
    <row r="5" spans="1:10">
      <c r="B5" s="1"/>
      <c r="C5" s="1"/>
      <c r="D5" s="1"/>
      <c r="E5" s="1"/>
      <c r="F5" s="1">
        <v>0.3</v>
      </c>
      <c r="G5" s="3">
        <v>1663.636</v>
      </c>
      <c r="H5" s="3">
        <v>8992.2060000000001</v>
      </c>
      <c r="I5" s="2">
        <f t="shared" si="0"/>
        <v>5.4051523289950447</v>
      </c>
      <c r="J5" s="3">
        <f t="shared" si="1"/>
        <v>2204.0939999999855</v>
      </c>
    </row>
    <row r="6" spans="1:10">
      <c r="B6" s="1"/>
      <c r="C6" s="1"/>
      <c r="D6" s="1"/>
      <c r="E6" s="1"/>
      <c r="F6" s="1">
        <v>0.4</v>
      </c>
      <c r="G6" s="3">
        <v>2693.1819999999998</v>
      </c>
      <c r="H6" s="3">
        <v>10123.558000000001</v>
      </c>
      <c r="I6" s="2">
        <f t="shared" si="0"/>
        <v>3.7589579909564232</v>
      </c>
      <c r="J6" s="3">
        <f t="shared" si="1"/>
        <v>3184.7680000000046</v>
      </c>
    </row>
    <row r="7" spans="1:10">
      <c r="B7" s="1"/>
      <c r="C7" s="1"/>
      <c r="D7" s="1"/>
      <c r="E7" s="1"/>
      <c r="F7" s="1">
        <v>0.5</v>
      </c>
      <c r="G7" s="3">
        <v>3600</v>
      </c>
      <c r="H7" s="3">
        <v>11511.316000000001</v>
      </c>
      <c r="I7" s="2">
        <f t="shared" si="0"/>
        <v>3.1975877777777781</v>
      </c>
      <c r="J7" s="3">
        <f t="shared" si="1"/>
        <v>4004.8679999999977</v>
      </c>
    </row>
    <row r="8" spans="1:10">
      <c r="B8" s="1"/>
      <c r="C8" s="1"/>
      <c r="D8" s="1"/>
      <c r="E8" s="1"/>
      <c r="F8" s="1">
        <v>0.6</v>
      </c>
      <c r="G8" s="3">
        <v>4560</v>
      </c>
      <c r="H8" s="3">
        <v>13387.928</v>
      </c>
      <c r="I8" s="2">
        <f t="shared" si="0"/>
        <v>2.9359491228070174</v>
      </c>
      <c r="J8" s="3">
        <f t="shared" si="1"/>
        <v>5359.5950000000003</v>
      </c>
    </row>
    <row r="9" spans="1:10">
      <c r="B9" s="1"/>
      <c r="C9" s="1"/>
      <c r="D9" s="1"/>
      <c r="E9" s="1"/>
      <c r="F9" s="1">
        <v>0.7</v>
      </c>
      <c r="G9" s="3">
        <v>6456.8180000000002</v>
      </c>
      <c r="H9" s="3">
        <v>16064.039000000001</v>
      </c>
      <c r="I9" s="2">
        <f t="shared" si="0"/>
        <v>2.4879188169776505</v>
      </c>
      <c r="J9" s="3">
        <f t="shared" si="1"/>
        <v>7512.2210000000114</v>
      </c>
    </row>
    <row r="10" spans="1:10">
      <c r="B10" s="1"/>
      <c r="C10" s="1"/>
      <c r="D10" s="1"/>
      <c r="E10" s="1"/>
      <c r="F10" s="1">
        <v>0.8</v>
      </c>
      <c r="G10" s="3">
        <v>8916</v>
      </c>
      <c r="H10" s="3">
        <v>20339.948</v>
      </c>
      <c r="I10" s="2">
        <f t="shared" si="0"/>
        <v>2.2812862270076266</v>
      </c>
      <c r="J10" s="3">
        <f t="shared" si="1"/>
        <v>11303.38</v>
      </c>
    </row>
    <row r="11" spans="1:10">
      <c r="B11" s="1"/>
      <c r="C11" s="1"/>
      <c r="D11" s="1"/>
      <c r="E11" s="1"/>
      <c r="F11" s="1">
        <v>0.9</v>
      </c>
      <c r="G11" s="3">
        <v>14531.817999999999</v>
      </c>
      <c r="H11" s="3">
        <v>29376.516</v>
      </c>
      <c r="I11" s="2">
        <f t="shared" si="0"/>
        <v>2.02153068528659</v>
      </c>
      <c r="J11" s="3">
        <f t="shared" si="1"/>
        <v>17700.343999999972</v>
      </c>
    </row>
    <row r="12" spans="1:10">
      <c r="B12" s="1"/>
      <c r="C12" s="1"/>
      <c r="D12" s="1"/>
      <c r="E12" s="1"/>
      <c r="F12" s="1">
        <v>0.95</v>
      </c>
      <c r="G12" s="3">
        <v>21760.923999999999</v>
      </c>
      <c r="H12" s="3">
        <v>41052.688000000002</v>
      </c>
      <c r="I12" s="2">
        <f t="shared" si="0"/>
        <v>1.8865323917311601</v>
      </c>
      <c r="J12" s="3">
        <f t="shared" si="1"/>
        <v>30478.751999999997</v>
      </c>
    </row>
    <row r="13" spans="1:10">
      <c r="B13" s="1"/>
      <c r="C13" s="1"/>
      <c r="D13" s="1"/>
      <c r="E13" s="1"/>
      <c r="F13" s="1">
        <v>0.99</v>
      </c>
      <c r="G13" s="3">
        <v>49876.824000000001</v>
      </c>
      <c r="H13" s="3">
        <v>83348.432000000001</v>
      </c>
      <c r="I13" s="2">
        <f t="shared" si="0"/>
        <v>1.6710853922856035</v>
      </c>
      <c r="J13" s="3">
        <f>H13</f>
        <v>83348.432000000001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workbookViewId="0">
      <selection activeCell="A3" sqref="A3"/>
    </sheetView>
  </sheetViews>
  <sheetFormatPr baseColWidth="10" defaultRowHeight="15.6"/>
  <sheetData>
    <row r="1" spans="1:10">
      <c r="A1" t="s">
        <v>10</v>
      </c>
      <c r="B1" s="1" t="s">
        <v>9</v>
      </c>
      <c r="C1" s="1" t="s">
        <v>8</v>
      </c>
      <c r="D1" s="1" t="s">
        <v>7</v>
      </c>
      <c r="E1" s="1" t="s">
        <v>6</v>
      </c>
      <c r="F1" s="1" t="s">
        <v>5</v>
      </c>
      <c r="G1" s="1" t="s">
        <v>4</v>
      </c>
      <c r="H1" s="1" t="s">
        <v>3</v>
      </c>
      <c r="I1" s="1" t="s">
        <v>2</v>
      </c>
      <c r="J1" s="1" t="s">
        <v>1</v>
      </c>
    </row>
    <row r="2" spans="1:10">
      <c r="A2">
        <v>1997</v>
      </c>
      <c r="B2" s="1" t="s">
        <v>0</v>
      </c>
      <c r="C2" s="5" t="s">
        <v>11</v>
      </c>
      <c r="D2" s="3">
        <f>('1996'!D2+'1998'!D2)/2</f>
        <v>108282788</v>
      </c>
      <c r="E2" s="3">
        <f>H2</f>
        <v>7553.1175000000003</v>
      </c>
      <c r="F2" s="1">
        <v>0</v>
      </c>
      <c r="G2" s="6">
        <v>0</v>
      </c>
      <c r="H2" s="3">
        <f>('1996'!H2+'1998'!H2)/2</f>
        <v>7553.1175000000003</v>
      </c>
      <c r="I2" s="2"/>
      <c r="J2" s="6">
        <f>((1-$F2)*H2-(1-$F3)*H3)/($F3-$F2)</f>
        <v>3.624999999992724</v>
      </c>
    </row>
    <row r="3" spans="1:10">
      <c r="B3" s="1"/>
      <c r="C3" s="1"/>
      <c r="D3" s="1"/>
      <c r="E3" s="1"/>
      <c r="F3" s="1">
        <v>0.1</v>
      </c>
      <c r="G3" s="3">
        <f>('1996'!G3+'1998'!G3)/2</f>
        <v>7.3499999999854477</v>
      </c>
      <c r="H3" s="3">
        <f>('1996'!H3+'1998'!H3)/2</f>
        <v>8391.9500000000007</v>
      </c>
      <c r="I3" s="2">
        <f t="shared" ref="I3:I13" si="0">H3/G3</f>
        <v>1141.7619047641654</v>
      </c>
      <c r="J3" s="6">
        <f>((1-$F3)*H3-(1-$F4)*H4)/($F4-$F3)</f>
        <v>552.13400000000547</v>
      </c>
    </row>
    <row r="4" spans="1:10">
      <c r="B4" s="1"/>
      <c r="C4" s="1"/>
      <c r="D4" s="1"/>
      <c r="E4" s="1"/>
      <c r="F4" s="4">
        <v>0.2</v>
      </c>
      <c r="G4" s="3">
        <f>('1996'!G4+'1998'!G4)/2</f>
        <v>1140.0630000000001</v>
      </c>
      <c r="H4" s="3">
        <f>('1996'!H4+'1998'!H4)/2</f>
        <v>9371.9269999999997</v>
      </c>
      <c r="I4" s="2">
        <f t="shared" si="0"/>
        <v>8.2205343038060175</v>
      </c>
      <c r="J4" s="3">
        <f t="shared" ref="J4:J12" si="1">((1-$F4)*H4-(1-$F5)*H5)/($F5-$F4)</f>
        <v>1978.6950000000165</v>
      </c>
    </row>
    <row r="5" spans="1:10">
      <c r="B5" s="1"/>
      <c r="C5" s="1"/>
      <c r="D5" s="1"/>
      <c r="E5" s="1"/>
      <c r="F5" s="1">
        <v>0.3</v>
      </c>
      <c r="G5" s="3">
        <f>('1996'!G5+'1998'!G5)/2</f>
        <v>2691.8180000000002</v>
      </c>
      <c r="H5" s="3">
        <f>('1996'!H5+'1998'!H5)/2</f>
        <v>10428.102999999999</v>
      </c>
      <c r="I5" s="2">
        <f t="shared" si="0"/>
        <v>3.8740000252617368</v>
      </c>
      <c r="J5" s="3">
        <f t="shared" si="1"/>
        <v>3203.0469999999868</v>
      </c>
    </row>
    <row r="6" spans="1:10">
      <c r="B6" s="1"/>
      <c r="C6" s="1"/>
      <c r="D6" s="1"/>
      <c r="E6" s="1"/>
      <c r="F6" s="1">
        <v>0.4</v>
      </c>
      <c r="G6" s="3">
        <f>('1996'!G6+'1998'!G6)/2</f>
        <v>3677.5909999999999</v>
      </c>
      <c r="H6" s="3">
        <f>('1996'!H6+'1998'!H6)/2</f>
        <v>11632.279</v>
      </c>
      <c r="I6" s="2">
        <f t="shared" si="0"/>
        <v>3.1630159525624251</v>
      </c>
      <c r="J6" s="3">
        <f t="shared" si="1"/>
        <v>4115.3840000000046</v>
      </c>
    </row>
    <row r="7" spans="1:10">
      <c r="B7" s="1"/>
      <c r="C7" s="1"/>
      <c r="D7" s="1"/>
      <c r="E7" s="1"/>
      <c r="F7" s="1">
        <v>0.5</v>
      </c>
      <c r="G7" s="3">
        <f>('1996'!G7+'1998'!G7)/2</f>
        <v>4500</v>
      </c>
      <c r="H7" s="3">
        <f>('1996'!H7+'1998'!H7)/2</f>
        <v>13135.657999999999</v>
      </c>
      <c r="I7" s="2">
        <f t="shared" si="0"/>
        <v>2.919035111111111</v>
      </c>
      <c r="J7" s="3">
        <f t="shared" si="1"/>
        <v>5026.4339999999911</v>
      </c>
    </row>
    <row r="8" spans="1:10">
      <c r="B8" s="1"/>
      <c r="C8" s="1"/>
      <c r="D8" s="1"/>
      <c r="E8" s="1"/>
      <c r="F8" s="1">
        <v>0.6</v>
      </c>
      <c r="G8" s="3">
        <f>('1996'!G8+'1998'!G8)/2</f>
        <v>5621</v>
      </c>
      <c r="H8" s="3">
        <f>('1996'!H8+'1998'!H8)/2</f>
        <v>15162.964</v>
      </c>
      <c r="I8" s="2">
        <f t="shared" si="0"/>
        <v>2.6975563067069914</v>
      </c>
      <c r="J8" s="3">
        <f t="shared" si="1"/>
        <v>6593.2974999999915</v>
      </c>
    </row>
    <row r="9" spans="1:10">
      <c r="B9" s="1"/>
      <c r="C9" s="1"/>
      <c r="D9" s="1"/>
      <c r="E9" s="1"/>
      <c r="F9" s="1">
        <v>0.7</v>
      </c>
      <c r="G9" s="3">
        <f>('1996'!G9+'1998'!G9)/2</f>
        <v>7803.4089999999997</v>
      </c>
      <c r="H9" s="3">
        <f>('1996'!H9+'1998'!H9)/2</f>
        <v>18019.519500000002</v>
      </c>
      <c r="I9" s="2">
        <f t="shared" si="0"/>
        <v>2.3091855751761829</v>
      </c>
      <c r="J9" s="3">
        <f t="shared" si="1"/>
        <v>8957.6105000000207</v>
      </c>
    </row>
    <row r="10" spans="1:10">
      <c r="B10" s="1"/>
      <c r="C10" s="1"/>
      <c r="D10" s="1"/>
      <c r="E10" s="1"/>
      <c r="F10" s="1">
        <v>0.8</v>
      </c>
      <c r="G10" s="3">
        <f>('1996'!G10+'1998'!G10)/2</f>
        <v>10458</v>
      </c>
      <c r="H10" s="3">
        <f>('1996'!H10+'1998'!H10)/2</f>
        <v>22550.474000000002</v>
      </c>
      <c r="I10" s="2">
        <f t="shared" si="0"/>
        <v>2.1562893478676615</v>
      </c>
      <c r="J10" s="3">
        <f t="shared" si="1"/>
        <v>13052.689999999997</v>
      </c>
    </row>
    <row r="11" spans="1:10">
      <c r="B11" s="1"/>
      <c r="C11" s="1"/>
      <c r="D11" s="1"/>
      <c r="E11" s="1"/>
      <c r="F11" s="1">
        <v>0.9</v>
      </c>
      <c r="G11" s="3">
        <f>('1996'!G11+'1998'!G11)/2</f>
        <v>16444.909</v>
      </c>
      <c r="H11" s="3">
        <f>('1996'!H11+'1998'!H11)/2</f>
        <v>32048.258000000002</v>
      </c>
      <c r="I11" s="2">
        <f t="shared" si="0"/>
        <v>1.9488254997336867</v>
      </c>
      <c r="J11" s="3">
        <f t="shared" si="1"/>
        <v>19501.67199999998</v>
      </c>
    </row>
    <row r="12" spans="1:10">
      <c r="B12" s="1"/>
      <c r="C12" s="1"/>
      <c r="D12" s="1"/>
      <c r="E12" s="1"/>
      <c r="F12" s="1">
        <v>0.95</v>
      </c>
      <c r="G12" s="3">
        <f>('1996'!G12+'1998'!G12)/2</f>
        <v>23378.962</v>
      </c>
      <c r="H12" s="3">
        <f>('1996'!H12+'1998'!H12)/2</f>
        <v>44594.843999999997</v>
      </c>
      <c r="I12" s="2">
        <f t="shared" si="0"/>
        <v>1.9074775004980973</v>
      </c>
      <c r="J12" s="3">
        <f t="shared" si="1"/>
        <v>32670.500999999997</v>
      </c>
    </row>
    <row r="13" spans="1:10">
      <c r="B13" s="1"/>
      <c r="C13" s="1"/>
      <c r="D13" s="1"/>
      <c r="E13" s="1"/>
      <c r="F13" s="1">
        <v>0.99</v>
      </c>
      <c r="G13" s="3">
        <f>('1996'!G13+'1998'!G13)/2</f>
        <v>51938.411999999997</v>
      </c>
      <c r="H13" s="3">
        <f>('1996'!H13+'1998'!H13)/2</f>
        <v>92292.216</v>
      </c>
      <c r="I13" s="2">
        <f t="shared" si="0"/>
        <v>1.7769549057449043</v>
      </c>
      <c r="J13" s="3">
        <f>H13</f>
        <v>92292.216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workbookViewId="0">
      <selection activeCell="B6" sqref="B6"/>
    </sheetView>
  </sheetViews>
  <sheetFormatPr baseColWidth="10" defaultRowHeight="15.6"/>
  <sheetData>
    <row r="1" spans="1:10">
      <c r="A1" t="s">
        <v>10</v>
      </c>
      <c r="B1" s="1" t="s">
        <v>9</v>
      </c>
      <c r="C1" s="1" t="s">
        <v>8</v>
      </c>
      <c r="D1" s="1" t="s">
        <v>7</v>
      </c>
      <c r="E1" s="1" t="s">
        <v>6</v>
      </c>
      <c r="F1" s="1" t="s">
        <v>5</v>
      </c>
      <c r="G1" s="1" t="s">
        <v>4</v>
      </c>
      <c r="H1" s="1" t="s">
        <v>3</v>
      </c>
      <c r="I1" s="1" t="s">
        <v>2</v>
      </c>
      <c r="J1" s="1" t="s">
        <v>1</v>
      </c>
    </row>
    <row r="2" spans="1:10">
      <c r="A2">
        <v>1998</v>
      </c>
      <c r="B2" s="1" t="s">
        <v>0</v>
      </c>
      <c r="C2" s="5" t="s">
        <v>11</v>
      </c>
      <c r="D2" s="3">
        <v>108772352</v>
      </c>
      <c r="E2" s="3">
        <f>H2</f>
        <v>8719</v>
      </c>
      <c r="F2" s="1">
        <v>0</v>
      </c>
      <c r="G2" s="6">
        <v>0</v>
      </c>
      <c r="H2" s="3">
        <v>8719</v>
      </c>
      <c r="I2" s="2"/>
      <c r="J2" s="6">
        <f>((1-$F2)*H2-(1-$F3)*H3)/($F3-$F2)</f>
        <v>6.9999999999890861</v>
      </c>
    </row>
    <row r="3" spans="1:10">
      <c r="B3" s="1"/>
      <c r="C3" s="1"/>
      <c r="D3" s="1"/>
      <c r="E3" s="1"/>
      <c r="F3" s="1">
        <v>0.1</v>
      </c>
      <c r="G3" s="6">
        <f>2*J2+0.1</f>
        <v>14.099999999978172</v>
      </c>
      <c r="H3" s="3">
        <v>9687</v>
      </c>
      <c r="I3" s="2">
        <f t="shared" ref="I3:I13" si="0">H3/G3</f>
        <v>687.02127659680821</v>
      </c>
      <c r="J3" s="6">
        <f>((1-$F3)*H3-(1-$F4)*H4)/($F4-$F3)</f>
        <v>1103.0000000000109</v>
      </c>
    </row>
    <row r="4" spans="1:10">
      <c r="B4" s="1"/>
      <c r="C4" s="1"/>
      <c r="D4" s="1"/>
      <c r="E4" s="1"/>
      <c r="F4" s="4">
        <v>0.2</v>
      </c>
      <c r="G4" s="3">
        <v>2250</v>
      </c>
      <c r="H4" s="3">
        <v>10760</v>
      </c>
      <c r="I4" s="2">
        <f t="shared" si="0"/>
        <v>4.7822222222222219</v>
      </c>
      <c r="J4" s="3">
        <f t="shared" ref="J4:J12" si="1">((1-$F4)*H4-(1-$F5)*H5)/($F5-$F4)</f>
        <v>3032.0000000000077</v>
      </c>
    </row>
    <row r="5" spans="1:10">
      <c r="B5" s="1"/>
      <c r="C5" s="1"/>
      <c r="D5" s="1"/>
      <c r="E5" s="1"/>
      <c r="F5" s="1">
        <v>0.3</v>
      </c>
      <c r="G5" s="3">
        <v>3720</v>
      </c>
      <c r="H5" s="3">
        <v>11864</v>
      </c>
      <c r="I5" s="2">
        <f t="shared" si="0"/>
        <v>3.1892473118279572</v>
      </c>
      <c r="J5" s="3">
        <f t="shared" si="1"/>
        <v>4201.9999999999964</v>
      </c>
    </row>
    <row r="6" spans="1:10">
      <c r="B6" s="1"/>
      <c r="C6" s="1"/>
      <c r="D6" s="1"/>
      <c r="E6" s="1"/>
      <c r="F6" s="1">
        <v>0.4</v>
      </c>
      <c r="G6" s="3">
        <v>4662</v>
      </c>
      <c r="H6" s="3">
        <v>13141</v>
      </c>
      <c r="I6" s="2">
        <f t="shared" si="0"/>
        <v>2.8187473187473189</v>
      </c>
      <c r="J6" s="3">
        <f t="shared" si="1"/>
        <v>5045.9999999999955</v>
      </c>
    </row>
    <row r="7" spans="1:10">
      <c r="B7" s="1"/>
      <c r="C7" s="1"/>
      <c r="D7" s="1"/>
      <c r="E7" s="1"/>
      <c r="F7" s="1">
        <v>0.5</v>
      </c>
      <c r="G7" s="3">
        <v>5400</v>
      </c>
      <c r="H7" s="3">
        <v>14760</v>
      </c>
      <c r="I7" s="2">
        <f t="shared" si="0"/>
        <v>2.7333333333333334</v>
      </c>
      <c r="J7" s="3">
        <f t="shared" si="1"/>
        <v>6047.9999999999936</v>
      </c>
    </row>
    <row r="8" spans="1:10">
      <c r="B8" s="1"/>
      <c r="C8" s="1"/>
      <c r="D8" s="1"/>
      <c r="E8" s="1"/>
      <c r="F8" s="1">
        <v>0.6</v>
      </c>
      <c r="G8" s="3">
        <v>6682</v>
      </c>
      <c r="H8" s="3">
        <v>16938</v>
      </c>
      <c r="I8" s="2">
        <f t="shared" si="0"/>
        <v>2.534869799461239</v>
      </c>
      <c r="J8" s="3">
        <f t="shared" si="1"/>
        <v>7827</v>
      </c>
    </row>
    <row r="9" spans="1:10">
      <c r="B9" s="1"/>
      <c r="C9" s="1"/>
      <c r="D9" s="1"/>
      <c r="E9" s="1"/>
      <c r="F9" s="1">
        <v>0.7</v>
      </c>
      <c r="G9" s="3">
        <v>9150</v>
      </c>
      <c r="H9" s="3">
        <v>19975</v>
      </c>
      <c r="I9" s="2">
        <f t="shared" si="0"/>
        <v>2.1830601092896176</v>
      </c>
      <c r="J9" s="3">
        <f t="shared" si="1"/>
        <v>10403.000000000011</v>
      </c>
    </row>
    <row r="10" spans="1:10">
      <c r="B10" s="1"/>
      <c r="C10" s="1"/>
      <c r="D10" s="1"/>
      <c r="E10" s="1"/>
      <c r="F10" s="1">
        <v>0.8</v>
      </c>
      <c r="G10" s="3">
        <v>12000</v>
      </c>
      <c r="H10" s="3">
        <v>24761</v>
      </c>
      <c r="I10" s="2">
        <f t="shared" si="0"/>
        <v>2.0634166666666665</v>
      </c>
      <c r="J10" s="3">
        <f t="shared" si="1"/>
        <v>14802.000000000002</v>
      </c>
    </row>
    <row r="11" spans="1:10">
      <c r="B11" s="1"/>
      <c r="C11" s="1"/>
      <c r="D11" s="1"/>
      <c r="E11" s="1"/>
      <c r="F11" s="1">
        <v>0.9</v>
      </c>
      <c r="G11" s="3">
        <v>18358</v>
      </c>
      <c r="H11" s="3">
        <v>34720</v>
      </c>
      <c r="I11" s="2">
        <f t="shared" si="0"/>
        <v>1.8912735592112431</v>
      </c>
      <c r="J11" s="3">
        <f t="shared" si="1"/>
        <v>21302.999999999967</v>
      </c>
    </row>
    <row r="12" spans="1:10">
      <c r="B12" s="1"/>
      <c r="C12" s="1"/>
      <c r="D12" s="1"/>
      <c r="E12" s="1"/>
      <c r="F12" s="1">
        <v>0.95</v>
      </c>
      <c r="G12" s="3">
        <v>24997</v>
      </c>
      <c r="H12" s="3">
        <v>48137</v>
      </c>
      <c r="I12" s="2">
        <f t="shared" si="0"/>
        <v>1.9257110853302397</v>
      </c>
      <c r="J12" s="3">
        <f t="shared" si="1"/>
        <v>34862.25</v>
      </c>
    </row>
    <row r="13" spans="1:10">
      <c r="B13" s="1"/>
      <c r="C13" s="1"/>
      <c r="D13" s="1"/>
      <c r="E13" s="1"/>
      <c r="F13" s="1">
        <v>0.99</v>
      </c>
      <c r="G13" s="3">
        <v>54000</v>
      </c>
      <c r="H13" s="3">
        <v>101236</v>
      </c>
      <c r="I13" s="2">
        <f t="shared" si="0"/>
        <v>1.8747407407407408</v>
      </c>
      <c r="J13" s="3">
        <f>H13</f>
        <v>101236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workbookViewId="0">
      <selection activeCell="H19" sqref="H19"/>
    </sheetView>
  </sheetViews>
  <sheetFormatPr baseColWidth="10" defaultRowHeight="15.6"/>
  <sheetData>
    <row r="1" spans="1:10">
      <c r="A1" t="s">
        <v>10</v>
      </c>
      <c r="B1" s="1" t="s">
        <v>9</v>
      </c>
      <c r="C1" s="1" t="s">
        <v>8</v>
      </c>
      <c r="D1" s="1" t="s">
        <v>7</v>
      </c>
      <c r="E1" s="1" t="s">
        <v>6</v>
      </c>
      <c r="F1" s="1" t="s">
        <v>5</v>
      </c>
      <c r="G1" s="1" t="s">
        <v>4</v>
      </c>
      <c r="H1" s="1" t="s">
        <v>3</v>
      </c>
      <c r="I1" s="1" t="s">
        <v>2</v>
      </c>
      <c r="J1" s="1" t="s">
        <v>1</v>
      </c>
    </row>
    <row r="2" spans="1:10">
      <c r="A2">
        <v>1999</v>
      </c>
      <c r="B2" s="1" t="s">
        <v>0</v>
      </c>
      <c r="C2" s="5" t="s">
        <v>11</v>
      </c>
      <c r="D2" s="3">
        <f>('1998'!D2+'2000'!D2)/2</f>
        <v>108772352</v>
      </c>
      <c r="E2" s="3">
        <f>H2</f>
        <v>14608</v>
      </c>
      <c r="F2" s="1">
        <v>0</v>
      </c>
      <c r="G2" s="3">
        <f>('1998'!G2+'2000'!G2)/2</f>
        <v>0.05</v>
      </c>
      <c r="H2" s="3">
        <f>('1998'!H2+'2000'!H2)/2</f>
        <v>14608</v>
      </c>
      <c r="I2" s="2"/>
      <c r="J2" s="6">
        <f>((1-$F2)*H2-(1-$F3)*H3)/($F3-$F2)</f>
        <v>207.99999999999272</v>
      </c>
    </row>
    <row r="3" spans="1:10">
      <c r="B3" s="1"/>
      <c r="C3" s="1"/>
      <c r="D3" s="1"/>
      <c r="E3" s="1"/>
      <c r="F3" s="1">
        <v>0.1</v>
      </c>
      <c r="G3" s="3">
        <f>('1998'!G3+'2000'!G3)/2</f>
        <v>1207.049999999989</v>
      </c>
      <c r="H3" s="3">
        <f>('1998'!H3+'2000'!H3)/2</f>
        <v>16208</v>
      </c>
      <c r="I3" s="2">
        <f t="shared" ref="I3:I13" si="0">H3/G3</f>
        <v>13.427778468166313</v>
      </c>
      <c r="J3" s="6">
        <f>((1-$F3)*H3-(1-$F4)*H4)/($F4-$F3)</f>
        <v>2692.0000000000073</v>
      </c>
    </row>
    <row r="4" spans="1:10">
      <c r="B4" s="1"/>
      <c r="C4" s="1"/>
      <c r="D4" s="1"/>
      <c r="E4" s="1"/>
      <c r="F4" s="4">
        <v>0.2</v>
      </c>
      <c r="G4" s="3">
        <f>('1998'!G4+'2000'!G4)/2</f>
        <v>4059</v>
      </c>
      <c r="H4" s="3">
        <f>('1998'!H4+'2000'!H4)/2</f>
        <v>17897.5</v>
      </c>
      <c r="I4" s="2">
        <f t="shared" si="0"/>
        <v>4.4093372751909339</v>
      </c>
      <c r="J4" s="3">
        <f t="shared" ref="J4:J12" si="1">((1-$F4)*H4-(1-$F5)*H5)/($F5-$F4)</f>
        <v>5059.5000000000082</v>
      </c>
    </row>
    <row r="5" spans="1:10">
      <c r="B5" s="1"/>
      <c r="C5" s="1"/>
      <c r="D5" s="1"/>
      <c r="E5" s="1"/>
      <c r="F5" s="1">
        <v>0.3</v>
      </c>
      <c r="G5" s="3">
        <f>('1998'!G5+'2000'!G5)/2</f>
        <v>6000</v>
      </c>
      <c r="H5" s="3">
        <f>('1998'!H5+'2000'!H5)/2</f>
        <v>19731.5</v>
      </c>
      <c r="I5" s="2">
        <f t="shared" si="0"/>
        <v>3.2885833333333334</v>
      </c>
      <c r="J5" s="3">
        <f t="shared" si="1"/>
        <v>6729.4999999999873</v>
      </c>
    </row>
    <row r="6" spans="1:10">
      <c r="B6" s="1"/>
      <c r="C6" s="1"/>
      <c r="D6" s="1"/>
      <c r="E6" s="1"/>
      <c r="F6" s="1">
        <v>0.4</v>
      </c>
      <c r="G6" s="3">
        <f>('1998'!G6+'2000'!G6)/2</f>
        <v>7399.5</v>
      </c>
      <c r="H6" s="3">
        <f>('1998'!H6+'2000'!H6)/2</f>
        <v>21898.5</v>
      </c>
      <c r="I6" s="2">
        <f t="shared" si="0"/>
        <v>2.9594567200486521</v>
      </c>
      <c r="J6" s="3">
        <f t="shared" si="1"/>
        <v>8041.0000000000055</v>
      </c>
    </row>
    <row r="7" spans="1:10">
      <c r="B7" s="1"/>
      <c r="C7" s="1"/>
      <c r="D7" s="1"/>
      <c r="E7" s="1"/>
      <c r="F7" s="1">
        <v>0.5</v>
      </c>
      <c r="G7" s="3">
        <f>('1998'!G7+'2000'!G7)/2</f>
        <v>8700</v>
      </c>
      <c r="H7" s="3">
        <f>('1998'!H7+'2000'!H7)/2</f>
        <v>24670</v>
      </c>
      <c r="I7" s="2">
        <f t="shared" si="0"/>
        <v>2.8356321839080461</v>
      </c>
      <c r="J7" s="3">
        <f t="shared" si="1"/>
        <v>9791.9999999999909</v>
      </c>
    </row>
    <row r="8" spans="1:10">
      <c r="B8" s="1"/>
      <c r="C8" s="1"/>
      <c r="D8" s="1"/>
      <c r="E8" s="1"/>
      <c r="F8" s="1">
        <v>0.6</v>
      </c>
      <c r="G8" s="3">
        <f>('1998'!G8+'2000'!G8)/2</f>
        <v>11143</v>
      </c>
      <c r="H8" s="3">
        <f>('1998'!H8+'2000'!H8)/2</f>
        <v>28389.5</v>
      </c>
      <c r="I8" s="2">
        <f t="shared" si="0"/>
        <v>2.5477429776541327</v>
      </c>
      <c r="J8" s="3">
        <f t="shared" si="1"/>
        <v>12806.000000000007</v>
      </c>
    </row>
    <row r="9" spans="1:10">
      <c r="B9" s="1"/>
      <c r="C9" s="1"/>
      <c r="D9" s="1"/>
      <c r="E9" s="1"/>
      <c r="F9" s="1">
        <v>0.7</v>
      </c>
      <c r="G9" s="3">
        <f>('1998'!G9+'2000'!G9)/2</f>
        <v>14597</v>
      </c>
      <c r="H9" s="3">
        <f>('1998'!H9+'2000'!H9)/2</f>
        <v>33584</v>
      </c>
      <c r="I9" s="2">
        <f t="shared" si="0"/>
        <v>2.3007467287798864</v>
      </c>
      <c r="J9" s="3">
        <f t="shared" si="1"/>
        <v>17021.000000000007</v>
      </c>
    </row>
    <row r="10" spans="1:10">
      <c r="B10" s="1"/>
      <c r="C10" s="1"/>
      <c r="D10" s="1"/>
      <c r="E10" s="1"/>
      <c r="F10" s="1">
        <v>0.8</v>
      </c>
      <c r="G10" s="3">
        <f>('1998'!G10+'2000'!G10)/2</f>
        <v>19820.5</v>
      </c>
      <c r="H10" s="3">
        <f>('1998'!H10+'2000'!H10)/2</f>
        <v>41865.5</v>
      </c>
      <c r="I10" s="2">
        <f t="shared" si="0"/>
        <v>2.1122322847556823</v>
      </c>
      <c r="J10" s="3">
        <f t="shared" si="1"/>
        <v>24517.500000000004</v>
      </c>
    </row>
    <row r="11" spans="1:10">
      <c r="B11" s="1"/>
      <c r="C11" s="1"/>
      <c r="D11" s="1"/>
      <c r="E11" s="1"/>
      <c r="F11" s="1">
        <v>0.9</v>
      </c>
      <c r="G11" s="3">
        <f>('1998'!G11+'2000'!G11)/2</f>
        <v>30586.5</v>
      </c>
      <c r="H11" s="3">
        <f>('1998'!H11+'2000'!H11)/2</f>
        <v>59213.5</v>
      </c>
      <c r="I11" s="2">
        <f t="shared" si="0"/>
        <v>1.9359357886649338</v>
      </c>
      <c r="J11" s="3">
        <f t="shared" si="1"/>
        <v>36680.999999999942</v>
      </c>
    </row>
    <row r="12" spans="1:10">
      <c r="B12" s="1"/>
      <c r="C12" s="1"/>
      <c r="D12" s="1"/>
      <c r="E12" s="1"/>
      <c r="F12" s="1">
        <v>0.95</v>
      </c>
      <c r="G12" s="3">
        <f>('1998'!G12+'2000'!G12)/2</f>
        <v>44854</v>
      </c>
      <c r="H12" s="3">
        <f>('1998'!H12+'2000'!H12)/2</f>
        <v>81746</v>
      </c>
      <c r="I12" s="2">
        <f t="shared" si="0"/>
        <v>1.8224907477593972</v>
      </c>
      <c r="J12" s="3">
        <f t="shared" si="1"/>
        <v>63306.000000000007</v>
      </c>
    </row>
    <row r="13" spans="1:10">
      <c r="B13" s="1"/>
      <c r="C13" s="1"/>
      <c r="D13" s="1"/>
      <c r="E13" s="1"/>
      <c r="F13" s="1">
        <v>0.99</v>
      </c>
      <c r="G13" s="3">
        <f>('1998'!G13+'2000'!G13)/2</f>
        <v>100119.5</v>
      </c>
      <c r="H13" s="3">
        <f>('1998'!H13+'2000'!H13)/2</f>
        <v>155506</v>
      </c>
      <c r="I13" s="2">
        <f t="shared" si="0"/>
        <v>1.5532039213140298</v>
      </c>
      <c r="J13" s="3">
        <f>H13</f>
        <v>155506</v>
      </c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workbookViewId="0">
      <selection activeCell="G3" sqref="G3:G13"/>
    </sheetView>
  </sheetViews>
  <sheetFormatPr baseColWidth="10" defaultRowHeight="15.6"/>
  <sheetData>
    <row r="1" spans="1:10">
      <c r="A1" t="s">
        <v>10</v>
      </c>
      <c r="B1" s="1" t="s">
        <v>9</v>
      </c>
      <c r="C1" s="1" t="s">
        <v>8</v>
      </c>
      <c r="D1" s="1" t="s">
        <v>7</v>
      </c>
      <c r="E1" s="1" t="s">
        <v>6</v>
      </c>
      <c r="F1" s="1" t="s">
        <v>5</v>
      </c>
      <c r="G1" s="1" t="s">
        <v>4</v>
      </c>
      <c r="H1" s="1" t="s">
        <v>3</v>
      </c>
      <c r="I1" s="1" t="s">
        <v>2</v>
      </c>
      <c r="J1" s="1" t="s">
        <v>1</v>
      </c>
    </row>
    <row r="2" spans="1:10">
      <c r="A2">
        <v>2000</v>
      </c>
      <c r="B2" s="1" t="s">
        <v>0</v>
      </c>
      <c r="C2" s="5" t="s">
        <v>11</v>
      </c>
      <c r="D2" s="3">
        <v>108772352</v>
      </c>
      <c r="E2" s="3">
        <f>H2</f>
        <v>20497</v>
      </c>
      <c r="F2" s="1">
        <v>0</v>
      </c>
      <c r="G2" s="6">
        <v>0.1</v>
      </c>
      <c r="H2" s="3">
        <v>20497</v>
      </c>
      <c r="I2" s="2"/>
      <c r="J2" s="6">
        <f>((1-$F2)*H2-(1-$F3)*H3)/($F3-$F2)</f>
        <v>408.99999999997817</v>
      </c>
    </row>
    <row r="3" spans="1:10">
      <c r="B3" s="1"/>
      <c r="C3" s="1"/>
      <c r="D3" s="1"/>
      <c r="E3" s="1"/>
      <c r="F3" s="1">
        <v>0.1</v>
      </c>
      <c r="G3" s="3">
        <v>2400</v>
      </c>
      <c r="H3" s="3">
        <v>22729</v>
      </c>
      <c r="I3" s="2">
        <f t="shared" ref="I3:I13" si="0">H3/G3</f>
        <v>9.4704166666666669</v>
      </c>
      <c r="J3" s="6">
        <f>((1-$F3)*H3-(1-$F4)*H4)/($F4-$F3)</f>
        <v>4281.0000000000218</v>
      </c>
    </row>
    <row r="4" spans="1:10">
      <c r="B4" s="1"/>
      <c r="C4" s="1"/>
      <c r="D4" s="1"/>
      <c r="E4" s="1"/>
      <c r="F4" s="4">
        <v>0.2</v>
      </c>
      <c r="G4" s="3">
        <v>5868</v>
      </c>
      <c r="H4" s="3">
        <v>25035</v>
      </c>
      <c r="I4" s="2">
        <f t="shared" si="0"/>
        <v>4.2663599182004086</v>
      </c>
      <c r="J4" s="3">
        <f t="shared" ref="J4:J12" si="1">((1-$F4)*H4-(1-$F5)*H5)/($F5-$F4)</f>
        <v>7087.0000000000091</v>
      </c>
    </row>
    <row r="5" spans="1:10">
      <c r="B5" s="1"/>
      <c r="C5" s="1"/>
      <c r="D5" s="1"/>
      <c r="E5" s="1"/>
      <c r="F5" s="1">
        <v>0.3</v>
      </c>
      <c r="G5" s="3">
        <v>8280</v>
      </c>
      <c r="H5" s="3">
        <v>27599</v>
      </c>
      <c r="I5" s="2">
        <f t="shared" si="0"/>
        <v>3.3332125603864733</v>
      </c>
      <c r="J5" s="3">
        <f t="shared" si="1"/>
        <v>9257.0000000000036</v>
      </c>
    </row>
    <row r="6" spans="1:10">
      <c r="B6" s="1"/>
      <c r="C6" s="1"/>
      <c r="D6" s="1"/>
      <c r="E6" s="1"/>
      <c r="F6" s="1">
        <v>0.4</v>
      </c>
      <c r="G6" s="3">
        <v>10137</v>
      </c>
      <c r="H6" s="3">
        <v>30656</v>
      </c>
      <c r="I6" s="2">
        <f t="shared" si="0"/>
        <v>3.0241688862582619</v>
      </c>
      <c r="J6" s="3">
        <f t="shared" si="1"/>
        <v>11035.999999999987</v>
      </c>
    </row>
    <row r="7" spans="1:10">
      <c r="B7" s="1"/>
      <c r="C7" s="1"/>
      <c r="D7" s="1"/>
      <c r="E7" s="1"/>
      <c r="F7" s="1">
        <v>0.5</v>
      </c>
      <c r="G7" s="3">
        <v>12000</v>
      </c>
      <c r="H7" s="3">
        <v>34580</v>
      </c>
      <c r="I7" s="2">
        <f t="shared" si="0"/>
        <v>2.8816666666666668</v>
      </c>
      <c r="J7" s="3">
        <f t="shared" si="1"/>
        <v>13535.999999999989</v>
      </c>
    </row>
    <row r="8" spans="1:10">
      <c r="B8" s="1"/>
      <c r="C8" s="1"/>
      <c r="D8" s="1"/>
      <c r="E8" s="1"/>
      <c r="F8" s="1">
        <v>0.6</v>
      </c>
      <c r="G8" s="3">
        <v>15604</v>
      </c>
      <c r="H8" s="3">
        <v>39841</v>
      </c>
      <c r="I8" s="2">
        <f t="shared" si="0"/>
        <v>2.5532555754934632</v>
      </c>
      <c r="J8" s="3">
        <f t="shared" si="1"/>
        <v>17785.000000000004</v>
      </c>
    </row>
    <row r="9" spans="1:10">
      <c r="B9" s="1"/>
      <c r="C9" s="1"/>
      <c r="D9" s="1"/>
      <c r="E9" s="1"/>
      <c r="F9" s="1">
        <v>0.7</v>
      </c>
      <c r="G9" s="3">
        <v>20044</v>
      </c>
      <c r="H9" s="3">
        <v>47193</v>
      </c>
      <c r="I9" s="2">
        <f t="shared" si="0"/>
        <v>2.3544701656356017</v>
      </c>
      <c r="J9" s="3">
        <f t="shared" si="1"/>
        <v>23639.000000000011</v>
      </c>
    </row>
    <row r="10" spans="1:10">
      <c r="B10" s="1"/>
      <c r="C10" s="1"/>
      <c r="D10" s="1"/>
      <c r="E10" s="1"/>
      <c r="F10" s="1">
        <v>0.8</v>
      </c>
      <c r="G10" s="3">
        <v>27641</v>
      </c>
      <c r="H10" s="3">
        <v>58970</v>
      </c>
      <c r="I10" s="2">
        <f t="shared" si="0"/>
        <v>2.1334249846242899</v>
      </c>
      <c r="J10" s="3">
        <f t="shared" si="1"/>
        <v>34233</v>
      </c>
    </row>
    <row r="11" spans="1:10">
      <c r="B11" s="1"/>
      <c r="C11" s="1"/>
      <c r="D11" s="1"/>
      <c r="E11" s="1"/>
      <c r="F11" s="1">
        <v>0.9</v>
      </c>
      <c r="G11" s="3">
        <v>42815</v>
      </c>
      <c r="H11" s="3">
        <v>83707</v>
      </c>
      <c r="I11" s="2">
        <f t="shared" si="0"/>
        <v>1.9550858344038304</v>
      </c>
      <c r="J11" s="3">
        <f t="shared" si="1"/>
        <v>52058.999999999942</v>
      </c>
    </row>
    <row r="12" spans="1:10">
      <c r="B12" s="1"/>
      <c r="C12" s="1"/>
      <c r="D12" s="1"/>
      <c r="E12" s="1"/>
      <c r="F12" s="1">
        <v>0.95</v>
      </c>
      <c r="G12" s="3">
        <v>64711</v>
      </c>
      <c r="H12" s="3">
        <v>115355</v>
      </c>
      <c r="I12" s="2">
        <f t="shared" si="0"/>
        <v>1.78261810202284</v>
      </c>
      <c r="J12" s="3">
        <f t="shared" si="1"/>
        <v>91749.75</v>
      </c>
    </row>
    <row r="13" spans="1:10">
      <c r="B13" s="1"/>
      <c r="C13" s="1"/>
      <c r="D13" s="1"/>
      <c r="E13" s="1"/>
      <c r="F13" s="1">
        <v>0.99</v>
      </c>
      <c r="G13" s="3">
        <v>146239</v>
      </c>
      <c r="H13" s="3">
        <v>209776</v>
      </c>
      <c r="I13" s="2">
        <f t="shared" si="0"/>
        <v>1.4344737040050877</v>
      </c>
      <c r="J13" s="3">
        <f>H13</f>
        <v>209776</v>
      </c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workbookViewId="0">
      <selection activeCell="G3" sqref="G3:G13"/>
    </sheetView>
  </sheetViews>
  <sheetFormatPr baseColWidth="10" defaultRowHeight="15.6"/>
  <sheetData>
    <row r="1" spans="1:10">
      <c r="A1" t="s">
        <v>10</v>
      </c>
      <c r="B1" s="1" t="s">
        <v>9</v>
      </c>
      <c r="C1" s="1" t="s">
        <v>8</v>
      </c>
      <c r="D1" s="1" t="s">
        <v>7</v>
      </c>
      <c r="E1" s="1" t="s">
        <v>6</v>
      </c>
      <c r="F1" s="1" t="s">
        <v>5</v>
      </c>
      <c r="G1" s="1" t="s">
        <v>4</v>
      </c>
      <c r="H1" s="1" t="s">
        <v>3</v>
      </c>
      <c r="I1" s="1" t="s">
        <v>2</v>
      </c>
      <c r="J1" s="1" t="s">
        <v>1</v>
      </c>
    </row>
    <row r="2" spans="1:10">
      <c r="A2">
        <v>2001</v>
      </c>
      <c r="B2" s="1" t="s">
        <v>0</v>
      </c>
      <c r="C2" s="5" t="s">
        <v>11</v>
      </c>
      <c r="D2" s="3">
        <v>108658680</v>
      </c>
      <c r="E2" s="3">
        <f>H2</f>
        <v>30992</v>
      </c>
      <c r="F2" s="1">
        <v>0</v>
      </c>
      <c r="G2" s="6">
        <v>0.1</v>
      </c>
      <c r="H2" s="3">
        <v>30992</v>
      </c>
      <c r="I2" s="2"/>
      <c r="J2" s="6">
        <f>((1-$F2)*H2-(1-$F3)*H3)/($F3-$F2)</f>
        <v>472.99999999999272</v>
      </c>
    </row>
    <row r="3" spans="1:10">
      <c r="B3" s="1"/>
      <c r="C3" s="1"/>
      <c r="D3" s="1"/>
      <c r="E3" s="1"/>
      <c r="F3" s="1">
        <v>0.1</v>
      </c>
      <c r="G3" s="3">
        <v>3120</v>
      </c>
      <c r="H3" s="3">
        <v>34383</v>
      </c>
      <c r="I3" s="2">
        <f t="shared" ref="I3:I13" si="0">H3/G3</f>
        <v>11.020192307692307</v>
      </c>
      <c r="J3" s="6">
        <f>((1-$F3)*H3-(1-$F4)*H4)/($F4-$F3)</f>
        <v>6447.0000000000073</v>
      </c>
    </row>
    <row r="4" spans="1:10">
      <c r="B4" s="1"/>
      <c r="C4" s="1"/>
      <c r="D4" s="1"/>
      <c r="E4" s="1"/>
      <c r="F4" s="4">
        <v>0.2</v>
      </c>
      <c r="G4" s="3">
        <v>8610</v>
      </c>
      <c r="H4" s="3">
        <v>37875</v>
      </c>
      <c r="I4" s="2">
        <f t="shared" si="0"/>
        <v>4.3989547038327528</v>
      </c>
      <c r="J4" s="3">
        <f t="shared" ref="J4:J12" si="1">((1-$F4)*H4-(1-$F5)*H5)/($F5-$F4)</f>
        <v>10722.000000000009</v>
      </c>
    </row>
    <row r="5" spans="1:10">
      <c r="B5" s="1"/>
      <c r="C5" s="1"/>
      <c r="D5" s="1"/>
      <c r="E5" s="1"/>
      <c r="F5" s="1">
        <v>0.3</v>
      </c>
      <c r="G5" s="3">
        <v>12600</v>
      </c>
      <c r="H5" s="3">
        <v>41754</v>
      </c>
      <c r="I5" s="2">
        <f t="shared" si="0"/>
        <v>3.3138095238095238</v>
      </c>
      <c r="J5" s="3">
        <f t="shared" si="1"/>
        <v>14465.99999999998</v>
      </c>
    </row>
    <row r="6" spans="1:10">
      <c r="B6" s="1"/>
      <c r="C6" s="1"/>
      <c r="D6" s="1"/>
      <c r="E6" s="1"/>
      <c r="F6" s="1">
        <v>0.4</v>
      </c>
      <c r="G6" s="3">
        <v>16193</v>
      </c>
      <c r="H6" s="3">
        <v>46302</v>
      </c>
      <c r="I6" s="2">
        <f t="shared" si="0"/>
        <v>2.8593836843080345</v>
      </c>
      <c r="J6" s="3">
        <f t="shared" si="1"/>
        <v>17597.000000000011</v>
      </c>
    </row>
    <row r="7" spans="1:10">
      <c r="B7" s="1"/>
      <c r="C7" s="1"/>
      <c r="D7" s="1"/>
      <c r="E7" s="1"/>
      <c r="F7" s="1">
        <v>0.5</v>
      </c>
      <c r="G7" s="3">
        <v>19169</v>
      </c>
      <c r="H7" s="3">
        <v>52043</v>
      </c>
      <c r="I7" s="2">
        <f t="shared" si="0"/>
        <v>2.7149564400855546</v>
      </c>
      <c r="J7" s="3">
        <f t="shared" si="1"/>
        <v>21155.000000000004</v>
      </c>
    </row>
    <row r="8" spans="1:10">
      <c r="B8" s="1"/>
      <c r="C8" s="1"/>
      <c r="D8" s="1"/>
      <c r="E8" s="1"/>
      <c r="F8" s="1">
        <v>0.6</v>
      </c>
      <c r="G8" s="3">
        <v>23748</v>
      </c>
      <c r="H8" s="3">
        <v>59765</v>
      </c>
      <c r="I8" s="2">
        <f t="shared" si="0"/>
        <v>2.5166329796193363</v>
      </c>
      <c r="J8" s="3">
        <f t="shared" si="1"/>
        <v>26980.999999999993</v>
      </c>
    </row>
    <row r="9" spans="1:10">
      <c r="B9" s="1"/>
      <c r="C9" s="1"/>
      <c r="D9" s="1"/>
      <c r="E9" s="1"/>
      <c r="F9" s="1">
        <v>0.7</v>
      </c>
      <c r="G9" s="3">
        <v>30690</v>
      </c>
      <c r="H9" s="3">
        <v>70693</v>
      </c>
      <c r="I9" s="2">
        <f t="shared" si="0"/>
        <v>2.3034538937764744</v>
      </c>
      <c r="J9" s="3">
        <f t="shared" si="1"/>
        <v>36067.000000000015</v>
      </c>
    </row>
    <row r="10" spans="1:10">
      <c r="B10" s="1"/>
      <c r="C10" s="1"/>
      <c r="D10" s="1"/>
      <c r="E10" s="1"/>
      <c r="F10" s="1">
        <v>0.8</v>
      </c>
      <c r="G10" s="3">
        <v>41379</v>
      </c>
      <c r="H10" s="3">
        <v>88006</v>
      </c>
      <c r="I10" s="2">
        <f t="shared" si="0"/>
        <v>2.1268276178738006</v>
      </c>
      <c r="J10" s="3">
        <f t="shared" si="1"/>
        <v>50524.000000000007</v>
      </c>
    </row>
    <row r="11" spans="1:10">
      <c r="B11" s="1"/>
      <c r="C11" s="1"/>
      <c r="D11" s="1"/>
      <c r="E11" s="1"/>
      <c r="F11" s="1">
        <v>0.9</v>
      </c>
      <c r="G11" s="3">
        <v>62069</v>
      </c>
      <c r="H11" s="3">
        <v>125488</v>
      </c>
      <c r="I11" s="2">
        <f t="shared" si="0"/>
        <v>2.0217499879166736</v>
      </c>
      <c r="J11" s="3">
        <f t="shared" si="1"/>
        <v>74304.999999999884</v>
      </c>
    </row>
    <row r="12" spans="1:10">
      <c r="B12" s="1"/>
      <c r="C12" s="1"/>
      <c r="D12" s="1"/>
      <c r="E12" s="1"/>
      <c r="F12" s="1">
        <v>0.95</v>
      </c>
      <c r="G12" s="3">
        <v>93103</v>
      </c>
      <c r="H12" s="3">
        <v>176671</v>
      </c>
      <c r="I12" s="2">
        <f t="shared" si="0"/>
        <v>1.8975865439352115</v>
      </c>
      <c r="J12" s="3">
        <f t="shared" si="1"/>
        <v>131170.75000000003</v>
      </c>
    </row>
    <row r="13" spans="1:10">
      <c r="B13" s="1"/>
      <c r="C13" s="1"/>
      <c r="D13" s="1"/>
      <c r="E13" s="1"/>
      <c r="F13" s="1">
        <v>0.99</v>
      </c>
      <c r="G13" s="3">
        <v>213793</v>
      </c>
      <c r="H13" s="3">
        <v>358672</v>
      </c>
      <c r="I13" s="2">
        <f t="shared" si="0"/>
        <v>1.6776601666097581</v>
      </c>
      <c r="J13" s="3">
        <f>H13</f>
        <v>358672</v>
      </c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workbookViewId="0">
      <selection activeCell="G9" sqref="G9"/>
    </sheetView>
  </sheetViews>
  <sheetFormatPr baseColWidth="10" defaultRowHeight="15.6"/>
  <sheetData>
    <row r="1" spans="1:10">
      <c r="A1" t="s">
        <v>10</v>
      </c>
      <c r="B1" s="1" t="s">
        <v>9</v>
      </c>
      <c r="C1" s="1" t="s">
        <v>8</v>
      </c>
      <c r="D1" s="1" t="s">
        <v>7</v>
      </c>
      <c r="E1" s="1" t="s">
        <v>6</v>
      </c>
      <c r="F1" s="1" t="s">
        <v>5</v>
      </c>
      <c r="G1" s="1" t="s">
        <v>4</v>
      </c>
      <c r="H1" s="1" t="s">
        <v>3</v>
      </c>
      <c r="I1" s="1" t="s">
        <v>2</v>
      </c>
      <c r="J1" s="1" t="s">
        <v>1</v>
      </c>
    </row>
    <row r="2" spans="1:10">
      <c r="A2">
        <v>2002</v>
      </c>
      <c r="B2" s="1" t="s">
        <v>0</v>
      </c>
      <c r="C2" s="5" t="s">
        <v>11</v>
      </c>
      <c r="D2" s="3">
        <v>108755920</v>
      </c>
      <c r="E2" s="3">
        <f>H2</f>
        <v>39841</v>
      </c>
      <c r="F2" s="1">
        <v>0</v>
      </c>
      <c r="G2" s="6">
        <v>0.1</v>
      </c>
      <c r="H2" s="3">
        <v>39841</v>
      </c>
      <c r="I2" s="2"/>
      <c r="J2" s="6">
        <f>((1-$F2)*H2-(1-$F3)*H3)/($F3-$F2)</f>
        <v>934.00000000001455</v>
      </c>
    </row>
    <row r="3" spans="1:10">
      <c r="B3" s="1"/>
      <c r="C3" s="1"/>
      <c r="D3" s="1"/>
      <c r="E3" s="1"/>
      <c r="F3" s="1">
        <v>0.1</v>
      </c>
      <c r="G3" s="3">
        <v>5400</v>
      </c>
      <c r="H3" s="3">
        <v>44164</v>
      </c>
      <c r="I3" s="2">
        <f t="shared" ref="I3:I13" si="0">H3/G3</f>
        <v>8.1785185185185192</v>
      </c>
      <c r="J3" s="6">
        <f>((1-$F3)*H3-(1-$F4)*H4)/($F4-$F3)</f>
        <v>9220</v>
      </c>
    </row>
    <row r="4" spans="1:10">
      <c r="B4" s="1"/>
      <c r="C4" s="1"/>
      <c r="D4" s="1"/>
      <c r="E4" s="1"/>
      <c r="F4" s="4">
        <v>0.2</v>
      </c>
      <c r="G4" s="3">
        <v>12414</v>
      </c>
      <c r="H4" s="3">
        <v>48532</v>
      </c>
      <c r="I4" s="2">
        <f t="shared" si="0"/>
        <v>3.9094570646044788</v>
      </c>
      <c r="J4" s="3">
        <f t="shared" ref="J4:J12" si="1">((1-$F4)*H4-(1-$F5)*H5)/($F5-$F4)</f>
        <v>15142.000000000047</v>
      </c>
    </row>
    <row r="5" spans="1:10">
      <c r="B5" s="1"/>
      <c r="C5" s="1"/>
      <c r="D5" s="1"/>
      <c r="E5" s="1"/>
      <c r="F5" s="1">
        <v>0.3</v>
      </c>
      <c r="G5" s="3">
        <v>17752</v>
      </c>
      <c r="H5" s="3">
        <v>53302</v>
      </c>
      <c r="I5" s="2">
        <f t="shared" si="0"/>
        <v>3.0025912573231186</v>
      </c>
      <c r="J5" s="3">
        <f t="shared" si="1"/>
        <v>19305.999999999978</v>
      </c>
    </row>
    <row r="6" spans="1:10">
      <c r="B6" s="1"/>
      <c r="C6" s="1"/>
      <c r="D6" s="1"/>
      <c r="E6" s="1"/>
      <c r="F6" s="1">
        <v>0.4</v>
      </c>
      <c r="G6" s="3">
        <v>21030</v>
      </c>
      <c r="H6" s="3">
        <v>58968</v>
      </c>
      <c r="I6" s="2">
        <f t="shared" si="0"/>
        <v>2.8039942938659057</v>
      </c>
      <c r="J6" s="3">
        <f t="shared" si="1"/>
        <v>23572.99999999996</v>
      </c>
    </row>
    <row r="7" spans="1:10">
      <c r="B7" s="1"/>
      <c r="C7" s="1"/>
      <c r="D7" s="1"/>
      <c r="E7" s="1"/>
      <c r="F7" s="1">
        <v>0.5</v>
      </c>
      <c r="G7" s="3">
        <v>26301</v>
      </c>
      <c r="H7" s="3">
        <v>66047</v>
      </c>
      <c r="I7" s="2">
        <f t="shared" si="0"/>
        <v>2.5111972928785979</v>
      </c>
      <c r="J7" s="3">
        <f t="shared" si="1"/>
        <v>29763</v>
      </c>
    </row>
    <row r="8" spans="1:10">
      <c r="B8" s="1"/>
      <c r="C8" s="1"/>
      <c r="D8" s="1"/>
      <c r="E8" s="1"/>
      <c r="F8" s="1">
        <v>0.6</v>
      </c>
      <c r="G8" s="3">
        <v>34007</v>
      </c>
      <c r="H8" s="3">
        <v>75118</v>
      </c>
      <c r="I8" s="2">
        <f t="shared" si="0"/>
        <v>2.2088981680242301</v>
      </c>
      <c r="J8" s="3">
        <f t="shared" si="1"/>
        <v>38220.999999999993</v>
      </c>
    </row>
    <row r="9" spans="1:10">
      <c r="B9" s="1"/>
      <c r="C9" s="1"/>
      <c r="D9" s="1"/>
      <c r="E9" s="1"/>
      <c r="F9" s="1">
        <v>0.7</v>
      </c>
      <c r="G9" s="3">
        <v>42745</v>
      </c>
      <c r="H9" s="3">
        <v>87417</v>
      </c>
      <c r="I9" s="2">
        <f t="shared" si="0"/>
        <v>2.0450812960580187</v>
      </c>
      <c r="J9" s="3">
        <f t="shared" si="1"/>
        <v>49795.000000000029</v>
      </c>
    </row>
    <row r="10" spans="1:10">
      <c r="B10" s="1"/>
      <c r="C10" s="1"/>
      <c r="D10" s="1"/>
      <c r="E10" s="1"/>
      <c r="F10" s="1">
        <v>0.8</v>
      </c>
      <c r="G10" s="3">
        <v>56538</v>
      </c>
      <c r="H10" s="3">
        <v>106228</v>
      </c>
      <c r="I10" s="2">
        <f t="shared" si="0"/>
        <v>1.8788779228129753</v>
      </c>
      <c r="J10" s="3">
        <f t="shared" si="1"/>
        <v>67741</v>
      </c>
    </row>
    <row r="11" spans="1:10">
      <c r="B11" s="1"/>
      <c r="C11" s="1"/>
      <c r="D11" s="1"/>
      <c r="E11" s="1"/>
      <c r="F11" s="1">
        <v>0.9</v>
      </c>
      <c r="G11" s="3">
        <v>81448</v>
      </c>
      <c r="H11" s="3">
        <v>144715</v>
      </c>
      <c r="I11" s="2">
        <f t="shared" si="0"/>
        <v>1.7767778214320793</v>
      </c>
      <c r="J11" s="3">
        <f t="shared" si="1"/>
        <v>92714.999999999869</v>
      </c>
    </row>
    <row r="12" spans="1:10">
      <c r="B12" s="1"/>
      <c r="C12" s="1"/>
      <c r="D12" s="1"/>
      <c r="E12" s="1"/>
      <c r="F12" s="1">
        <v>0.95</v>
      </c>
      <c r="G12" s="3">
        <v>110345</v>
      </c>
      <c r="H12" s="3">
        <v>196715</v>
      </c>
      <c r="I12" s="2">
        <f t="shared" si="0"/>
        <v>1.7827269019892156</v>
      </c>
      <c r="J12" s="3">
        <f t="shared" si="1"/>
        <v>152807.5</v>
      </c>
    </row>
    <row r="13" spans="1:10">
      <c r="B13" s="1"/>
      <c r="C13" s="1"/>
      <c r="D13" s="1"/>
      <c r="E13" s="1"/>
      <c r="F13" s="1">
        <v>0.99</v>
      </c>
      <c r="G13" s="3">
        <v>260772</v>
      </c>
      <c r="H13" s="3">
        <v>372345</v>
      </c>
      <c r="I13" s="2">
        <f t="shared" si="0"/>
        <v>1.4278565183378584</v>
      </c>
      <c r="J13" s="3">
        <f>H13</f>
        <v>372345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22</vt:i4>
      </vt:variant>
    </vt:vector>
  </HeadingPairs>
  <TitlesOfParts>
    <vt:vector size="22" baseType="lpstr">
      <vt:lpstr>1994</vt:lpstr>
      <vt:lpstr>1995</vt:lpstr>
      <vt:lpstr>1996</vt:lpstr>
      <vt:lpstr>1997</vt:lpstr>
      <vt:lpstr>1998</vt:lpstr>
      <vt:lpstr>1999</vt:lpstr>
      <vt:lpstr>2000</vt:lpstr>
      <vt:lpstr>2001</vt:lpstr>
      <vt:lpstr>2002</vt:lpstr>
      <vt:lpstr>2003</vt:lpstr>
      <vt:lpstr>2004</vt:lpstr>
      <vt:lpstr>2005</vt:lpstr>
      <vt:lpstr>2006</vt:lpstr>
      <vt:lpstr>2007</vt:lpstr>
      <vt:lpstr>2008</vt:lpstr>
      <vt:lpstr>2009</vt:lpstr>
      <vt:lpstr>2010</vt:lpstr>
      <vt:lpstr>2011</vt:lpstr>
      <vt:lpstr>2012</vt:lpstr>
      <vt:lpstr>2013</vt:lpstr>
      <vt:lpstr>2014</vt:lpstr>
      <vt:lpstr>2015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Piketty</dc:creator>
  <cp:lastModifiedBy>Thomas Piketty</cp:lastModifiedBy>
  <dcterms:created xsi:type="dcterms:W3CDTF">2017-04-25T09:29:15Z</dcterms:created>
  <dcterms:modified xsi:type="dcterms:W3CDTF">2017-06-26T12:59:36Z</dcterms:modified>
</cp:coreProperties>
</file>