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240" yWindow="264" windowWidth="20376" windowHeight="12792" tabRatio="741"/>
  </bookViews>
  <sheets>
    <sheet name="ReadMe" sheetId="13" r:id="rId1"/>
    <sheet name="1905" sheetId="31" r:id="rId2"/>
    <sheet name="1914" sheetId="30" r:id="rId3"/>
    <sheet name="1928" sheetId="27" r:id="rId4"/>
    <sheet name="1934" sheetId="28" r:id="rId5"/>
    <sheet name="1956" sheetId="22" r:id="rId6"/>
    <sheet name="1959" sheetId="37" r:id="rId7"/>
    <sheet name="1961" sheetId="36" r:id="rId8"/>
    <sheet name="1964" sheetId="35" r:id="rId9"/>
    <sheet name="1966" sheetId="34" r:id="rId10"/>
    <sheet name="1968" sheetId="21" r:id="rId11"/>
    <sheet name="1972" sheetId="20" r:id="rId12"/>
    <sheet name="1976" sheetId="19" r:id="rId13"/>
    <sheet name="1981" sheetId="18" r:id="rId14"/>
    <sheet name="1984" sheetId="16" r:id="rId15"/>
    <sheet name="1986" sheetId="17" r:id="rId16"/>
    <sheet name="1989" sheetId="15" r:id="rId17"/>
    <sheet name="1994RU" sheetId="26" r:id="rId18"/>
    <sheet name="1995RU" sheetId="25" r:id="rId19"/>
    <sheet name="1996RU" sheetId="24" r:id="rId20"/>
    <sheet name="1997RU" sheetId="23" r:id="rId21"/>
    <sheet name="1999RU" sheetId="1" r:id="rId22"/>
    <sheet name="2000RU" sheetId="2" r:id="rId23"/>
    <sheet name="2001RU" sheetId="3" r:id="rId24"/>
    <sheet name="2002RU" sheetId="4" r:id="rId25"/>
    <sheet name="2003RU" sheetId="5" r:id="rId26"/>
    <sheet name="2004RU" sheetId="6" r:id="rId27"/>
    <sheet name="2005RU" sheetId="7" r:id="rId28"/>
    <sheet name="2006RU" sheetId="8" r:id="rId29"/>
    <sheet name="2007RU" sheetId="9" r:id="rId30"/>
    <sheet name="2009RU" sheetId="10" r:id="rId31"/>
    <sheet name="2011RU" sheetId="11" r:id="rId32"/>
    <sheet name="2015RU" sheetId="12" r:id="rId33"/>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F13" i="31" l="1"/>
  <c r="F11" i="31"/>
  <c r="F14" i="31"/>
  <c r="I13" i="31"/>
  <c r="F12" i="31"/>
  <c r="I12" i="31"/>
  <c r="G11" i="31"/>
  <c r="G10" i="31"/>
  <c r="F10" i="31"/>
  <c r="G9" i="31"/>
  <c r="F9" i="31"/>
  <c r="G8" i="31"/>
  <c r="F8" i="31"/>
  <c r="G7" i="31"/>
  <c r="F7" i="31"/>
  <c r="G6" i="31"/>
  <c r="F6" i="31"/>
  <c r="G5" i="31"/>
  <c r="F5" i="31"/>
  <c r="G4" i="31"/>
  <c r="F4" i="31"/>
  <c r="G3" i="31"/>
  <c r="F3" i="31"/>
  <c r="G2" i="31"/>
  <c r="F2" i="31"/>
  <c r="I9" i="37"/>
  <c r="I10" i="37"/>
  <c r="I11" i="37"/>
  <c r="G11" i="37"/>
  <c r="F11" i="37"/>
  <c r="G10" i="37"/>
  <c r="F10" i="37"/>
  <c r="G9" i="37"/>
  <c r="F9" i="37"/>
  <c r="G8" i="37"/>
  <c r="F8" i="37"/>
  <c r="F7" i="37"/>
  <c r="F5" i="37"/>
  <c r="I7" i="37"/>
  <c r="G7" i="37"/>
  <c r="F6" i="37"/>
  <c r="I6" i="37"/>
  <c r="G6" i="37"/>
  <c r="G5" i="37"/>
  <c r="G4" i="37"/>
  <c r="F4" i="37"/>
  <c r="G3" i="37"/>
  <c r="F3" i="37"/>
  <c r="G2" i="37"/>
  <c r="F2" i="37"/>
  <c r="I9" i="36"/>
  <c r="I10" i="36"/>
  <c r="I11" i="36"/>
  <c r="G11" i="36"/>
  <c r="F11" i="36"/>
  <c r="G10" i="36"/>
  <c r="F10" i="36"/>
  <c r="G9" i="36"/>
  <c r="F9" i="36"/>
  <c r="G8" i="36"/>
  <c r="F8" i="36"/>
  <c r="F7" i="36"/>
  <c r="F5" i="36"/>
  <c r="I7" i="36"/>
  <c r="G7" i="36"/>
  <c r="F6" i="36"/>
  <c r="I6" i="36"/>
  <c r="G6" i="36"/>
  <c r="G5" i="36"/>
  <c r="G4" i="36"/>
  <c r="F4" i="36"/>
  <c r="G3" i="36"/>
  <c r="F3" i="36"/>
  <c r="G2" i="36"/>
  <c r="F2" i="36"/>
  <c r="I10" i="35"/>
  <c r="I11" i="35"/>
  <c r="I9" i="35"/>
  <c r="G11" i="35"/>
  <c r="F11" i="35"/>
  <c r="G10" i="35"/>
  <c r="F10" i="35"/>
  <c r="G9" i="35"/>
  <c r="F9" i="35"/>
  <c r="G8" i="35"/>
  <c r="F8" i="35"/>
  <c r="F7" i="35"/>
  <c r="F5" i="35"/>
  <c r="I7" i="35"/>
  <c r="G7" i="35"/>
  <c r="F6" i="35"/>
  <c r="I6" i="35"/>
  <c r="G6" i="35"/>
  <c r="G5" i="35"/>
  <c r="G4" i="35"/>
  <c r="F4" i="35"/>
  <c r="G3" i="35"/>
  <c r="F3" i="35"/>
  <c r="G2" i="35"/>
  <c r="F2" i="35"/>
  <c r="I7" i="34"/>
  <c r="I6" i="34"/>
  <c r="F7" i="34"/>
  <c r="F11" i="34"/>
  <c r="G11" i="34"/>
  <c r="F10" i="34"/>
  <c r="G10" i="34"/>
  <c r="F9" i="34"/>
  <c r="G9" i="34"/>
  <c r="F8" i="34"/>
  <c r="G8" i="34"/>
  <c r="G7" i="34"/>
  <c r="G6" i="34"/>
  <c r="F6" i="34"/>
  <c r="G5" i="34"/>
  <c r="F5" i="34"/>
  <c r="G4" i="34"/>
  <c r="F4" i="34"/>
  <c r="G3" i="34"/>
  <c r="F3" i="34"/>
  <c r="G2" i="34"/>
  <c r="F2" i="34"/>
  <c r="E23" i="13"/>
  <c r="E22" i="13"/>
  <c r="E21" i="13"/>
  <c r="E20" i="13"/>
  <c r="G3" i="22"/>
  <c r="G3" i="19"/>
  <c r="F11" i="19"/>
  <c r="F10" i="19"/>
  <c r="F9" i="19"/>
  <c r="F8" i="19"/>
  <c r="F7" i="19"/>
  <c r="F6" i="19"/>
  <c r="F5" i="19"/>
  <c r="L16" i="15"/>
  <c r="F10" i="17"/>
  <c r="F9" i="17"/>
  <c r="F8" i="17"/>
  <c r="F7" i="17"/>
  <c r="F6" i="17"/>
  <c r="F5" i="17"/>
  <c r="F4" i="17"/>
  <c r="F3" i="17"/>
  <c r="L11" i="17"/>
  <c r="L16" i="16"/>
  <c r="L11" i="18"/>
  <c r="F4" i="19"/>
  <c r="L12" i="19"/>
  <c r="L12" i="20"/>
  <c r="L12" i="21"/>
  <c r="F17" i="27"/>
  <c r="F16" i="27"/>
  <c r="F15" i="27"/>
  <c r="F14" i="27"/>
  <c r="F13" i="27"/>
  <c r="F12" i="27"/>
  <c r="F11" i="27"/>
  <c r="F10" i="27"/>
  <c r="F9" i="27"/>
  <c r="F8" i="27"/>
  <c r="F7" i="27"/>
  <c r="F6" i="27"/>
  <c r="F5" i="27"/>
  <c r="F4" i="27"/>
  <c r="F3" i="27"/>
  <c r="L18" i="27"/>
  <c r="F23" i="28"/>
  <c r="F22" i="28"/>
  <c r="F21" i="28"/>
  <c r="F20" i="28"/>
  <c r="F19" i="28"/>
  <c r="F18" i="28"/>
  <c r="F17" i="28"/>
  <c r="F16" i="28"/>
  <c r="F15" i="28"/>
  <c r="F14" i="28"/>
  <c r="F13" i="28"/>
  <c r="F12" i="28"/>
  <c r="F11" i="28"/>
  <c r="F10" i="28"/>
  <c r="F9" i="28"/>
  <c r="F8" i="28"/>
  <c r="F7" i="28"/>
  <c r="F6" i="28"/>
  <c r="F5" i="28"/>
  <c r="F4" i="28"/>
  <c r="F3" i="28"/>
  <c r="L24" i="28"/>
  <c r="F9" i="22"/>
  <c r="F8" i="22"/>
  <c r="F7" i="22"/>
  <c r="F6" i="22"/>
  <c r="F5" i="22"/>
  <c r="F4" i="22"/>
  <c r="L10" i="22"/>
  <c r="F2" i="30"/>
  <c r="G2" i="30"/>
  <c r="G17" i="30"/>
  <c r="G16" i="30"/>
  <c r="G15" i="30"/>
  <c r="G14" i="30"/>
  <c r="G13" i="30"/>
  <c r="F12" i="30"/>
  <c r="F7" i="30"/>
  <c r="F13" i="30"/>
  <c r="I12" i="30"/>
  <c r="G12" i="30"/>
  <c r="F11" i="30"/>
  <c r="I11" i="30"/>
  <c r="G11" i="30"/>
  <c r="F10" i="30"/>
  <c r="I10" i="30"/>
  <c r="G10" i="30"/>
  <c r="F9" i="30"/>
  <c r="I9" i="30"/>
  <c r="G9" i="30"/>
  <c r="F8" i="30"/>
  <c r="I8" i="30"/>
  <c r="G8" i="30"/>
  <c r="G7" i="30"/>
  <c r="G6" i="30"/>
  <c r="G5" i="30"/>
  <c r="G4" i="30"/>
  <c r="G3" i="30"/>
  <c r="F17" i="30"/>
  <c r="F16" i="30"/>
  <c r="F15" i="30"/>
  <c r="F14" i="30"/>
  <c r="F6" i="30"/>
  <c r="F5" i="30"/>
  <c r="F4" i="30"/>
  <c r="F3" i="30"/>
  <c r="D16" i="13"/>
  <c r="G3" i="21"/>
  <c r="G3" i="20"/>
  <c r="G23" i="28"/>
  <c r="G22" i="28"/>
  <c r="G21" i="28"/>
  <c r="G20" i="28"/>
  <c r="G19" i="28"/>
  <c r="G18" i="28"/>
  <c r="G17" i="28"/>
  <c r="G16" i="28"/>
  <c r="G15" i="28"/>
  <c r="G14" i="28"/>
  <c r="G13" i="28"/>
  <c r="G12" i="28"/>
  <c r="G11" i="28"/>
  <c r="G10" i="28"/>
  <c r="G9" i="28"/>
  <c r="G8" i="28"/>
  <c r="G7" i="28"/>
  <c r="G6" i="28"/>
  <c r="G5" i="28"/>
  <c r="G4" i="28"/>
  <c r="G3" i="28"/>
  <c r="G2" i="28"/>
  <c r="G17" i="27"/>
  <c r="G16" i="27"/>
  <c r="G15" i="27"/>
  <c r="G14" i="27"/>
  <c r="G13" i="27"/>
  <c r="G12" i="27"/>
  <c r="G11" i="27"/>
  <c r="G10" i="27"/>
  <c r="G9" i="27"/>
  <c r="G8" i="27"/>
  <c r="G7" i="27"/>
  <c r="G6" i="27"/>
  <c r="G5" i="27"/>
  <c r="G4" i="27"/>
  <c r="G3" i="27"/>
  <c r="G2" i="27"/>
  <c r="G13" i="26"/>
  <c r="F13" i="26"/>
  <c r="G12" i="26"/>
  <c r="F12" i="26"/>
  <c r="G11" i="26"/>
  <c r="F11" i="26"/>
  <c r="G10" i="26"/>
  <c r="F10" i="26"/>
  <c r="G9" i="26"/>
  <c r="F9" i="26"/>
  <c r="G8" i="26"/>
  <c r="F8" i="26"/>
  <c r="G7" i="26"/>
  <c r="F7" i="26"/>
  <c r="G6" i="26"/>
  <c r="F6" i="26"/>
  <c r="G5" i="26"/>
  <c r="F5" i="26"/>
  <c r="G4" i="26"/>
  <c r="F4" i="26"/>
  <c r="G2" i="26"/>
  <c r="F12" i="25"/>
  <c r="F10" i="25"/>
  <c r="F6" i="25"/>
  <c r="G12" i="25"/>
  <c r="G11" i="25"/>
  <c r="F11" i="25"/>
  <c r="G10" i="25"/>
  <c r="G9" i="25"/>
  <c r="F9" i="25"/>
  <c r="G8" i="25"/>
  <c r="F8" i="25"/>
  <c r="G7" i="25"/>
  <c r="F7" i="25"/>
  <c r="G6" i="25"/>
  <c r="G5" i="25"/>
  <c r="F5" i="25"/>
  <c r="G4" i="25"/>
  <c r="F4" i="25"/>
  <c r="G3" i="25"/>
  <c r="F3" i="25"/>
  <c r="G2" i="25"/>
  <c r="G12" i="24"/>
  <c r="F12" i="24"/>
  <c r="G11" i="24"/>
  <c r="F11" i="24"/>
  <c r="G10" i="24"/>
  <c r="F10" i="24"/>
  <c r="G9" i="24"/>
  <c r="F9" i="24"/>
  <c r="G8" i="24"/>
  <c r="F8" i="24"/>
  <c r="G7" i="24"/>
  <c r="F7" i="24"/>
  <c r="G6" i="24"/>
  <c r="F6" i="24"/>
  <c r="G5" i="24"/>
  <c r="F5" i="24"/>
  <c r="G4" i="24"/>
  <c r="F4" i="24"/>
  <c r="G3" i="24"/>
  <c r="F3" i="24"/>
  <c r="G2" i="24"/>
  <c r="G12" i="23"/>
  <c r="F12" i="23"/>
  <c r="G11" i="23"/>
  <c r="F11" i="23"/>
  <c r="G10" i="23"/>
  <c r="F10" i="23"/>
  <c r="G9" i="23"/>
  <c r="F9" i="23"/>
  <c r="G8" i="23"/>
  <c r="F8" i="23"/>
  <c r="G7" i="23"/>
  <c r="F7" i="23"/>
  <c r="G6" i="23"/>
  <c r="F6" i="23"/>
  <c r="G5" i="23"/>
  <c r="F5" i="23"/>
  <c r="G4" i="23"/>
  <c r="F4" i="23"/>
  <c r="G3" i="23"/>
  <c r="F3" i="23"/>
  <c r="G2" i="23"/>
  <c r="G6" i="22"/>
  <c r="G9" i="22"/>
  <c r="G8" i="22"/>
  <c r="G7" i="22"/>
  <c r="G5" i="22"/>
  <c r="G4" i="22"/>
  <c r="G2" i="22"/>
  <c r="G11" i="21"/>
  <c r="F11" i="21"/>
  <c r="G10" i="21"/>
  <c r="F10" i="21"/>
  <c r="G9" i="21"/>
  <c r="F9" i="21"/>
  <c r="G8" i="21"/>
  <c r="F8" i="21"/>
  <c r="G7" i="21"/>
  <c r="F7" i="21"/>
  <c r="G6" i="21"/>
  <c r="F6" i="21"/>
  <c r="G5" i="21"/>
  <c r="F5" i="21"/>
  <c r="G4" i="21"/>
  <c r="F4" i="21"/>
  <c r="G2" i="21"/>
  <c r="G11" i="20"/>
  <c r="F11" i="20"/>
  <c r="G10" i="20"/>
  <c r="F10" i="20"/>
  <c r="G9" i="20"/>
  <c r="F9" i="20"/>
  <c r="G8" i="20"/>
  <c r="F8" i="20"/>
  <c r="G7" i="20"/>
  <c r="F7" i="20"/>
  <c r="G6" i="20"/>
  <c r="F6" i="20"/>
  <c r="G5" i="20"/>
  <c r="F5" i="20"/>
  <c r="G4" i="20"/>
  <c r="F4" i="20"/>
  <c r="G2" i="20"/>
  <c r="G11" i="19"/>
  <c r="G10" i="19"/>
  <c r="G9" i="19"/>
  <c r="G8" i="19"/>
  <c r="G7" i="19"/>
  <c r="G6" i="19"/>
  <c r="G5" i="19"/>
  <c r="G4" i="19"/>
  <c r="G2" i="19"/>
  <c r="G10" i="18"/>
  <c r="F10" i="18"/>
  <c r="G9" i="18"/>
  <c r="F9" i="18"/>
  <c r="G8" i="18"/>
  <c r="F8" i="18"/>
  <c r="G7" i="18"/>
  <c r="F7" i="18"/>
  <c r="G6" i="18"/>
  <c r="F6" i="18"/>
  <c r="G5" i="18"/>
  <c r="F5" i="18"/>
  <c r="G4" i="18"/>
  <c r="F4" i="18"/>
  <c r="G3" i="18"/>
  <c r="F3" i="18"/>
  <c r="G2" i="18"/>
  <c r="G10" i="17"/>
  <c r="G9" i="17"/>
  <c r="G8" i="17"/>
  <c r="G7" i="17"/>
  <c r="G6" i="17"/>
  <c r="G5" i="17"/>
  <c r="G4" i="17"/>
  <c r="G3" i="17"/>
  <c r="G2" i="17"/>
  <c r="G15" i="16"/>
  <c r="F15" i="16"/>
  <c r="G14" i="16"/>
  <c r="F14" i="16"/>
  <c r="G13" i="16"/>
  <c r="F13" i="16"/>
  <c r="G12" i="16"/>
  <c r="F12" i="16"/>
  <c r="G11" i="16"/>
  <c r="F11" i="16"/>
  <c r="G10" i="16"/>
  <c r="F10" i="16"/>
  <c r="G9" i="16"/>
  <c r="F9" i="16"/>
  <c r="G8" i="16"/>
  <c r="F8" i="16"/>
  <c r="G7" i="16"/>
  <c r="F7" i="16"/>
  <c r="G6" i="16"/>
  <c r="F6" i="16"/>
  <c r="G5" i="16"/>
  <c r="F5" i="16"/>
  <c r="G4" i="16"/>
  <c r="F4" i="16"/>
  <c r="G3" i="16"/>
  <c r="F3" i="16"/>
  <c r="G2" i="16"/>
  <c r="G15" i="15"/>
  <c r="F15" i="15"/>
  <c r="G14" i="15"/>
  <c r="F14" i="15"/>
  <c r="G13" i="15"/>
  <c r="F13" i="15"/>
  <c r="G12" i="15"/>
  <c r="F12" i="15"/>
  <c r="G11" i="15"/>
  <c r="F11" i="15"/>
  <c r="G10" i="15"/>
  <c r="F10" i="15"/>
  <c r="G9" i="15"/>
  <c r="F9" i="15"/>
  <c r="G8" i="15"/>
  <c r="F8" i="15"/>
  <c r="G7" i="15"/>
  <c r="F7" i="15"/>
  <c r="G6" i="15"/>
  <c r="F6" i="15"/>
  <c r="G5" i="15"/>
  <c r="F5" i="15"/>
  <c r="G4" i="15"/>
  <c r="F4" i="15"/>
  <c r="G3" i="15"/>
  <c r="F3" i="15"/>
  <c r="G2" i="15"/>
  <c r="F20" i="12"/>
  <c r="G20" i="12"/>
  <c r="G19" i="12"/>
  <c r="F19" i="12"/>
  <c r="G18" i="12"/>
  <c r="F18" i="12"/>
  <c r="G17" i="12"/>
  <c r="F17" i="12"/>
  <c r="G16" i="12"/>
  <c r="F16" i="12"/>
  <c r="G15" i="12"/>
  <c r="F15" i="12"/>
  <c r="G14" i="12"/>
  <c r="F14" i="12"/>
  <c r="G13" i="12"/>
  <c r="F13" i="12"/>
  <c r="G12" i="12"/>
  <c r="F12" i="12"/>
  <c r="G11" i="12"/>
  <c r="F11" i="12"/>
  <c r="G10" i="12"/>
  <c r="F10" i="12"/>
  <c r="G9" i="12"/>
  <c r="F9" i="12"/>
  <c r="G8" i="12"/>
  <c r="F8" i="12"/>
  <c r="G7" i="12"/>
  <c r="F7" i="12"/>
  <c r="G6" i="12"/>
  <c r="F6" i="12"/>
  <c r="G5" i="12"/>
  <c r="F5" i="12"/>
  <c r="G4" i="12"/>
  <c r="F4" i="12"/>
  <c r="G3" i="12"/>
  <c r="F3" i="12"/>
  <c r="G2" i="12"/>
  <c r="G19" i="11"/>
  <c r="F19" i="11"/>
  <c r="G18" i="11"/>
  <c r="F18" i="11"/>
  <c r="G17" i="11"/>
  <c r="F17" i="11"/>
  <c r="G16" i="11"/>
  <c r="F16" i="11"/>
  <c r="G15" i="11"/>
  <c r="F15" i="11"/>
  <c r="G14" i="11"/>
  <c r="F14" i="11"/>
  <c r="G13" i="11"/>
  <c r="F13" i="11"/>
  <c r="G12" i="11"/>
  <c r="F12" i="11"/>
  <c r="G11" i="11"/>
  <c r="F11" i="11"/>
  <c r="G10" i="11"/>
  <c r="F10" i="11"/>
  <c r="G9" i="11"/>
  <c r="F9" i="11"/>
  <c r="G8" i="11"/>
  <c r="F8" i="11"/>
  <c r="G7" i="11"/>
  <c r="F7" i="11"/>
  <c r="G6" i="11"/>
  <c r="F6" i="11"/>
  <c r="G5" i="11"/>
  <c r="F5" i="11"/>
  <c r="G4" i="11"/>
  <c r="F4" i="11"/>
  <c r="G3" i="11"/>
  <c r="F3" i="11"/>
  <c r="G2" i="11"/>
  <c r="F3" i="10"/>
  <c r="F17" i="10"/>
  <c r="G17" i="10"/>
  <c r="F18" i="10"/>
  <c r="G18" i="10"/>
  <c r="F19" i="10"/>
  <c r="G19" i="10"/>
  <c r="G16" i="10"/>
  <c r="F16" i="10"/>
  <c r="G15" i="10"/>
  <c r="F15" i="10"/>
  <c r="G14" i="10"/>
  <c r="F14" i="10"/>
  <c r="G13" i="10"/>
  <c r="F13" i="10"/>
  <c r="G12" i="10"/>
  <c r="F12" i="10"/>
  <c r="G11" i="10"/>
  <c r="F11" i="10"/>
  <c r="G10" i="10"/>
  <c r="F10" i="10"/>
  <c r="G9" i="10"/>
  <c r="F9" i="10"/>
  <c r="G8" i="10"/>
  <c r="F8" i="10"/>
  <c r="G7" i="10"/>
  <c r="F7" i="10"/>
  <c r="G6" i="10"/>
  <c r="F6" i="10"/>
  <c r="G5" i="10"/>
  <c r="F5" i="10"/>
  <c r="G4" i="10"/>
  <c r="F4" i="10"/>
  <c r="G3" i="10"/>
  <c r="G2" i="10"/>
  <c r="G16" i="9"/>
  <c r="F16" i="9"/>
  <c r="G15" i="9"/>
  <c r="F15" i="9"/>
  <c r="G14" i="9"/>
  <c r="F14" i="9"/>
  <c r="G13" i="9"/>
  <c r="F13" i="9"/>
  <c r="G12" i="9"/>
  <c r="F12" i="9"/>
  <c r="G11" i="9"/>
  <c r="F11" i="9"/>
  <c r="G10" i="9"/>
  <c r="F10" i="9"/>
  <c r="G9" i="9"/>
  <c r="F9" i="9"/>
  <c r="G8" i="9"/>
  <c r="F8" i="9"/>
  <c r="G7" i="9"/>
  <c r="F7" i="9"/>
  <c r="G6" i="9"/>
  <c r="F6" i="9"/>
  <c r="G5" i="9"/>
  <c r="F5" i="9"/>
  <c r="G4" i="9"/>
  <c r="F4" i="9"/>
  <c r="G3" i="9"/>
  <c r="F3" i="9"/>
  <c r="G2" i="9"/>
  <c r="G16" i="8"/>
  <c r="F16" i="8"/>
  <c r="G15" i="8"/>
  <c r="F15" i="8"/>
  <c r="G14" i="8"/>
  <c r="F14" i="8"/>
  <c r="G13" i="8"/>
  <c r="F13" i="8"/>
  <c r="G12" i="8"/>
  <c r="F12" i="8"/>
  <c r="G11" i="8"/>
  <c r="F11" i="8"/>
  <c r="G10" i="8"/>
  <c r="F10" i="8"/>
  <c r="G9" i="8"/>
  <c r="F9" i="8"/>
  <c r="G8" i="8"/>
  <c r="F8" i="8"/>
  <c r="G7" i="8"/>
  <c r="F7" i="8"/>
  <c r="G6" i="8"/>
  <c r="F6" i="8"/>
  <c r="G5" i="8"/>
  <c r="F5" i="8"/>
  <c r="G4" i="8"/>
  <c r="F4" i="8"/>
  <c r="G3" i="8"/>
  <c r="F3" i="8"/>
  <c r="G2" i="8"/>
  <c r="G16" i="7"/>
  <c r="F16" i="7"/>
  <c r="G15" i="7"/>
  <c r="F15" i="7"/>
  <c r="G14" i="7"/>
  <c r="F14" i="7"/>
  <c r="G13" i="7"/>
  <c r="F13" i="7"/>
  <c r="G12" i="7"/>
  <c r="F12" i="7"/>
  <c r="G11" i="7"/>
  <c r="F11" i="7"/>
  <c r="G10" i="7"/>
  <c r="F10" i="7"/>
  <c r="G9" i="7"/>
  <c r="F9" i="7"/>
  <c r="G8" i="7"/>
  <c r="F8" i="7"/>
  <c r="G7" i="7"/>
  <c r="F7" i="7"/>
  <c r="G6" i="7"/>
  <c r="F6" i="7"/>
  <c r="G5" i="7"/>
  <c r="F5" i="7"/>
  <c r="G4" i="7"/>
  <c r="F4" i="7"/>
  <c r="G3" i="7"/>
  <c r="F3" i="7"/>
  <c r="G2" i="7"/>
  <c r="G19" i="6"/>
  <c r="F19" i="6"/>
  <c r="G18" i="6"/>
  <c r="F18" i="6"/>
  <c r="G17" i="6"/>
  <c r="F17" i="6"/>
  <c r="G16" i="6"/>
  <c r="F16" i="6"/>
  <c r="G15" i="6"/>
  <c r="F15" i="6"/>
  <c r="G14" i="6"/>
  <c r="F14" i="6"/>
  <c r="G13" i="6"/>
  <c r="F13" i="6"/>
  <c r="G12" i="6"/>
  <c r="F12" i="6"/>
  <c r="G11" i="6"/>
  <c r="F11" i="6"/>
  <c r="G10" i="6"/>
  <c r="F10" i="6"/>
  <c r="G9" i="6"/>
  <c r="F9" i="6"/>
  <c r="G8" i="6"/>
  <c r="F8" i="6"/>
  <c r="G7" i="6"/>
  <c r="F7" i="6"/>
  <c r="G6" i="6"/>
  <c r="F6" i="6"/>
  <c r="G5" i="6"/>
  <c r="F5" i="6"/>
  <c r="G4" i="6"/>
  <c r="F4" i="6"/>
  <c r="G3" i="6"/>
  <c r="F3" i="6"/>
  <c r="G2" i="6"/>
  <c r="G19" i="5"/>
  <c r="F19" i="5"/>
  <c r="G18" i="5"/>
  <c r="F18" i="5"/>
  <c r="G17" i="5"/>
  <c r="F17" i="5"/>
  <c r="G16" i="5"/>
  <c r="F16" i="5"/>
  <c r="G15" i="5"/>
  <c r="F15" i="5"/>
  <c r="G14" i="5"/>
  <c r="F14" i="5"/>
  <c r="G13" i="5"/>
  <c r="F13" i="5"/>
  <c r="G12" i="5"/>
  <c r="F12" i="5"/>
  <c r="G11" i="5"/>
  <c r="F11" i="5"/>
  <c r="G10" i="5"/>
  <c r="F10" i="5"/>
  <c r="G9" i="5"/>
  <c r="F9" i="5"/>
  <c r="G8" i="5"/>
  <c r="F8" i="5"/>
  <c r="G7" i="5"/>
  <c r="F7" i="5"/>
  <c r="G6" i="5"/>
  <c r="F6" i="5"/>
  <c r="G5" i="5"/>
  <c r="F5" i="5"/>
  <c r="G4" i="5"/>
  <c r="F4" i="5"/>
  <c r="G3" i="5"/>
  <c r="F3" i="5"/>
  <c r="G2" i="5"/>
  <c r="G21" i="4"/>
  <c r="F21" i="4"/>
  <c r="G20" i="4"/>
  <c r="F20" i="4"/>
  <c r="G19" i="4"/>
  <c r="F19" i="4"/>
  <c r="G18" i="4"/>
  <c r="F18" i="4"/>
  <c r="G17" i="4"/>
  <c r="F17" i="4"/>
  <c r="G16" i="4"/>
  <c r="F16" i="4"/>
  <c r="G15" i="4"/>
  <c r="F15" i="4"/>
  <c r="G14" i="4"/>
  <c r="F14" i="4"/>
  <c r="G13" i="4"/>
  <c r="F13" i="4"/>
  <c r="G12" i="4"/>
  <c r="F12" i="4"/>
  <c r="G11" i="4"/>
  <c r="F11" i="4"/>
  <c r="G10" i="4"/>
  <c r="F10" i="4"/>
  <c r="G9" i="4"/>
  <c r="F9" i="4"/>
  <c r="G8" i="4"/>
  <c r="F8" i="4"/>
  <c r="G7" i="4"/>
  <c r="F7" i="4"/>
  <c r="G6" i="4"/>
  <c r="F6" i="4"/>
  <c r="G5" i="4"/>
  <c r="F5" i="4"/>
  <c r="G4" i="4"/>
  <c r="F4" i="4"/>
  <c r="G3" i="4"/>
  <c r="F3" i="4"/>
  <c r="G2" i="4"/>
  <c r="G9" i="3"/>
  <c r="G21" i="3"/>
  <c r="F21" i="3"/>
  <c r="G20" i="3"/>
  <c r="F20" i="3"/>
  <c r="G19" i="3"/>
  <c r="F19" i="3"/>
  <c r="G18" i="3"/>
  <c r="F18" i="3"/>
  <c r="G17" i="3"/>
  <c r="F17" i="3"/>
  <c r="G16" i="3"/>
  <c r="F16" i="3"/>
  <c r="G15" i="3"/>
  <c r="F15" i="3"/>
  <c r="G14" i="3"/>
  <c r="F14" i="3"/>
  <c r="G13" i="3"/>
  <c r="F13" i="3"/>
  <c r="G12" i="3"/>
  <c r="F12" i="3"/>
  <c r="G11" i="3"/>
  <c r="F11" i="3"/>
  <c r="G10" i="3"/>
  <c r="F10" i="3"/>
  <c r="F9" i="3"/>
  <c r="G8" i="3"/>
  <c r="F8" i="3"/>
  <c r="G7" i="3"/>
  <c r="F7" i="3"/>
  <c r="G6" i="3"/>
  <c r="F6" i="3"/>
  <c r="G5" i="3"/>
  <c r="F5" i="3"/>
  <c r="G4" i="3"/>
  <c r="F4" i="3"/>
  <c r="G3" i="3"/>
  <c r="F3" i="3"/>
  <c r="G2" i="3"/>
  <c r="F21" i="2"/>
  <c r="G21" i="2"/>
  <c r="G20" i="2"/>
  <c r="F20" i="2"/>
  <c r="G19" i="2"/>
  <c r="F19" i="2"/>
  <c r="G18" i="2"/>
  <c r="F18" i="2"/>
  <c r="G17" i="2"/>
  <c r="F17" i="2"/>
  <c r="G16" i="2"/>
  <c r="F16" i="2"/>
  <c r="G15" i="2"/>
  <c r="F15" i="2"/>
  <c r="G14" i="2"/>
  <c r="F14" i="2"/>
  <c r="G13" i="2"/>
  <c r="F13" i="2"/>
  <c r="G12" i="2"/>
  <c r="F12" i="2"/>
  <c r="G11" i="2"/>
  <c r="F11" i="2"/>
  <c r="G10" i="2"/>
  <c r="F10" i="2"/>
  <c r="G9" i="2"/>
  <c r="F9" i="2"/>
  <c r="G8" i="2"/>
  <c r="F8" i="2"/>
  <c r="G7" i="2"/>
  <c r="F7" i="2"/>
  <c r="G6" i="2"/>
  <c r="F6" i="2"/>
  <c r="G5" i="2"/>
  <c r="F5" i="2"/>
  <c r="G4" i="2"/>
  <c r="F4" i="2"/>
  <c r="G3" i="2"/>
  <c r="F3" i="2"/>
  <c r="G2" i="2"/>
  <c r="G3" i="1"/>
  <c r="G4" i="1"/>
  <c r="G5" i="1"/>
  <c r="G6" i="1"/>
  <c r="G7" i="1"/>
  <c r="G8" i="1"/>
  <c r="G9" i="1"/>
  <c r="G10" i="1"/>
  <c r="G11" i="1"/>
  <c r="G12" i="1"/>
  <c r="G13" i="1"/>
  <c r="G14" i="1"/>
  <c r="G15" i="1"/>
  <c r="G16" i="1"/>
  <c r="G17" i="1"/>
  <c r="G18" i="1"/>
  <c r="G19" i="1"/>
  <c r="G20" i="1"/>
  <c r="G21" i="1"/>
  <c r="G2" i="1"/>
  <c r="F4" i="1"/>
  <c r="F5" i="1"/>
  <c r="F6" i="1"/>
  <c r="F7" i="1"/>
  <c r="F8" i="1"/>
  <c r="F9" i="1"/>
  <c r="F10" i="1"/>
  <c r="F11" i="1"/>
  <c r="F12" i="1"/>
  <c r="F13" i="1"/>
  <c r="F14" i="1"/>
  <c r="F15" i="1"/>
  <c r="F16" i="1"/>
  <c r="F17" i="1"/>
  <c r="F18" i="1"/>
  <c r="F19" i="1"/>
  <c r="F20" i="1"/>
  <c r="F21" i="1"/>
  <c r="F3" i="1"/>
  <c r="G14" i="31"/>
  <c r="G12" i="31"/>
  <c r="G13" i="31"/>
</calcChain>
</file>

<file path=xl/sharedStrings.xml><?xml version="1.0" encoding="utf-8"?>
<sst xmlns="http://schemas.openxmlformats.org/spreadsheetml/2006/main" count="359" uniqueCount="31">
  <si>
    <t>year</t>
  </si>
  <si>
    <t>country</t>
  </si>
  <si>
    <t>component</t>
  </si>
  <si>
    <t>popsize</t>
  </si>
  <si>
    <t>average</t>
  </si>
  <si>
    <t>p</t>
  </si>
  <si>
    <t>thr</t>
  </si>
  <si>
    <t>RU</t>
  </si>
  <si>
    <t>total</t>
  </si>
  <si>
    <t>Raw data - frequencies</t>
  </si>
  <si>
    <t>Raw data - thersholds</t>
  </si>
  <si>
    <t>(30-05-2017)</t>
  </si>
  <si>
    <t>P90/10</t>
  </si>
  <si>
    <t xml:space="preserve">Raw data - thersholds </t>
  </si>
  <si>
    <t>SU</t>
  </si>
  <si>
    <t>b</t>
  </si>
  <si>
    <t>Note: It is preferable to add a realistic threshold at p=0.1 (otherwise unplausible large mass at zero)</t>
  </si>
  <si>
    <t>Ratio 1914/1928</t>
  </si>
  <si>
    <t>ratio income/wage</t>
  </si>
  <si>
    <t>(ii) 1999-2015 (Russia): Wage tabulations from employment surveys (gross monthly earnings, all workers); official published tabulations; see directory EmploymentSurveys for references</t>
  </si>
  <si>
    <t>Raw Tabulations from Employment Surveys (input data used for Gpinter interpolations)</t>
  </si>
  <si>
    <t>Note. Raw P90/P10 earnings ratio series used to supplement the tabulations:</t>
  </si>
  <si>
    <t xml:space="preserve">Sources: 1914-1928-1934: Bergson 1984 p.1077; 1956-1976: Atkinson-Micklewright 1992 Table UE3 using Rabkina-Rimashevskaia (1978). </t>
  </si>
  <si>
    <t>r1914/1928</t>
  </si>
  <si>
    <t>ryear/1968</t>
  </si>
  <si>
    <t xml:space="preserve">(i) 1914 (Russian Empire) and 1928-1989 (Soviet Union): earnings tabulations 1928-1934 taken from Begson 1942 p.236 (gross month earnings, all wage-earners and salaried workers); earnings tabulations 1956-1968-1972-1976-1981-1984-1986-1989 taken from Atkinson-Micklewright 1992 Table UE1 (gross monthly earnings, all wokers) ; the raw tabulations  for years 1956-1976 were supplemented by a threshold at p=0.1 using the P90/P10 ratios reported in the table below (this is important in order to avoid an excessive mass close to zero); new tabulations for 1914 and 1959-1961-1964-1966 were constructed on the basis of the 1928 and 1968 tabulations and the P90/P10 ratios reported below (see formulas in sheets).  </t>
  </si>
  <si>
    <t>Ratio 1964/1968</t>
  </si>
  <si>
    <t>Ratio 1966/1968</t>
  </si>
  <si>
    <t>Ratio 1961/1968</t>
  </si>
  <si>
    <t>Ratio 1959/1968</t>
  </si>
  <si>
    <t>(iii) 1905 (Russian Empire): estimate of total income tabulation (labor and capital income) constructed by combining 1914 earnings tabulation (Bergson 1944, 1984) and 1905 top income shares estimates based upon Russian tax administration estimates (Gregory 1982) (see formulas)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</si>
</sst>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
    <numFmt numFmtId="165" formatCode="#,##0.0"/>
    <numFmt numFmtId="166" formatCode="_(* #,##0_);_(* \(#,##0\);_(* &quot;-&quot;_);_(@_)"/>
    <numFmt numFmtId="167" formatCode="_-* #,##0.00\ _р_._-;\-* #,##0.00\ _р_._-;_-* &quot;-&quot;??\ _р_._-;_-@_-"/>
    <numFmt numFmtId="168" formatCode="_(* #,##0.00_);_(* \(#,##0.00\);_(* &quot;-&quot;??_);_(@_)"/>
    <numFmt numFmtId="169" formatCode="_(&quot;$&quot;* #,##0.00_);_(&quot;$&quot;* \(#,##0.00\);_(&quot;$&quot;* &quot;-&quot;??_);_(@_)"/>
    <numFmt numFmtId="170" formatCode="_-* #,##0\ _k_r_-;\-* #,##0\ _k_r_-;_-* &quot;-&quot;\ _k_r_-;_-@_-"/>
    <numFmt numFmtId="171" formatCode="_-* #,##0\ &quot;kr&quot;_-;\-* #,##0\ &quot;kr&quot;_-;_-* &quot;-&quot;\ &quot;kr&quot;_-;_-@_-"/>
  </numFmts>
  <fonts count="29">
    <font>
      <sz val="12"/>
      <color theme="1"/>
      <name val="Calibri"/>
      <family val="2"/>
      <scheme val="minor"/>
    </font>
    <font>
      <sz val="11"/>
      <color theme="1"/>
      <name val="Calibri"/>
      <family val="2"/>
      <scheme val="minor"/>
    </font>
    <font>
      <sz val="12"/>
      <color rgb="FFFF0000"/>
      <name val="Calibri"/>
      <family val="2"/>
      <scheme val="minor"/>
    </font>
    <font>
      <b/>
      <sz val="9"/>
      <name val="Arial CE"/>
    </font>
    <font>
      <sz val="12"/>
      <color theme="1"/>
      <name val="Calibri"/>
      <family val="2"/>
      <scheme val="minor"/>
    </font>
    <font>
      <sz val="12"/>
      <color theme="1"/>
      <name val="Arial"/>
      <family val="2"/>
    </font>
    <font>
      <sz val="11"/>
      <color theme="1"/>
      <name val="Arial"/>
      <family val="2"/>
    </font>
    <font>
      <b/>
      <sz val="11"/>
      <name val="Gentle Sans"/>
    </font>
    <font>
      <sz val="10"/>
      <name val="Times New Roman"/>
      <family val="1"/>
    </font>
    <font>
      <sz val="12"/>
      <name val="Times New Roman Cyr"/>
      <charset val="204"/>
    </font>
    <font>
      <sz val="10"/>
      <name val="Arial"/>
      <family val="2"/>
    </font>
    <font>
      <b/>
      <i/>
      <sz val="12"/>
      <name val="Gentle Sans"/>
    </font>
    <font>
      <sz val="10"/>
      <name val="Helv"/>
    </font>
    <font>
      <u/>
      <sz val="12"/>
      <color indexed="12"/>
      <name val="Times New Roman"/>
      <family val="1"/>
      <charset val="238"/>
    </font>
    <font>
      <sz val="12"/>
      <name val="Times New Roman"/>
      <family val="1"/>
      <charset val="238"/>
    </font>
    <font>
      <sz val="11"/>
      <color indexed="8"/>
      <name val="Calibri"/>
      <family val="2"/>
      <charset val="204"/>
    </font>
    <font>
      <sz val="11"/>
      <name val="Calibri"/>
      <family val="2"/>
    </font>
    <font>
      <sz val="11"/>
      <color indexed="8"/>
      <name val="Calibri"/>
      <family val="2"/>
      <scheme val="minor"/>
    </font>
    <font>
      <sz val="10"/>
      <color rgb="FF000000"/>
      <name val="Arial"/>
      <family val="2"/>
    </font>
    <font>
      <sz val="11"/>
      <color theme="1"/>
      <name val="Calibri"/>
      <family val="2"/>
    </font>
    <font>
      <sz val="12"/>
      <color theme="1"/>
      <name val="Garamond"/>
      <family val="1"/>
      <charset val="238"/>
    </font>
    <font>
      <sz val="10"/>
      <color theme="1"/>
      <name val="Times New Roman"/>
      <family val="1"/>
      <charset val="238"/>
    </font>
    <font>
      <sz val="10"/>
      <name val="Courier"/>
      <family val="1"/>
      <charset val="238"/>
    </font>
    <font>
      <i/>
      <sz val="12"/>
      <name val="Gentle Sans"/>
    </font>
    <font>
      <sz val="9"/>
      <name val="Gentle Sans"/>
    </font>
    <font>
      <sz val="9"/>
      <name val="Gentle Sans Light"/>
    </font>
    <font>
      <sz val="10"/>
      <name val="Gentle Sans"/>
    </font>
    <font>
      <sz val="10"/>
      <name val="Arial Cyr"/>
      <family val="2"/>
    </font>
    <font>
      <b/>
      <sz val="12"/>
      <color theme="1"/>
      <name val="Arial"/>
      <family val="2"/>
    </font>
  </fonts>
  <fills count="4">
    <fill>
      <patternFill patternType="none"/>
    </fill>
    <fill>
      <patternFill patternType="gray125"/>
    </fill>
    <fill>
      <patternFill patternType="solid">
        <fgColor rgb="FFFFFFCC"/>
      </patternFill>
    </fill>
    <fill>
      <patternFill patternType="solid">
        <fgColor indexed="13"/>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59">
    <xf numFmtId="0" fontId="0" fillId="0" borderId="0"/>
    <xf numFmtId="0" fontId="7" fillId="0" borderId="0">
      <alignment horizontal="right"/>
    </xf>
    <xf numFmtId="166" fontId="8" fillId="0" borderId="0" applyFont="0" applyFill="0" applyBorder="0" applyAlignment="0" applyProtection="0"/>
    <xf numFmtId="166" fontId="8" fillId="0" borderId="0" applyFont="0" applyFill="0" applyBorder="0" applyAlignment="0" applyProtection="0"/>
    <xf numFmtId="167" fontId="9" fillId="0" borderId="0" applyFont="0" applyFill="0" applyBorder="0" applyAlignment="0" applyProtection="0"/>
    <xf numFmtId="168" fontId="8" fillId="0" borderId="0" applyFont="0" applyFill="0" applyBorder="0" applyAlignment="0" applyProtection="0"/>
    <xf numFmtId="168" fontId="8" fillId="0" borderId="0" applyFont="0" applyFill="0" applyBorder="0" applyAlignment="0" applyProtection="0"/>
    <xf numFmtId="0" fontId="10" fillId="0" borderId="0"/>
    <xf numFmtId="169" fontId="8" fillId="0" borderId="0" applyFont="0" applyFill="0" applyBorder="0" applyAlignment="0" applyProtection="0"/>
    <xf numFmtId="0" fontId="11" fillId="0" borderId="0"/>
    <xf numFmtId="0" fontId="12" fillId="3" borderId="0" applyNumberFormat="0" applyFont="0" applyBorder="0" applyAlignment="0" applyProtection="0"/>
    <xf numFmtId="0" fontId="13" fillId="0" borderId="0" applyNumberFormat="0" applyFill="0" applyBorder="0" applyAlignment="0" applyProtection="0">
      <alignment vertical="top"/>
      <protection locked="0"/>
    </xf>
    <xf numFmtId="0" fontId="14" fillId="0" borderId="0"/>
    <xf numFmtId="0" fontId="14" fillId="0" borderId="0"/>
    <xf numFmtId="0" fontId="14" fillId="0" borderId="0"/>
    <xf numFmtId="0" fontId="10" fillId="0" borderId="0"/>
    <xf numFmtId="0" fontId="1" fillId="0" borderId="0"/>
    <xf numFmtId="0" fontId="15" fillId="0" borderId="0"/>
    <xf numFmtId="0" fontId="16" fillId="0" borderId="0"/>
    <xf numFmtId="0" fontId="17" fillId="0" borderId="0"/>
    <xf numFmtId="0" fontId="10" fillId="0" borderId="0"/>
    <xf numFmtId="0" fontId="18" fillId="0" borderId="0">
      <protection locked="0"/>
    </xf>
    <xf numFmtId="0" fontId="4" fillId="0" borderId="0"/>
    <xf numFmtId="0" fontId="1" fillId="0" borderId="0"/>
    <xf numFmtId="0" fontId="9" fillId="0" borderId="0"/>
    <xf numFmtId="0" fontId="19" fillId="0" borderId="0"/>
    <xf numFmtId="0" fontId="4" fillId="0" borderId="0"/>
    <xf numFmtId="0" fontId="18" fillId="0" borderId="0">
      <protection locked="0"/>
    </xf>
    <xf numFmtId="0" fontId="20" fillId="0" borderId="0"/>
    <xf numFmtId="0" fontId="20" fillId="0" borderId="0"/>
    <xf numFmtId="0" fontId="21" fillId="0" borderId="0"/>
    <xf numFmtId="0" fontId="8" fillId="0" borderId="0"/>
    <xf numFmtId="0" fontId="20" fillId="0" borderId="0"/>
    <xf numFmtId="0" fontId="20" fillId="0" borderId="0"/>
    <xf numFmtId="0" fontId="10" fillId="0" borderId="0"/>
    <xf numFmtId="0" fontId="22" fillId="0" borderId="0"/>
    <xf numFmtId="0" fontId="1" fillId="2" borderId="1" applyNumberFormat="0" applyFont="0" applyAlignment="0" applyProtection="0"/>
    <xf numFmtId="0" fontId="10"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0" fillId="0" borderId="0" applyFont="0" applyFill="0" applyBorder="0" applyAlignment="0" applyProtection="0"/>
    <xf numFmtId="0" fontId="23" fillId="0" borderId="0"/>
    <xf numFmtId="0" fontId="24" fillId="0" borderId="0"/>
    <xf numFmtId="0" fontId="25" fillId="0" borderId="0"/>
    <xf numFmtId="0" fontId="11" fillId="0" borderId="0"/>
    <xf numFmtId="0" fontId="26" fillId="0" borderId="0"/>
    <xf numFmtId="0" fontId="24" fillId="0" borderId="0"/>
    <xf numFmtId="0" fontId="25" fillId="0" borderId="0"/>
    <xf numFmtId="170" fontId="10" fillId="0" borderId="0" applyFont="0" applyFill="0" applyBorder="0" applyAlignment="0" applyProtection="0"/>
    <xf numFmtId="171" fontId="10" fillId="0" borderId="0" applyFont="0" applyFill="0" applyBorder="0" applyAlignment="0" applyProtection="0"/>
    <xf numFmtId="0" fontId="27" fillId="0" borderId="0"/>
    <xf numFmtId="0" fontId="15" fillId="0" borderId="0"/>
    <xf numFmtId="0" fontId="12" fillId="0" borderId="0"/>
  </cellStyleXfs>
  <cellXfs count="21">
    <xf numFmtId="0" fontId="0" fillId="0" borderId="0" xfId="0"/>
    <xf numFmtId="0" fontId="2" fillId="0" borderId="0" xfId="0" applyFont="1"/>
    <xf numFmtId="3" fontId="0" fillId="0" borderId="0" xfId="0" applyNumberFormat="1"/>
    <xf numFmtId="4" fontId="3" fillId="0" borderId="0" xfId="0" applyNumberFormat="1" applyFont="1" applyFill="1"/>
    <xf numFmtId="164" fontId="0" fillId="0" borderId="0" xfId="0" applyNumberFormat="1"/>
    <xf numFmtId="3" fontId="3" fillId="0" borderId="0" xfId="0" applyNumberFormat="1" applyFont="1" applyFill="1"/>
    <xf numFmtId="165" fontId="3" fillId="0" borderId="0" xfId="0" applyNumberFormat="1" applyFont="1" applyFill="1"/>
    <xf numFmtId="1" fontId="0" fillId="0" borderId="0" xfId="0" applyNumberFormat="1"/>
    <xf numFmtId="0" fontId="5" fillId="0" borderId="0" xfId="0" applyFont="1"/>
    <xf numFmtId="3" fontId="6" fillId="0" borderId="0" xfId="0" applyNumberFormat="1" applyFont="1"/>
    <xf numFmtId="165" fontId="6" fillId="0" borderId="0" xfId="0" applyNumberFormat="1" applyFont="1"/>
    <xf numFmtId="1" fontId="6" fillId="0" borderId="0" xfId="0" applyNumberFormat="1" applyFont="1"/>
    <xf numFmtId="3" fontId="6" fillId="0" borderId="0" xfId="0" applyNumberFormat="1" applyFont="1" applyAlignment="1">
      <alignment horizontal="center"/>
    </xf>
    <xf numFmtId="4" fontId="6" fillId="0" borderId="0" xfId="0" applyNumberFormat="1" applyFont="1" applyAlignment="1">
      <alignment horizontal="center"/>
    </xf>
    <xf numFmtId="2" fontId="0" fillId="0" borderId="0" xfId="0" applyNumberFormat="1"/>
    <xf numFmtId="0" fontId="5" fillId="0" borderId="0" xfId="0" applyFont="1" applyAlignment="1">
      <alignment horizontal="left" wrapText="1"/>
    </xf>
    <xf numFmtId="0" fontId="28" fillId="0" borderId="0" xfId="0" applyFont="1"/>
    <xf numFmtId="0" fontId="6" fillId="0" borderId="0" xfId="0" applyFont="1"/>
    <xf numFmtId="2" fontId="6" fillId="0" borderId="0" xfId="0" applyNumberFormat="1" applyFont="1" applyAlignment="1">
      <alignment horizontal="center"/>
    </xf>
    <xf numFmtId="165" fontId="0" fillId="0" borderId="0" xfId="0" applyNumberFormat="1"/>
    <xf numFmtId="0" fontId="5" fillId="0" borderId="0" xfId="0" applyFont="1" applyAlignment="1">
      <alignment horizontal="left" wrapText="1"/>
    </xf>
  </cellXfs>
  <cellStyles count="59">
    <cellStyle name="Årtal" xfId="1"/>
    <cellStyle name="Comma [0] 2" xfId="2"/>
    <cellStyle name="Comma [0] 3" xfId="3"/>
    <cellStyle name="Comma 2" xfId="4"/>
    <cellStyle name="Comma 3" xfId="5"/>
    <cellStyle name="Comma 4" xfId="6"/>
    <cellStyle name="Currency 2" xfId="7"/>
    <cellStyle name="Currency 3" xfId="8"/>
    <cellStyle name="Fetrubrik" xfId="9"/>
    <cellStyle name="Gul" xfId="10"/>
    <cellStyle name="Hyperlink 2" xfId="11"/>
    <cellStyle name="Normal" xfId="0" builtinId="0"/>
    <cellStyle name="Normal 10" xfId="12"/>
    <cellStyle name="Normal 10 2" xfId="13"/>
    <cellStyle name="Normal 11" xfId="14"/>
    <cellStyle name="Normal 12" xfId="15"/>
    <cellStyle name="Normal 13" xfId="16"/>
    <cellStyle name="Normal 14" xfId="17"/>
    <cellStyle name="Normal 15" xfId="18"/>
    <cellStyle name="Normal 16" xfId="19"/>
    <cellStyle name="Normal 2" xfId="20"/>
    <cellStyle name="Normal 2 2" xfId="21"/>
    <cellStyle name="Normal 2 3" xfId="22"/>
    <cellStyle name="Normal 3" xfId="23"/>
    <cellStyle name="Normal 4" xfId="24"/>
    <cellStyle name="Normal 4 2" xfId="25"/>
    <cellStyle name="Normal 4 3" xfId="26"/>
    <cellStyle name="Normal 5" xfId="27"/>
    <cellStyle name="Normal 6" xfId="28"/>
    <cellStyle name="Normal 7" xfId="29"/>
    <cellStyle name="Normal 7 2" xfId="30"/>
    <cellStyle name="Normal 7 3" xfId="31"/>
    <cellStyle name="Normal 8" xfId="32"/>
    <cellStyle name="Normal 9" xfId="33"/>
    <cellStyle name="Normál_erdekeltseg" xfId="34"/>
    <cellStyle name="Normalny_BOPIIP4_1999" xfId="35"/>
    <cellStyle name="Note 2" xfId="36"/>
    <cellStyle name="Obično 2" xfId="37"/>
    <cellStyle name="Percent 2" xfId="38"/>
    <cellStyle name="Percent 3" xfId="39"/>
    <cellStyle name="Percent 4" xfId="40"/>
    <cellStyle name="Percent 4 2" xfId="41"/>
    <cellStyle name="Percent 5" xfId="42"/>
    <cellStyle name="Percent 6" xfId="43"/>
    <cellStyle name="Percent 6 2" xfId="44"/>
    <cellStyle name="Percent 7" xfId="45"/>
    <cellStyle name="Postotak 2" xfId="46"/>
    <cellStyle name="Rubrik 1" xfId="47"/>
    <cellStyle name="Rubrik2" xfId="48"/>
    <cellStyle name="Rubrik3" xfId="49"/>
    <cellStyle name="Tabellrubrik" xfId="50"/>
    <cellStyle name="Tal1" xfId="51"/>
    <cellStyle name="Tal2" xfId="52"/>
    <cellStyle name="Tal3" xfId="53"/>
    <cellStyle name="Tusental (0)_Blad1" xfId="54"/>
    <cellStyle name="Valuta (0)_Blad1" xfId="55"/>
    <cellStyle name="Обычный 2" xfId="56"/>
    <cellStyle name="Обычный 2 2" xfId="57"/>
    <cellStyle name="Обычный_BoP0212n_M6" xfId="58"/>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tabSelected="1" workbookViewId="0">
      <selection activeCell="I16" sqref="I16"/>
    </sheetView>
  </sheetViews>
  <sheetFormatPr baseColWidth="10" defaultRowHeight="15.6"/>
  <sheetData>
    <row r="1" spans="1:13">
      <c r="A1" s="8" t="s">
        <v>11</v>
      </c>
      <c r="B1" s="8"/>
      <c r="C1" s="8"/>
      <c r="D1" s="8"/>
      <c r="E1" s="8"/>
      <c r="F1" s="8"/>
      <c r="G1" s="8"/>
    </row>
    <row r="2" spans="1:13">
      <c r="A2" s="16" t="s">
        <v>20</v>
      </c>
    </row>
    <row r="4" spans="1:13">
      <c r="A4" s="20" t="s">
        <v>25</v>
      </c>
      <c r="B4" s="20"/>
      <c r="C4" s="20"/>
      <c r="D4" s="20"/>
      <c r="E4" s="20"/>
      <c r="F4" s="20"/>
      <c r="G4" s="20"/>
      <c r="H4" s="20"/>
      <c r="I4" s="20"/>
      <c r="J4" s="20"/>
      <c r="K4" s="20"/>
      <c r="L4" s="20"/>
      <c r="M4" s="20"/>
    </row>
    <row r="5" spans="1:13">
      <c r="A5" s="20"/>
      <c r="B5" s="20"/>
      <c r="C5" s="20"/>
      <c r="D5" s="20"/>
      <c r="E5" s="20"/>
      <c r="F5" s="20"/>
      <c r="G5" s="20"/>
      <c r="H5" s="20"/>
      <c r="I5" s="20"/>
      <c r="J5" s="20"/>
      <c r="K5" s="20"/>
      <c r="L5" s="20"/>
      <c r="M5" s="20"/>
    </row>
    <row r="6" spans="1:13">
      <c r="A6" s="20"/>
      <c r="B6" s="20"/>
      <c r="C6" s="20"/>
      <c r="D6" s="20"/>
      <c r="E6" s="20"/>
      <c r="F6" s="20"/>
      <c r="G6" s="20"/>
      <c r="H6" s="20"/>
      <c r="I6" s="20"/>
      <c r="J6" s="20"/>
      <c r="K6" s="20"/>
      <c r="L6" s="20"/>
      <c r="M6" s="20"/>
    </row>
    <row r="7" spans="1:13">
      <c r="A7" s="20"/>
      <c r="B7" s="20"/>
      <c r="C7" s="20"/>
      <c r="D7" s="20"/>
      <c r="E7" s="20"/>
      <c r="F7" s="20"/>
      <c r="G7" s="20"/>
      <c r="H7" s="20"/>
      <c r="I7" s="20"/>
      <c r="J7" s="20"/>
      <c r="K7" s="20"/>
      <c r="L7" s="20"/>
      <c r="M7" s="20"/>
    </row>
    <row r="8" spans="1:13">
      <c r="A8" s="20"/>
      <c r="B8" s="20"/>
      <c r="C8" s="20"/>
      <c r="D8" s="20"/>
      <c r="E8" s="20"/>
      <c r="F8" s="20"/>
      <c r="G8" s="20"/>
      <c r="H8" s="20"/>
      <c r="I8" s="20"/>
      <c r="J8" s="20"/>
      <c r="K8" s="20"/>
      <c r="L8" s="20"/>
      <c r="M8" s="20"/>
    </row>
    <row r="9" spans="1:13">
      <c r="A9" s="20" t="s">
        <v>19</v>
      </c>
      <c r="B9" s="20"/>
      <c r="C9" s="20"/>
      <c r="D9" s="20"/>
      <c r="E9" s="20"/>
      <c r="F9" s="20"/>
      <c r="G9" s="20"/>
      <c r="H9" s="20"/>
      <c r="I9" s="20"/>
      <c r="J9" s="20"/>
      <c r="K9" s="20"/>
      <c r="L9" s="20"/>
      <c r="M9" s="20"/>
    </row>
    <row r="10" spans="1:13">
      <c r="A10" s="20"/>
      <c r="B10" s="20"/>
      <c r="C10" s="20"/>
      <c r="D10" s="20"/>
      <c r="E10" s="20"/>
      <c r="F10" s="20"/>
      <c r="G10" s="20"/>
      <c r="H10" s="20"/>
      <c r="I10" s="20"/>
      <c r="J10" s="20"/>
      <c r="K10" s="20"/>
      <c r="L10" s="20"/>
      <c r="M10" s="20"/>
    </row>
    <row r="11" spans="1:13">
      <c r="A11" s="20" t="s">
        <v>30</v>
      </c>
      <c r="B11" s="20"/>
      <c r="C11" s="20"/>
      <c r="D11" s="20"/>
      <c r="E11" s="20"/>
      <c r="F11" s="20"/>
      <c r="G11" s="20"/>
      <c r="H11" s="20"/>
      <c r="I11" s="20"/>
      <c r="J11" s="20"/>
      <c r="K11" s="20"/>
      <c r="L11" s="20"/>
      <c r="M11" s="20"/>
    </row>
    <row r="12" spans="1:13">
      <c r="A12" s="20"/>
      <c r="B12" s="20"/>
      <c r="C12" s="20"/>
      <c r="D12" s="20"/>
      <c r="E12" s="20"/>
      <c r="F12" s="20"/>
      <c r="G12" s="20"/>
      <c r="H12" s="20"/>
      <c r="I12" s="20"/>
      <c r="J12" s="20"/>
      <c r="K12" s="20"/>
      <c r="L12" s="20"/>
      <c r="M12" s="20"/>
    </row>
    <row r="13" spans="1:13">
      <c r="A13" s="15"/>
      <c r="B13" s="15"/>
      <c r="C13" s="15"/>
      <c r="D13" s="15"/>
      <c r="E13" s="15"/>
      <c r="F13" s="15"/>
      <c r="G13" s="15"/>
      <c r="H13" s="15"/>
      <c r="I13" s="15"/>
      <c r="J13" s="15"/>
      <c r="K13" s="15"/>
      <c r="L13" s="15"/>
      <c r="M13" s="15"/>
    </row>
    <row r="14" spans="1:13">
      <c r="A14" s="8" t="s">
        <v>21</v>
      </c>
      <c r="B14" s="8"/>
      <c r="C14" s="8"/>
      <c r="D14" s="8"/>
      <c r="E14" s="8"/>
      <c r="F14" s="8"/>
      <c r="G14" s="8"/>
    </row>
    <row r="15" spans="1:13">
      <c r="A15" s="9"/>
      <c r="B15" s="9"/>
      <c r="C15" s="12" t="s">
        <v>12</v>
      </c>
      <c r="D15" s="9" t="s">
        <v>23</v>
      </c>
      <c r="E15" s="17" t="s">
        <v>24</v>
      </c>
    </row>
    <row r="16" spans="1:13">
      <c r="A16" s="11">
        <v>1914</v>
      </c>
      <c r="B16" s="9"/>
      <c r="C16" s="13">
        <v>5.55</v>
      </c>
      <c r="D16" s="13">
        <f>C16/C17</f>
        <v>1.5163934426229506</v>
      </c>
    </row>
    <row r="17" spans="1:5">
      <c r="A17" s="11">
        <v>1928</v>
      </c>
      <c r="B17" s="9"/>
      <c r="C17" s="13">
        <v>3.66</v>
      </c>
      <c r="D17" s="9"/>
    </row>
    <row r="18" spans="1:5">
      <c r="A18" s="11">
        <v>1934</v>
      </c>
      <c r="B18" s="9"/>
      <c r="C18" s="13">
        <v>3.74</v>
      </c>
      <c r="D18" s="9"/>
    </row>
    <row r="19" spans="1:5">
      <c r="A19" s="11">
        <v>1956</v>
      </c>
      <c r="B19" s="9"/>
      <c r="C19" s="13">
        <v>4.4400000000000004</v>
      </c>
      <c r="D19" s="9"/>
    </row>
    <row r="20" spans="1:5">
      <c r="A20" s="11">
        <v>1959</v>
      </c>
      <c r="B20" s="9"/>
      <c r="C20" s="13">
        <v>4.21</v>
      </c>
      <c r="D20" s="9"/>
      <c r="E20" s="18">
        <f>C20/C$24</f>
        <v>1.4876325088339222</v>
      </c>
    </row>
    <row r="21" spans="1:5">
      <c r="A21" s="11">
        <v>1961</v>
      </c>
      <c r="B21" s="9"/>
      <c r="C21" s="13">
        <v>4.0199999999999996</v>
      </c>
      <c r="D21" s="9"/>
      <c r="E21" s="18">
        <f t="shared" ref="E21:E23" si="0">C21/C$24</f>
        <v>1.420494699646643</v>
      </c>
    </row>
    <row r="22" spans="1:5">
      <c r="A22" s="11">
        <v>1964</v>
      </c>
      <c r="B22" s="9"/>
      <c r="C22" s="13">
        <v>3.69</v>
      </c>
      <c r="D22" s="9"/>
      <c r="E22" s="18">
        <f t="shared" si="0"/>
        <v>1.3038869257950529</v>
      </c>
    </row>
    <row r="23" spans="1:5">
      <c r="A23" s="11">
        <v>1966</v>
      </c>
      <c r="B23" s="9"/>
      <c r="C23" s="13">
        <v>3.26</v>
      </c>
      <c r="D23" s="9"/>
      <c r="E23" s="18">
        <f t="shared" si="0"/>
        <v>1.1519434628975265</v>
      </c>
    </row>
    <row r="24" spans="1:5">
      <c r="A24" s="11">
        <v>1968</v>
      </c>
      <c r="B24" s="9"/>
      <c r="C24" s="13">
        <v>2.83</v>
      </c>
      <c r="D24" s="9"/>
      <c r="E24" s="18"/>
    </row>
    <row r="25" spans="1:5">
      <c r="A25" s="11">
        <v>1972</v>
      </c>
      <c r="B25" s="9"/>
      <c r="C25" s="13">
        <v>3.1</v>
      </c>
      <c r="D25" s="9"/>
    </row>
    <row r="26" spans="1:5">
      <c r="A26" s="11">
        <v>1976</v>
      </c>
      <c r="B26" s="9"/>
      <c r="C26" s="13">
        <v>3.35</v>
      </c>
      <c r="D26" s="9"/>
    </row>
    <row r="27" spans="1:5">
      <c r="A27" s="9" t="s">
        <v>22</v>
      </c>
      <c r="B27" s="9"/>
      <c r="C27" s="9"/>
      <c r="D27" s="9"/>
    </row>
    <row r="28" spans="1:5">
      <c r="A28" s="8"/>
    </row>
    <row r="29" spans="1:5">
      <c r="B29" s="14"/>
    </row>
  </sheetData>
  <mergeCells count="3">
    <mergeCell ref="A4:M8"/>
    <mergeCell ref="A9:M10"/>
    <mergeCell ref="A11:M12"/>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selection activeCell="I2" sqref="I2"/>
    </sheetView>
  </sheetViews>
  <sheetFormatPr baseColWidth="10" defaultRowHeight="15.6"/>
  <sheetData>
    <row r="1" spans="1:9">
      <c r="A1" t="s">
        <v>0</v>
      </c>
      <c r="B1" t="s">
        <v>1</v>
      </c>
      <c r="C1" t="s">
        <v>2</v>
      </c>
      <c r="D1" t="s">
        <v>3</v>
      </c>
      <c r="E1" t="s">
        <v>4</v>
      </c>
      <c r="F1" t="s">
        <v>5</v>
      </c>
      <c r="G1" t="s">
        <v>6</v>
      </c>
      <c r="I1" t="s">
        <v>27</v>
      </c>
    </row>
    <row r="2" spans="1:9">
      <c r="A2">
        <v>1966</v>
      </c>
      <c r="B2" t="s">
        <v>14</v>
      </c>
      <c r="C2" t="s">
        <v>8</v>
      </c>
      <c r="D2">
        <v>100</v>
      </c>
      <c r="E2" s="1"/>
      <c r="F2" s="4">
        <f>'1968'!F2</f>
        <v>0</v>
      </c>
      <c r="G2" s="2">
        <f>I2*'1968'!G2</f>
        <v>1</v>
      </c>
      <c r="I2" s="14">
        <v>1</v>
      </c>
    </row>
    <row r="3" spans="1:9">
      <c r="F3" s="4">
        <f>'1968'!F3</f>
        <v>0.1</v>
      </c>
      <c r="G3" s="2">
        <f>I3*'1968'!G3</f>
        <v>62.429567376563853</v>
      </c>
      <c r="I3" s="14">
        <v>1</v>
      </c>
    </row>
    <row r="4" spans="1:9">
      <c r="F4" s="4">
        <f>'1968'!F4</f>
        <v>0.32700000000000001</v>
      </c>
      <c r="G4" s="2">
        <f>I4*'1968'!G4</f>
        <v>80</v>
      </c>
      <c r="I4" s="14">
        <v>1</v>
      </c>
    </row>
    <row r="5" spans="1:9">
      <c r="F5" s="4">
        <f>'1968'!F5</f>
        <v>0.54</v>
      </c>
      <c r="G5" s="2">
        <f>I5*'1968'!G5</f>
        <v>101</v>
      </c>
      <c r="I5" s="14">
        <v>1</v>
      </c>
    </row>
    <row r="6" spans="1:9">
      <c r="F6" s="4">
        <f>'1968'!F6</f>
        <v>0.69099999999999995</v>
      </c>
      <c r="G6" s="2">
        <f>I6*'1968'!G6</f>
        <v>129.27990936555889</v>
      </c>
      <c r="I6" s="14">
        <f>I$5+(I$8-I$5)*(F6-F$5)/(F$8-F$5)</f>
        <v>1.0684290030211478</v>
      </c>
    </row>
    <row r="7" spans="1:9">
      <c r="F7" s="4">
        <f>'1968'!F7</f>
        <v>0.79799999999999993</v>
      </c>
      <c r="G7" s="2">
        <f>I7*'1968'!G7</f>
        <v>157.48549848942596</v>
      </c>
      <c r="I7" s="14">
        <f>I$5+(I$8-I$5)*(F7-F$5)/(F$8-F$5)</f>
        <v>1.116918429003021</v>
      </c>
    </row>
    <row r="8" spans="1:9">
      <c r="F8" s="4">
        <f>'1968'!F8</f>
        <v>0.871</v>
      </c>
      <c r="G8" s="2">
        <f>I8*'1968'!G8</f>
        <v>185.14999999999998</v>
      </c>
      <c r="I8" s="14">
        <v>1.1499999999999999</v>
      </c>
    </row>
    <row r="9" spans="1:9">
      <c r="F9" s="4">
        <f>'1968'!F9</f>
        <v>0.94499999999999995</v>
      </c>
      <c r="G9" s="2">
        <f>I9*'1968'!G9</f>
        <v>231.14999999999998</v>
      </c>
      <c r="I9" s="14">
        <v>1.1499999999999999</v>
      </c>
    </row>
    <row r="10" spans="1:9">
      <c r="F10" s="4">
        <f>'1968'!F10</f>
        <v>0.97599999999999998</v>
      </c>
      <c r="G10" s="2">
        <f>I10*'1968'!G10</f>
        <v>288.64999999999998</v>
      </c>
      <c r="I10" s="14">
        <v>1.1499999999999999</v>
      </c>
    </row>
    <row r="11" spans="1:9">
      <c r="F11" s="4">
        <f>'1968'!F11</f>
        <v>0.98899999999999988</v>
      </c>
      <c r="G11" s="2">
        <f>I11*'1968'!G11</f>
        <v>346.15</v>
      </c>
      <c r="I11" s="14">
        <v>1.1499999999999999</v>
      </c>
    </row>
  </sheetData>
  <pageMargins left="0.75" right="0.75" top="1" bottom="1" header="0.5" footer="0.5"/>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workbookViewId="0">
      <selection activeCell="G3" sqref="G3"/>
    </sheetView>
  </sheetViews>
  <sheetFormatPr baseColWidth="10" defaultRowHeight="15.6"/>
  <sheetData>
    <row r="1" spans="1:12">
      <c r="A1" t="s">
        <v>0</v>
      </c>
      <c r="B1" t="s">
        <v>1</v>
      </c>
      <c r="C1" t="s">
        <v>2</v>
      </c>
      <c r="D1" t="s">
        <v>3</v>
      </c>
      <c r="E1" t="s">
        <v>4</v>
      </c>
      <c r="F1" t="s">
        <v>5</v>
      </c>
      <c r="G1" t="s">
        <v>6</v>
      </c>
      <c r="K1" t="s">
        <v>13</v>
      </c>
      <c r="L1" t="s">
        <v>9</v>
      </c>
    </row>
    <row r="2" spans="1:12">
      <c r="A2">
        <v>1968</v>
      </c>
      <c r="B2" t="s">
        <v>14</v>
      </c>
      <c r="C2" t="s">
        <v>8</v>
      </c>
      <c r="D2">
        <v>100</v>
      </c>
      <c r="E2" s="1"/>
      <c r="F2" s="4">
        <v>0</v>
      </c>
      <c r="G2" s="2">
        <f>K2</f>
        <v>1</v>
      </c>
      <c r="K2" s="9">
        <v>1</v>
      </c>
      <c r="L2" s="10">
        <v>32.700000000000003</v>
      </c>
    </row>
    <row r="3" spans="1:12">
      <c r="E3" s="1"/>
      <c r="F3" s="4">
        <v>0.1</v>
      </c>
      <c r="G3" s="2">
        <f>(((0.9-F8)*G9+(F9-0.9)*G8)/(F9-F8))/2.83</f>
        <v>62.429567376563853</v>
      </c>
      <c r="K3" s="9"/>
      <c r="L3" s="10"/>
    </row>
    <row r="4" spans="1:12">
      <c r="F4" s="4">
        <f>SUM($L$2:L2)/$D$2</f>
        <v>0.32700000000000001</v>
      </c>
      <c r="G4" s="2">
        <f t="shared" ref="G4:G11" si="0">K4</f>
        <v>80</v>
      </c>
      <c r="K4" s="9">
        <v>80</v>
      </c>
      <c r="L4" s="10">
        <v>21.3</v>
      </c>
    </row>
    <row r="5" spans="1:12">
      <c r="F5" s="4">
        <f>SUM($L$2:L4)/$D$2</f>
        <v>0.54</v>
      </c>
      <c r="G5" s="2">
        <f t="shared" si="0"/>
        <v>101</v>
      </c>
      <c r="K5" s="9">
        <v>101</v>
      </c>
      <c r="L5" s="10">
        <v>15.1</v>
      </c>
    </row>
    <row r="6" spans="1:12">
      <c r="F6" s="4">
        <f>SUM($L$2:L5)/$D$2</f>
        <v>0.69099999999999995</v>
      </c>
      <c r="G6" s="2">
        <f t="shared" si="0"/>
        <v>121</v>
      </c>
      <c r="K6" s="9">
        <v>121</v>
      </c>
      <c r="L6" s="10">
        <v>10.7</v>
      </c>
    </row>
    <row r="7" spans="1:12">
      <c r="F7" s="4">
        <f>SUM($L$2:L6)/$D$2</f>
        <v>0.79799999999999993</v>
      </c>
      <c r="G7" s="2">
        <f t="shared" si="0"/>
        <v>141</v>
      </c>
      <c r="K7" s="9">
        <v>141</v>
      </c>
      <c r="L7" s="10">
        <v>7.3</v>
      </c>
    </row>
    <row r="8" spans="1:12">
      <c r="F8" s="4">
        <f>SUM($L$2:L7)/$D$2</f>
        <v>0.871</v>
      </c>
      <c r="G8" s="2">
        <f t="shared" si="0"/>
        <v>161</v>
      </c>
      <c r="K8" s="9">
        <v>161</v>
      </c>
      <c r="L8" s="10">
        <v>7.4</v>
      </c>
    </row>
    <row r="9" spans="1:12">
      <c r="F9" s="4">
        <f>SUM($L$2:L8)/$D$2</f>
        <v>0.94499999999999995</v>
      </c>
      <c r="G9" s="2">
        <f t="shared" si="0"/>
        <v>201</v>
      </c>
      <c r="K9" s="9">
        <v>201</v>
      </c>
      <c r="L9" s="10">
        <v>3.1</v>
      </c>
    </row>
    <row r="10" spans="1:12">
      <c r="F10" s="4">
        <f>SUM($L$2:L9)/$D$2</f>
        <v>0.97599999999999998</v>
      </c>
      <c r="G10" s="2">
        <f t="shared" si="0"/>
        <v>251</v>
      </c>
      <c r="K10" s="9">
        <v>251</v>
      </c>
      <c r="L10" s="10">
        <v>1.3</v>
      </c>
    </row>
    <row r="11" spans="1:12">
      <c r="F11" s="4">
        <f>SUM($L$2:L10)/$D$2</f>
        <v>0.98899999999999988</v>
      </c>
      <c r="G11" s="2">
        <f t="shared" si="0"/>
        <v>301</v>
      </c>
      <c r="K11" s="9">
        <v>301</v>
      </c>
      <c r="L11" s="10">
        <v>1.1000000000000001</v>
      </c>
    </row>
    <row r="12" spans="1:12">
      <c r="L12" s="19">
        <f>SUM(L2:L11)</f>
        <v>99.999999999999986</v>
      </c>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workbookViewId="0">
      <selection activeCell="F3" sqref="F3"/>
    </sheetView>
  </sheetViews>
  <sheetFormatPr baseColWidth="10" defaultRowHeight="15.6"/>
  <sheetData>
    <row r="1" spans="1:12">
      <c r="A1" t="s">
        <v>0</v>
      </c>
      <c r="B1" t="s">
        <v>1</v>
      </c>
      <c r="C1" t="s">
        <v>2</v>
      </c>
      <c r="D1" t="s">
        <v>3</v>
      </c>
      <c r="E1" t="s">
        <v>4</v>
      </c>
      <c r="F1" t="s">
        <v>5</v>
      </c>
      <c r="G1" t="s">
        <v>6</v>
      </c>
      <c r="K1" t="s">
        <v>13</v>
      </c>
      <c r="L1" t="s">
        <v>9</v>
      </c>
    </row>
    <row r="2" spans="1:12">
      <c r="A2">
        <v>1972</v>
      </c>
      <c r="B2" t="s">
        <v>14</v>
      </c>
      <c r="C2" t="s">
        <v>8</v>
      </c>
      <c r="D2">
        <v>100</v>
      </c>
      <c r="E2" s="1"/>
      <c r="F2" s="4">
        <v>0</v>
      </c>
      <c r="G2" s="2">
        <f>K2</f>
        <v>1</v>
      </c>
      <c r="K2" s="9">
        <v>1</v>
      </c>
      <c r="L2" s="10">
        <v>23.6</v>
      </c>
    </row>
    <row r="3" spans="1:12">
      <c r="E3" s="1"/>
      <c r="F3" s="4">
        <v>0.1</v>
      </c>
      <c r="G3" s="2">
        <f>(((0.9-F8)*G9+(F9-0.9)*G8)/(F9-F8))/3.1</f>
        <v>64.513418270534018</v>
      </c>
      <c r="K3" s="9"/>
      <c r="L3" s="10"/>
    </row>
    <row r="4" spans="1:12">
      <c r="F4" s="4">
        <f>SUM($L$2:L2)/$D$2</f>
        <v>0.23600000000000002</v>
      </c>
      <c r="G4" s="2">
        <f t="shared" ref="G4:G11" si="0">K4</f>
        <v>80</v>
      </c>
      <c r="K4" s="9">
        <v>80</v>
      </c>
      <c r="L4" s="10">
        <v>18.5</v>
      </c>
    </row>
    <row r="5" spans="1:12">
      <c r="F5" s="4">
        <f>SUM($L$2:L4)/$D$2</f>
        <v>0.42100000000000004</v>
      </c>
      <c r="G5" s="2">
        <f t="shared" si="0"/>
        <v>101</v>
      </c>
      <c r="K5" s="9">
        <v>101</v>
      </c>
      <c r="L5" s="10">
        <v>14.7</v>
      </c>
    </row>
    <row r="6" spans="1:12">
      <c r="F6" s="4">
        <f>SUM($L$2:L5)/$D$2</f>
        <v>0.56799999999999995</v>
      </c>
      <c r="G6" s="2">
        <f t="shared" si="0"/>
        <v>121</v>
      </c>
      <c r="K6" s="9">
        <v>121</v>
      </c>
      <c r="L6" s="10">
        <v>12.1</v>
      </c>
    </row>
    <row r="7" spans="1:12">
      <c r="F7" s="4">
        <f>SUM($L$2:L6)/$D$2</f>
        <v>0.68899999999999995</v>
      </c>
      <c r="G7" s="2">
        <f t="shared" si="0"/>
        <v>141</v>
      </c>
      <c r="K7" s="9">
        <v>141</v>
      </c>
      <c r="L7" s="10">
        <v>9.5</v>
      </c>
    </row>
    <row r="8" spans="1:12">
      <c r="F8" s="4">
        <f>SUM($L$2:L7)/$D$2</f>
        <v>0.78399999999999992</v>
      </c>
      <c r="G8" s="2">
        <f t="shared" si="0"/>
        <v>161</v>
      </c>
      <c r="K8" s="9">
        <v>161</v>
      </c>
      <c r="L8" s="10">
        <v>11.9</v>
      </c>
    </row>
    <row r="9" spans="1:12">
      <c r="F9" s="4">
        <f>SUM($L$2:L8)/$D$2</f>
        <v>0.90300000000000002</v>
      </c>
      <c r="G9" s="2">
        <f t="shared" si="0"/>
        <v>201</v>
      </c>
      <c r="K9" s="9">
        <v>201</v>
      </c>
      <c r="L9" s="10">
        <v>5.6</v>
      </c>
    </row>
    <row r="10" spans="1:12">
      <c r="F10" s="4">
        <f>SUM($L$2:L9)/$D$2</f>
        <v>0.95899999999999996</v>
      </c>
      <c r="G10" s="2">
        <f t="shared" si="0"/>
        <v>251</v>
      </c>
      <c r="K10" s="9">
        <v>251</v>
      </c>
      <c r="L10" s="10">
        <v>2.1</v>
      </c>
    </row>
    <row r="11" spans="1:12">
      <c r="F11" s="4">
        <f>SUM($L$2:L10)/$D$2</f>
        <v>0.97999999999999987</v>
      </c>
      <c r="G11" s="2">
        <f t="shared" si="0"/>
        <v>301</v>
      </c>
      <c r="K11" s="9">
        <v>301</v>
      </c>
      <c r="L11" s="10">
        <v>2</v>
      </c>
    </row>
    <row r="12" spans="1:12">
      <c r="L12" s="19">
        <f>SUM(L2:L11)</f>
        <v>99.999999999999986</v>
      </c>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workbookViewId="0">
      <selection activeCell="G4" sqref="G4"/>
    </sheetView>
  </sheetViews>
  <sheetFormatPr baseColWidth="10" defaultRowHeight="15.6"/>
  <sheetData>
    <row r="1" spans="1:12">
      <c r="A1" t="s">
        <v>0</v>
      </c>
      <c r="B1" t="s">
        <v>1</v>
      </c>
      <c r="C1" t="s">
        <v>2</v>
      </c>
      <c r="D1" t="s">
        <v>3</v>
      </c>
      <c r="E1" t="s">
        <v>4</v>
      </c>
      <c r="F1" t="s">
        <v>5</v>
      </c>
      <c r="G1" t="s">
        <v>6</v>
      </c>
      <c r="K1" t="s">
        <v>13</v>
      </c>
      <c r="L1" t="s">
        <v>9</v>
      </c>
    </row>
    <row r="2" spans="1:12">
      <c r="A2">
        <v>1976</v>
      </c>
      <c r="B2" t="s">
        <v>14</v>
      </c>
      <c r="C2" t="s">
        <v>8</v>
      </c>
      <c r="D2">
        <v>100</v>
      </c>
      <c r="E2" s="1"/>
      <c r="F2" s="4">
        <v>0</v>
      </c>
      <c r="G2" s="2">
        <f>K2</f>
        <v>1</v>
      </c>
      <c r="K2" s="9">
        <v>1</v>
      </c>
      <c r="L2" s="10">
        <v>15.2</v>
      </c>
    </row>
    <row r="3" spans="1:12">
      <c r="E3" s="1"/>
      <c r="F3" s="4">
        <v>0.1</v>
      </c>
      <c r="G3" s="2">
        <f>(((0.9-F9)*G10+(F10-0.9)*G9)/(F10-F9))/3.35</f>
        <v>70.298507462686572</v>
      </c>
      <c r="K3" s="9"/>
      <c r="L3" s="10"/>
    </row>
    <row r="4" spans="1:12">
      <c r="F4" s="4">
        <f>SUM($L$2:L2)/$L$12</f>
        <v>0.15215215215215214</v>
      </c>
      <c r="G4" s="2">
        <f t="shared" ref="G4:G11" si="0">K4</f>
        <v>80</v>
      </c>
      <c r="K4" s="9">
        <v>80</v>
      </c>
      <c r="L4" s="10">
        <v>14.6</v>
      </c>
    </row>
    <row r="5" spans="1:12">
      <c r="F5" s="4">
        <f>SUM($L$2:L4)/$L$12</f>
        <v>0.29829829829829824</v>
      </c>
      <c r="G5" s="2">
        <f t="shared" si="0"/>
        <v>101</v>
      </c>
      <c r="K5" s="9">
        <v>101</v>
      </c>
      <c r="L5" s="10">
        <v>13.2</v>
      </c>
    </row>
    <row r="6" spans="1:12">
      <c r="F6" s="4">
        <f>SUM($L$2:L5)/$L$12</f>
        <v>0.43043043043043039</v>
      </c>
      <c r="G6" s="2">
        <f t="shared" si="0"/>
        <v>121</v>
      </c>
      <c r="K6" s="9">
        <v>121</v>
      </c>
      <c r="L6" s="10">
        <v>12.9</v>
      </c>
    </row>
    <row r="7" spans="1:12">
      <c r="F7" s="4">
        <f>SUM($L$2:L6)/$L$12</f>
        <v>0.55955955955955949</v>
      </c>
      <c r="G7" s="2">
        <f t="shared" si="0"/>
        <v>141</v>
      </c>
      <c r="K7" s="9">
        <v>141</v>
      </c>
      <c r="L7" s="10">
        <v>11.6</v>
      </c>
    </row>
    <row r="8" spans="1:12">
      <c r="F8" s="4">
        <f>SUM($L$2:L7)/$L$12</f>
        <v>0.67567567567567566</v>
      </c>
      <c r="G8" s="2">
        <f t="shared" si="0"/>
        <v>161</v>
      </c>
      <c r="K8" s="9">
        <v>161</v>
      </c>
      <c r="L8" s="10">
        <v>16.2</v>
      </c>
    </row>
    <row r="9" spans="1:12">
      <c r="F9" s="4">
        <f>SUM($L$2:L8)/$L$12</f>
        <v>0.83783783783783783</v>
      </c>
      <c r="G9" s="2">
        <f t="shared" si="0"/>
        <v>201</v>
      </c>
      <c r="K9" s="9">
        <v>201</v>
      </c>
      <c r="L9" s="10">
        <v>9</v>
      </c>
    </row>
    <row r="10" spans="1:12">
      <c r="F10" s="4">
        <f>SUM($L$2:L9)/$L$12</f>
        <v>0.92792792792792789</v>
      </c>
      <c r="G10" s="2">
        <f t="shared" si="0"/>
        <v>251</v>
      </c>
      <c r="K10" s="9">
        <v>251</v>
      </c>
      <c r="L10" s="10">
        <v>3.8</v>
      </c>
    </row>
    <row r="11" spans="1:12">
      <c r="F11" s="4">
        <f>SUM($L$2:L10)/$L$12</f>
        <v>0.96596596596596596</v>
      </c>
      <c r="G11" s="2">
        <f t="shared" si="0"/>
        <v>301</v>
      </c>
      <c r="K11" s="9">
        <v>301</v>
      </c>
      <c r="L11" s="10">
        <v>3.4</v>
      </c>
    </row>
    <row r="12" spans="1:12">
      <c r="L12" s="19">
        <f>SUM(L2:L11)</f>
        <v>99.9</v>
      </c>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workbookViewId="0">
      <selection activeCell="L11" sqref="L11"/>
    </sheetView>
  </sheetViews>
  <sheetFormatPr baseColWidth="10" defaultRowHeight="15.6"/>
  <sheetData>
    <row r="1" spans="1:12">
      <c r="A1" t="s">
        <v>0</v>
      </c>
      <c r="B1" t="s">
        <v>1</v>
      </c>
      <c r="C1" t="s">
        <v>2</v>
      </c>
      <c r="D1" t="s">
        <v>3</v>
      </c>
      <c r="E1" t="s">
        <v>4</v>
      </c>
      <c r="F1" t="s">
        <v>5</v>
      </c>
      <c r="G1" t="s">
        <v>6</v>
      </c>
      <c r="K1" t="s">
        <v>13</v>
      </c>
      <c r="L1" t="s">
        <v>9</v>
      </c>
    </row>
    <row r="2" spans="1:12">
      <c r="A2">
        <v>1981</v>
      </c>
      <c r="B2" t="s">
        <v>14</v>
      </c>
      <c r="C2" t="s">
        <v>8</v>
      </c>
      <c r="D2">
        <v>100</v>
      </c>
      <c r="E2" s="1"/>
      <c r="F2" s="4">
        <v>0</v>
      </c>
      <c r="G2" s="2">
        <f>K2</f>
        <v>1</v>
      </c>
      <c r="K2" s="9">
        <v>1</v>
      </c>
      <c r="L2" s="10">
        <v>6.4</v>
      </c>
    </row>
    <row r="3" spans="1:12">
      <c r="F3" s="4">
        <f>SUM($L$2:L2)/$D$2</f>
        <v>6.4000000000000001E-2</v>
      </c>
      <c r="G3" s="2">
        <f t="shared" ref="G3:G10" si="0">K3</f>
        <v>80</v>
      </c>
      <c r="K3" s="9">
        <v>80</v>
      </c>
      <c r="L3" s="10">
        <v>13.6</v>
      </c>
    </row>
    <row r="4" spans="1:12">
      <c r="F4" s="4">
        <f>SUM($L$2:L3)/$D$2</f>
        <v>0.2</v>
      </c>
      <c r="G4" s="2">
        <f t="shared" si="0"/>
        <v>101</v>
      </c>
      <c r="K4" s="9">
        <v>101</v>
      </c>
      <c r="L4" s="10">
        <v>12.3</v>
      </c>
    </row>
    <row r="5" spans="1:12">
      <c r="F5" s="4">
        <f>SUM($L$2:L4)/$D$2</f>
        <v>0.32299999999999995</v>
      </c>
      <c r="G5" s="2">
        <f t="shared" si="0"/>
        <v>121</v>
      </c>
      <c r="K5" s="9">
        <v>121</v>
      </c>
      <c r="L5" s="10">
        <v>12.5</v>
      </c>
    </row>
    <row r="6" spans="1:12">
      <c r="F6" s="4">
        <f>SUM($L$2:L5)/$D$2</f>
        <v>0.44799999999999995</v>
      </c>
      <c r="G6" s="2">
        <f t="shared" si="0"/>
        <v>141</v>
      </c>
      <c r="K6" s="9">
        <v>141</v>
      </c>
      <c r="L6" s="10">
        <v>11.7</v>
      </c>
    </row>
    <row r="7" spans="1:12">
      <c r="F7" s="4">
        <f>SUM($L$2:L6)/$D$2</f>
        <v>0.56499999999999995</v>
      </c>
      <c r="G7" s="2">
        <f t="shared" si="0"/>
        <v>161</v>
      </c>
      <c r="K7" s="9">
        <v>161</v>
      </c>
      <c r="L7" s="10">
        <v>19.2</v>
      </c>
    </row>
    <row r="8" spans="1:12">
      <c r="F8" s="4">
        <f>SUM($L$2:L7)/$D$2</f>
        <v>0.75700000000000001</v>
      </c>
      <c r="G8" s="2">
        <f t="shared" si="0"/>
        <v>201</v>
      </c>
      <c r="K8" s="9">
        <v>201</v>
      </c>
      <c r="L8" s="10">
        <v>12.5</v>
      </c>
    </row>
    <row r="9" spans="1:12">
      <c r="F9" s="4">
        <f>SUM($L$2:L8)/$D$2</f>
        <v>0.88200000000000001</v>
      </c>
      <c r="G9" s="2">
        <f t="shared" si="0"/>
        <v>251</v>
      </c>
      <c r="K9" s="9">
        <v>251</v>
      </c>
      <c r="L9" s="10">
        <v>5.6</v>
      </c>
    </row>
    <row r="10" spans="1:12">
      <c r="F10" s="4">
        <f>SUM($L$2:L9)/$D$2</f>
        <v>0.93799999999999994</v>
      </c>
      <c r="G10" s="2">
        <f t="shared" si="0"/>
        <v>301</v>
      </c>
      <c r="K10" s="9">
        <v>301</v>
      </c>
      <c r="L10" s="10">
        <v>6.2</v>
      </c>
    </row>
    <row r="11" spans="1:12">
      <c r="L11" s="19">
        <f>SUM(L1:L10)</f>
        <v>100</v>
      </c>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workbookViewId="0">
      <selection activeCell="L16" sqref="L16"/>
    </sheetView>
  </sheetViews>
  <sheetFormatPr baseColWidth="10" defaultRowHeight="15.6"/>
  <sheetData>
    <row r="1" spans="1:12">
      <c r="A1" t="s">
        <v>0</v>
      </c>
      <c r="B1" t="s">
        <v>1</v>
      </c>
      <c r="C1" t="s">
        <v>2</v>
      </c>
      <c r="D1" t="s">
        <v>3</v>
      </c>
      <c r="E1" t="s">
        <v>4</v>
      </c>
      <c r="F1" t="s">
        <v>5</v>
      </c>
      <c r="G1" t="s">
        <v>6</v>
      </c>
      <c r="K1" t="s">
        <v>13</v>
      </c>
      <c r="L1" t="s">
        <v>9</v>
      </c>
    </row>
    <row r="2" spans="1:12">
      <c r="A2">
        <v>1984</v>
      </c>
      <c r="B2" t="s">
        <v>14</v>
      </c>
      <c r="C2" t="s">
        <v>8</v>
      </c>
      <c r="D2">
        <v>100</v>
      </c>
      <c r="E2" s="1"/>
      <c r="F2" s="4">
        <v>0</v>
      </c>
      <c r="G2" s="2">
        <f>K2</f>
        <v>1</v>
      </c>
      <c r="K2" s="9">
        <v>1</v>
      </c>
      <c r="L2" s="10">
        <v>4.8</v>
      </c>
    </row>
    <row r="3" spans="1:12">
      <c r="F3" s="4">
        <f>SUM($L$2:L2)/$D$2</f>
        <v>4.8000000000000001E-2</v>
      </c>
      <c r="G3" s="2">
        <f t="shared" ref="G3:G15" si="0">K3</f>
        <v>80</v>
      </c>
      <c r="K3" s="9">
        <v>80</v>
      </c>
      <c r="L3" s="10">
        <v>8.3000000000000007</v>
      </c>
    </row>
    <row r="4" spans="1:12">
      <c r="F4" s="4">
        <f>SUM($L$2:L3)/$D$2</f>
        <v>0.13100000000000001</v>
      </c>
      <c r="G4" s="2">
        <f t="shared" si="0"/>
        <v>91</v>
      </c>
      <c r="K4" s="9">
        <v>91</v>
      </c>
      <c r="L4" s="10">
        <v>5.9</v>
      </c>
    </row>
    <row r="5" spans="1:12">
      <c r="F5" s="4">
        <f>SUM($L$2:L4)/$D$2</f>
        <v>0.19</v>
      </c>
      <c r="G5" s="2">
        <f t="shared" si="0"/>
        <v>101</v>
      </c>
      <c r="K5" s="9">
        <v>101</v>
      </c>
      <c r="L5" s="10">
        <v>12.6</v>
      </c>
    </row>
    <row r="6" spans="1:12">
      <c r="F6" s="4">
        <f>SUM($L$2:L5)/$D$2</f>
        <v>0.316</v>
      </c>
      <c r="G6" s="2">
        <f t="shared" si="0"/>
        <v>121</v>
      </c>
      <c r="K6" s="9">
        <v>121</v>
      </c>
      <c r="L6" s="10">
        <v>11.6</v>
      </c>
    </row>
    <row r="7" spans="1:12">
      <c r="F7" s="4">
        <f>SUM($L$2:L6)/$D$2</f>
        <v>0.43200000000000005</v>
      </c>
      <c r="G7" s="2">
        <f t="shared" si="0"/>
        <v>141</v>
      </c>
      <c r="K7" s="9">
        <v>141</v>
      </c>
      <c r="L7" s="10">
        <v>12.4</v>
      </c>
    </row>
    <row r="8" spans="1:12">
      <c r="F8" s="4">
        <f>SUM($L$2:L7)/$D$2</f>
        <v>0.55600000000000005</v>
      </c>
      <c r="G8" s="2">
        <f t="shared" si="0"/>
        <v>161</v>
      </c>
      <c r="K8" s="9">
        <v>161</v>
      </c>
      <c r="L8" s="10">
        <v>10.9</v>
      </c>
    </row>
    <row r="9" spans="1:12">
      <c r="F9" s="4">
        <f>SUM($L$2:L8)/$D$2</f>
        <v>0.66500000000000004</v>
      </c>
      <c r="G9" s="2">
        <f t="shared" si="0"/>
        <v>181</v>
      </c>
      <c r="K9" s="9">
        <v>181</v>
      </c>
      <c r="L9" s="10">
        <v>8.6999999999999993</v>
      </c>
    </row>
    <row r="10" spans="1:12">
      <c r="F10" s="4">
        <f>SUM($L$2:L9)/$D$2</f>
        <v>0.752</v>
      </c>
      <c r="G10" s="2">
        <f t="shared" si="0"/>
        <v>201</v>
      </c>
      <c r="K10" s="9">
        <v>201</v>
      </c>
      <c r="L10" s="10">
        <v>5.7</v>
      </c>
    </row>
    <row r="11" spans="1:12">
      <c r="F11" s="4">
        <f>SUM($L$2:L10)/$D$2</f>
        <v>0.80900000000000005</v>
      </c>
      <c r="G11" s="2">
        <f t="shared" si="0"/>
        <v>221</v>
      </c>
      <c r="K11" s="9">
        <v>221</v>
      </c>
      <c r="L11" s="10">
        <v>6.7</v>
      </c>
    </row>
    <row r="12" spans="1:12">
      <c r="F12" s="4">
        <f>SUM($L$2:L11)/$D$2</f>
        <v>0.87600000000000011</v>
      </c>
      <c r="G12" s="2">
        <f t="shared" si="0"/>
        <v>251</v>
      </c>
      <c r="K12" s="9">
        <v>251</v>
      </c>
      <c r="L12" s="10">
        <v>6.1</v>
      </c>
    </row>
    <row r="13" spans="1:12">
      <c r="F13" s="4">
        <f>SUM($L$2:L12)/$D$2</f>
        <v>0.93700000000000006</v>
      </c>
      <c r="G13" s="2">
        <f t="shared" si="0"/>
        <v>301</v>
      </c>
      <c r="K13" s="9">
        <v>301</v>
      </c>
      <c r="L13" s="10">
        <v>2.8</v>
      </c>
    </row>
    <row r="14" spans="1:12">
      <c r="F14" s="4">
        <f>SUM($L$2:L13)/$D$2</f>
        <v>0.96499999999999997</v>
      </c>
      <c r="G14" s="2">
        <f t="shared" si="0"/>
        <v>351</v>
      </c>
      <c r="K14" s="9">
        <v>351</v>
      </c>
      <c r="L14" s="10">
        <v>1.5</v>
      </c>
    </row>
    <row r="15" spans="1:12">
      <c r="F15" s="4">
        <f>SUM($L$2:L14)/$D$2</f>
        <v>0.98</v>
      </c>
      <c r="G15" s="2">
        <f t="shared" si="0"/>
        <v>401</v>
      </c>
      <c r="K15" s="9">
        <v>401</v>
      </c>
      <c r="L15" s="10">
        <v>2</v>
      </c>
    </row>
    <row r="16" spans="1:12">
      <c r="L16" s="19">
        <f>SUM(L2:L15)</f>
        <v>100</v>
      </c>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workbookViewId="0">
      <selection activeCell="L11" sqref="L11"/>
    </sheetView>
  </sheetViews>
  <sheetFormatPr baseColWidth="10" defaultRowHeight="15.6"/>
  <sheetData>
    <row r="1" spans="1:12">
      <c r="A1" t="s">
        <v>0</v>
      </c>
      <c r="B1" t="s">
        <v>1</v>
      </c>
      <c r="C1" t="s">
        <v>2</v>
      </c>
      <c r="D1" t="s">
        <v>3</v>
      </c>
      <c r="E1" t="s">
        <v>4</v>
      </c>
      <c r="F1" t="s">
        <v>5</v>
      </c>
      <c r="G1" t="s">
        <v>6</v>
      </c>
      <c r="K1" t="s">
        <v>13</v>
      </c>
      <c r="L1" t="s">
        <v>9</v>
      </c>
    </row>
    <row r="2" spans="1:12">
      <c r="A2">
        <v>1986</v>
      </c>
      <c r="B2" t="s">
        <v>14</v>
      </c>
      <c r="C2" t="s">
        <v>8</v>
      </c>
      <c r="D2">
        <v>100</v>
      </c>
      <c r="E2" s="1"/>
      <c r="F2" s="4">
        <v>0</v>
      </c>
      <c r="G2" s="2">
        <f>K2</f>
        <v>1</v>
      </c>
      <c r="K2" s="9">
        <v>1</v>
      </c>
      <c r="L2" s="10">
        <v>4.9000000000000004</v>
      </c>
    </row>
    <row r="3" spans="1:12">
      <c r="F3" s="4">
        <f>SUM($L$2:L2)/$L$11</f>
        <v>4.9049049049049054E-2</v>
      </c>
      <c r="G3" s="2">
        <f t="shared" ref="G3:G10" si="0">K3</f>
        <v>80</v>
      </c>
      <c r="K3" s="9">
        <v>80</v>
      </c>
      <c r="L3" s="10">
        <v>11.3</v>
      </c>
    </row>
    <row r="4" spans="1:12">
      <c r="F4" s="4">
        <f>SUM($L$2:L3)/$L$11</f>
        <v>0.1621621621621622</v>
      </c>
      <c r="G4" s="2">
        <f t="shared" si="0"/>
        <v>101</v>
      </c>
      <c r="K4" s="9">
        <v>101</v>
      </c>
      <c r="L4" s="10">
        <v>10.3</v>
      </c>
    </row>
    <row r="5" spans="1:12">
      <c r="F5" s="4">
        <f>SUM($L$2:L4)/$L$11</f>
        <v>0.26526526526526534</v>
      </c>
      <c r="G5" s="2">
        <f t="shared" si="0"/>
        <v>121</v>
      </c>
      <c r="K5" s="9">
        <v>121</v>
      </c>
      <c r="L5" s="10">
        <v>11</v>
      </c>
    </row>
    <row r="6" spans="1:12">
      <c r="F6" s="4">
        <f>SUM($L$2:L5)/$L$11</f>
        <v>0.37537537537537541</v>
      </c>
      <c r="G6" s="2">
        <f t="shared" si="0"/>
        <v>141</v>
      </c>
      <c r="K6" s="9">
        <v>141</v>
      </c>
      <c r="L6" s="10">
        <v>11.4</v>
      </c>
    </row>
    <row r="7" spans="1:12">
      <c r="F7" s="4">
        <f>SUM($L$2:L6)/$L$11</f>
        <v>0.4894894894894895</v>
      </c>
      <c r="G7" s="2">
        <f t="shared" si="0"/>
        <v>161</v>
      </c>
      <c r="K7" s="9">
        <v>161</v>
      </c>
      <c r="L7" s="10">
        <v>18.399999999999999</v>
      </c>
    </row>
    <row r="8" spans="1:12">
      <c r="F8" s="4">
        <f>SUM($L$2:L7)/$L$11</f>
        <v>0.6736736736736737</v>
      </c>
      <c r="G8" s="2">
        <f t="shared" si="0"/>
        <v>201</v>
      </c>
      <c r="K8" s="9">
        <v>201</v>
      </c>
      <c r="L8" s="10">
        <v>15.3</v>
      </c>
    </row>
    <row r="9" spans="1:12">
      <c r="F9" s="4">
        <f>SUM($L$2:L8)/$L$11</f>
        <v>0.82682682682682684</v>
      </c>
      <c r="G9" s="2">
        <f t="shared" si="0"/>
        <v>251</v>
      </c>
      <c r="K9" s="9">
        <v>251</v>
      </c>
      <c r="L9" s="10">
        <v>7.7</v>
      </c>
    </row>
    <row r="10" spans="1:12">
      <c r="F10" s="4">
        <f>SUM($L$2:L9)/$L$11</f>
        <v>0.90390390390390396</v>
      </c>
      <c r="G10" s="2">
        <f t="shared" si="0"/>
        <v>301</v>
      </c>
      <c r="K10" s="9">
        <v>301</v>
      </c>
      <c r="L10" s="10">
        <v>9.6</v>
      </c>
    </row>
    <row r="11" spans="1:12">
      <c r="L11" s="19">
        <f>SUM(L1:L10)</f>
        <v>99.899999999999991</v>
      </c>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workbookViewId="0">
      <selection activeCell="L17" sqref="L17"/>
    </sheetView>
  </sheetViews>
  <sheetFormatPr baseColWidth="10" defaultRowHeight="15.6"/>
  <sheetData>
    <row r="1" spans="1:12">
      <c r="A1" t="s">
        <v>0</v>
      </c>
      <c r="B1" t="s">
        <v>1</v>
      </c>
      <c r="C1" t="s">
        <v>2</v>
      </c>
      <c r="D1" t="s">
        <v>3</v>
      </c>
      <c r="E1" t="s">
        <v>4</v>
      </c>
      <c r="F1" t="s">
        <v>5</v>
      </c>
      <c r="G1" t="s">
        <v>6</v>
      </c>
      <c r="K1" t="s">
        <v>13</v>
      </c>
      <c r="L1" t="s">
        <v>9</v>
      </c>
    </row>
    <row r="2" spans="1:12">
      <c r="A2">
        <v>1989</v>
      </c>
      <c r="B2" t="s">
        <v>14</v>
      </c>
      <c r="C2" t="s">
        <v>8</v>
      </c>
      <c r="D2">
        <v>100</v>
      </c>
      <c r="E2" s="1"/>
      <c r="F2" s="4">
        <v>0</v>
      </c>
      <c r="G2" s="2">
        <f>K2</f>
        <v>1</v>
      </c>
      <c r="K2" s="9">
        <v>1</v>
      </c>
      <c r="L2" s="10">
        <v>2.8</v>
      </c>
    </row>
    <row r="3" spans="1:12">
      <c r="F3" s="4">
        <f>SUM($L$2:L2)/$D$2</f>
        <v>2.7999999999999997E-2</v>
      </c>
      <c r="G3" s="2">
        <f t="shared" ref="G3:G15" si="0">K3</f>
        <v>80</v>
      </c>
      <c r="K3" s="9">
        <v>80</v>
      </c>
      <c r="L3" s="10">
        <v>4.9000000000000004</v>
      </c>
    </row>
    <row r="4" spans="1:12">
      <c r="F4" s="4">
        <f>SUM($L$2:L3)/$D$2</f>
        <v>7.6999999999999999E-2</v>
      </c>
      <c r="G4" s="2">
        <f t="shared" si="0"/>
        <v>91</v>
      </c>
      <c r="K4" s="9">
        <v>91</v>
      </c>
      <c r="L4" s="10">
        <v>3.8</v>
      </c>
    </row>
    <row r="5" spans="1:12">
      <c r="F5" s="4">
        <f>SUM($L$2:L4)/$D$2</f>
        <v>0.115</v>
      </c>
      <c r="G5" s="2">
        <f t="shared" si="0"/>
        <v>101</v>
      </c>
      <c r="K5" s="9">
        <v>101</v>
      </c>
      <c r="L5" s="10">
        <v>8.8000000000000007</v>
      </c>
    </row>
    <row r="6" spans="1:12">
      <c r="F6" s="4">
        <f>SUM($L$2:L5)/$D$2</f>
        <v>0.20300000000000001</v>
      </c>
      <c r="G6" s="2">
        <f t="shared" si="0"/>
        <v>121</v>
      </c>
      <c r="K6" s="9">
        <v>121</v>
      </c>
      <c r="L6" s="10">
        <v>8.6999999999999993</v>
      </c>
    </row>
    <row r="7" spans="1:12">
      <c r="F7" s="4">
        <f>SUM($L$2:L6)/$D$2</f>
        <v>0.28999999999999998</v>
      </c>
      <c r="G7" s="2">
        <f t="shared" si="0"/>
        <v>141</v>
      </c>
      <c r="K7" s="9">
        <v>141</v>
      </c>
      <c r="L7" s="10">
        <v>10.4</v>
      </c>
    </row>
    <row r="8" spans="1:12">
      <c r="F8" s="4">
        <f>SUM($L$2:L7)/$D$2</f>
        <v>0.39399999999999996</v>
      </c>
      <c r="G8" s="2">
        <f t="shared" si="0"/>
        <v>161</v>
      </c>
      <c r="K8" s="9">
        <v>161</v>
      </c>
      <c r="L8" s="10">
        <v>10.199999999999999</v>
      </c>
    </row>
    <row r="9" spans="1:12">
      <c r="F9" s="4">
        <f>SUM($L$2:L8)/$D$2</f>
        <v>0.49599999999999994</v>
      </c>
      <c r="G9" s="2">
        <f t="shared" si="0"/>
        <v>181</v>
      </c>
      <c r="K9" s="9">
        <v>181</v>
      </c>
      <c r="L9" s="10">
        <v>9.3000000000000007</v>
      </c>
    </row>
    <row r="10" spans="1:12">
      <c r="F10" s="4">
        <f>SUM($L$2:L9)/$D$2</f>
        <v>0.58899999999999997</v>
      </c>
      <c r="G10" s="2">
        <f t="shared" si="0"/>
        <v>201</v>
      </c>
      <c r="K10" s="9">
        <v>201</v>
      </c>
      <c r="L10" s="10">
        <v>6.9</v>
      </c>
    </row>
    <row r="11" spans="1:12">
      <c r="F11" s="4">
        <f>SUM($L$2:L10)/$D$2</f>
        <v>0.65799999999999992</v>
      </c>
      <c r="G11" s="2">
        <f t="shared" si="0"/>
        <v>221</v>
      </c>
      <c r="K11" s="9">
        <v>221</v>
      </c>
      <c r="L11" s="10">
        <v>9.5</v>
      </c>
    </row>
    <row r="12" spans="1:12">
      <c r="F12" s="4">
        <f>SUM($L$2:L11)/$D$2</f>
        <v>0.753</v>
      </c>
      <c r="G12" s="2">
        <f t="shared" si="0"/>
        <v>251</v>
      </c>
      <c r="K12" s="9">
        <v>251</v>
      </c>
      <c r="L12" s="10">
        <v>10.6</v>
      </c>
    </row>
    <row r="13" spans="1:12">
      <c r="F13" s="4">
        <f>SUM($L$2:L12)/$D$2</f>
        <v>0.85899999999999987</v>
      </c>
      <c r="G13" s="2">
        <f t="shared" si="0"/>
        <v>301</v>
      </c>
      <c r="K13" s="9">
        <v>301</v>
      </c>
      <c r="L13" s="10">
        <v>5.6</v>
      </c>
    </row>
    <row r="14" spans="1:12">
      <c r="F14" s="4">
        <f>SUM($L$2:L13)/$D$2</f>
        <v>0.91499999999999981</v>
      </c>
      <c r="G14" s="2">
        <f t="shared" si="0"/>
        <v>351</v>
      </c>
      <c r="K14" s="9">
        <v>351</v>
      </c>
      <c r="L14" s="10">
        <v>3.3</v>
      </c>
    </row>
    <row r="15" spans="1:12">
      <c r="F15" s="4">
        <f>SUM($L$2:L14)/$D$2</f>
        <v>0.94799999999999984</v>
      </c>
      <c r="G15" s="2">
        <f t="shared" si="0"/>
        <v>401</v>
      </c>
      <c r="K15" s="9">
        <v>401</v>
      </c>
      <c r="L15" s="10">
        <v>5.2</v>
      </c>
    </row>
    <row r="16" spans="1:12">
      <c r="L16" s="19">
        <f>SUM(L2:L15)</f>
        <v>99.999999999999986</v>
      </c>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workbookViewId="0"/>
  </sheetViews>
  <sheetFormatPr baseColWidth="10" defaultRowHeight="15.6"/>
  <sheetData>
    <row r="1" spans="1:12">
      <c r="A1" t="s">
        <v>0</v>
      </c>
      <c r="B1" t="s">
        <v>1</v>
      </c>
      <c r="C1" t="s">
        <v>2</v>
      </c>
      <c r="D1" t="s">
        <v>3</v>
      </c>
      <c r="E1" t="s">
        <v>4</v>
      </c>
      <c r="F1" t="s">
        <v>5</v>
      </c>
      <c r="G1" t="s">
        <v>6</v>
      </c>
      <c r="K1" t="s">
        <v>10</v>
      </c>
      <c r="L1" t="s">
        <v>9</v>
      </c>
    </row>
    <row r="2" spans="1:12">
      <c r="A2">
        <v>1994</v>
      </c>
      <c r="B2" t="s">
        <v>7</v>
      </c>
      <c r="C2" t="s">
        <v>8</v>
      </c>
      <c r="D2">
        <v>100</v>
      </c>
      <c r="E2" s="1"/>
      <c r="F2" s="4">
        <v>0</v>
      </c>
      <c r="G2" s="2">
        <f>K2</f>
        <v>1</v>
      </c>
      <c r="K2" s="5">
        <v>1</v>
      </c>
      <c r="L2" s="3">
        <v>36.299999999999997</v>
      </c>
    </row>
    <row r="3" spans="1:12">
      <c r="E3" s="1"/>
      <c r="F3" s="4">
        <v>0.1</v>
      </c>
      <c r="G3" s="2">
        <v>50000</v>
      </c>
      <c r="K3" s="5"/>
      <c r="L3" s="3"/>
    </row>
    <row r="4" spans="1:12">
      <c r="F4" s="4">
        <f>SUM($L$2:L2)/$D$2</f>
        <v>0.36299999999999999</v>
      </c>
      <c r="G4" s="2">
        <f t="shared" ref="G4:G13" si="0">K4</f>
        <v>100000</v>
      </c>
      <c r="K4" s="5">
        <v>100000</v>
      </c>
      <c r="L4" s="3">
        <v>18.100000000000001</v>
      </c>
    </row>
    <row r="5" spans="1:12">
      <c r="F5" s="4">
        <f>SUM($L$2:L4)/$D$2</f>
        <v>0.54400000000000004</v>
      </c>
      <c r="G5" s="2">
        <f t="shared" si="0"/>
        <v>150000</v>
      </c>
      <c r="K5" s="5">
        <v>150000</v>
      </c>
      <c r="L5" s="3">
        <v>13.9</v>
      </c>
    </row>
    <row r="6" spans="1:12">
      <c r="F6" s="4">
        <f>SUM($L$2:L5)/$D$2</f>
        <v>0.68299999999999994</v>
      </c>
      <c r="G6" s="2">
        <f t="shared" si="0"/>
        <v>200000</v>
      </c>
      <c r="K6" s="5">
        <v>200000</v>
      </c>
      <c r="L6" s="3">
        <v>15.7</v>
      </c>
    </row>
    <row r="7" spans="1:12">
      <c r="F7" s="4">
        <f>SUM($L$2:L6)/$D$2</f>
        <v>0.84</v>
      </c>
      <c r="G7" s="2">
        <f t="shared" si="0"/>
        <v>300000</v>
      </c>
      <c r="K7" s="5">
        <v>300000</v>
      </c>
      <c r="L7" s="3">
        <v>7.4</v>
      </c>
    </row>
    <row r="8" spans="1:12">
      <c r="F8" s="4">
        <f>SUM($L$2:L7)/$D$2</f>
        <v>0.91400000000000003</v>
      </c>
      <c r="G8" s="2">
        <f t="shared" si="0"/>
        <v>400000</v>
      </c>
      <c r="K8" s="5">
        <v>400000</v>
      </c>
      <c r="L8" s="3">
        <v>5.5</v>
      </c>
    </row>
    <row r="9" spans="1:12">
      <c r="F9" s="4">
        <f>SUM($L$2:L8)/$D$2</f>
        <v>0.96900000000000008</v>
      </c>
      <c r="G9" s="2">
        <f t="shared" si="0"/>
        <v>600000</v>
      </c>
      <c r="K9" s="5">
        <v>600000</v>
      </c>
      <c r="L9" s="3">
        <v>1.8</v>
      </c>
    </row>
    <row r="10" spans="1:12">
      <c r="F10" s="4">
        <f>SUM($L$2:L9)/$D$2</f>
        <v>0.98699999999999999</v>
      </c>
      <c r="G10" s="2">
        <f t="shared" si="0"/>
        <v>800000</v>
      </c>
      <c r="K10" s="5">
        <v>800000</v>
      </c>
      <c r="L10" s="3">
        <v>0.7</v>
      </c>
    </row>
    <row r="11" spans="1:12">
      <c r="F11" s="4">
        <f>SUM($L$2:L10)/$D$2</f>
        <v>0.99400000000000011</v>
      </c>
      <c r="G11" s="2">
        <f t="shared" si="0"/>
        <v>1000000</v>
      </c>
      <c r="K11" s="5">
        <v>1000000</v>
      </c>
      <c r="L11" s="3">
        <v>0.4</v>
      </c>
    </row>
    <row r="12" spans="1:12">
      <c r="F12" s="4">
        <f>SUM($L$2:L11)/$D$2</f>
        <v>0.99800000000000011</v>
      </c>
      <c r="G12" s="2">
        <f t="shared" si="0"/>
        <v>1400000</v>
      </c>
      <c r="K12" s="5">
        <v>1400000</v>
      </c>
      <c r="L12" s="3">
        <v>0.1</v>
      </c>
    </row>
    <row r="13" spans="1:12">
      <c r="F13" s="4">
        <f>SUM($L$2:L12)/$D$2</f>
        <v>0.99900000000000011</v>
      </c>
      <c r="G13" s="2">
        <f t="shared" si="0"/>
        <v>1800000</v>
      </c>
      <c r="K13" s="5">
        <v>1800000</v>
      </c>
      <c r="L13" s="3">
        <v>0.1</v>
      </c>
    </row>
    <row r="14" spans="1:12">
      <c r="F14" s="4"/>
      <c r="G14" s="2"/>
      <c r="K14" s="5"/>
      <c r="L14" s="3"/>
    </row>
    <row r="15" spans="1:12">
      <c r="F15" s="4"/>
      <c r="G15" s="2"/>
      <c r="K15" s="5"/>
      <c r="L15" s="3"/>
    </row>
    <row r="16" spans="1:12">
      <c r="F16" s="4"/>
      <c r="G16" s="2"/>
      <c r="K16" s="5"/>
      <c r="L16" s="3"/>
    </row>
    <row r="17" spans="1:12">
      <c r="A17" t="s">
        <v>16</v>
      </c>
      <c r="F17" s="4"/>
      <c r="G17" s="2"/>
      <c r="K17" s="5"/>
      <c r="L17" s="3"/>
    </row>
    <row r="18" spans="1:12">
      <c r="F18" s="4"/>
      <c r="G18" s="2"/>
      <c r="K18" s="5"/>
      <c r="L18" s="3"/>
    </row>
    <row r="19" spans="1:12">
      <c r="F19" s="4"/>
      <c r="G19" s="2"/>
      <c r="K19" s="5"/>
      <c r="L19" s="3"/>
    </row>
    <row r="20" spans="1:12">
      <c r="F20" s="4"/>
      <c r="G20" s="2"/>
      <c r="K20" s="5"/>
      <c r="L20" s="3"/>
    </row>
    <row r="21" spans="1:12">
      <c r="F21" s="4"/>
      <c r="G21" s="2"/>
      <c r="K21" s="5"/>
      <c r="L21" s="3"/>
    </row>
    <row r="22" spans="1:12">
      <c r="F22" s="4"/>
      <c r="G22" s="2"/>
      <c r="K22" s="5"/>
      <c r="L22" s="3"/>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F17" sqref="F17"/>
    </sheetView>
  </sheetViews>
  <sheetFormatPr baseColWidth="10" defaultRowHeight="15.6"/>
  <sheetData>
    <row r="1" spans="1:12">
      <c r="A1" t="s">
        <v>0</v>
      </c>
      <c r="B1" t="s">
        <v>1</v>
      </c>
      <c r="C1" t="s">
        <v>2</v>
      </c>
      <c r="D1" t="s">
        <v>3</v>
      </c>
      <c r="E1" t="s">
        <v>4</v>
      </c>
      <c r="F1" t="s">
        <v>5</v>
      </c>
      <c r="G1" t="s">
        <v>6</v>
      </c>
      <c r="K1" t="s">
        <v>10</v>
      </c>
      <c r="L1" t="s">
        <v>9</v>
      </c>
    </row>
    <row r="2" spans="1:12">
      <c r="A2">
        <v>1995</v>
      </c>
      <c r="B2" t="s">
        <v>7</v>
      </c>
      <c r="C2" t="s">
        <v>8</v>
      </c>
      <c r="D2">
        <v>100</v>
      </c>
      <c r="E2" s="1"/>
      <c r="F2" s="4">
        <v>0</v>
      </c>
      <c r="G2" s="2">
        <f>K2</f>
        <v>1</v>
      </c>
      <c r="K2" s="5">
        <v>1</v>
      </c>
      <c r="L2" s="3">
        <v>12.1</v>
      </c>
    </row>
    <row r="3" spans="1:12">
      <c r="F3" s="4">
        <f>SUM($L$2:L2)/$D$2</f>
        <v>0.121</v>
      </c>
      <c r="G3" s="2">
        <f t="shared" ref="G3:G12" si="0">K3</f>
        <v>100000</v>
      </c>
      <c r="K3" s="5">
        <v>100000</v>
      </c>
      <c r="L3" s="3">
        <v>10.1</v>
      </c>
    </row>
    <row r="4" spans="1:12">
      <c r="F4" s="4">
        <f>SUM($L$2:L3)/$D$2</f>
        <v>0.222</v>
      </c>
      <c r="G4" s="2">
        <f t="shared" si="0"/>
        <v>150000</v>
      </c>
      <c r="K4" s="5">
        <v>150000</v>
      </c>
      <c r="L4" s="3">
        <v>10.1</v>
      </c>
    </row>
    <row r="5" spans="1:12">
      <c r="F5" s="4">
        <f>SUM($L$2:L4)/$D$2</f>
        <v>0.32299999999999995</v>
      </c>
      <c r="G5" s="2">
        <f t="shared" si="0"/>
        <v>200000</v>
      </c>
      <c r="K5" s="5">
        <v>200000</v>
      </c>
      <c r="L5" s="3">
        <v>16.5</v>
      </c>
    </row>
    <row r="6" spans="1:12">
      <c r="F6" s="4">
        <f>SUM($L$2:L5)/$D$2</f>
        <v>0.48799999999999999</v>
      </c>
      <c r="G6" s="2">
        <f t="shared" si="0"/>
        <v>300000</v>
      </c>
      <c r="K6" s="5">
        <v>300000</v>
      </c>
      <c r="L6" s="3">
        <v>13.2</v>
      </c>
    </row>
    <row r="7" spans="1:12">
      <c r="F7" s="4">
        <f>SUM($L$2:L6)/$D$2</f>
        <v>0.62</v>
      </c>
      <c r="G7" s="2">
        <f t="shared" si="0"/>
        <v>400000</v>
      </c>
      <c r="K7" s="5">
        <v>400000</v>
      </c>
      <c r="L7" s="3">
        <v>16.600000000000001</v>
      </c>
    </row>
    <row r="8" spans="1:12">
      <c r="F8" s="4">
        <f>SUM($L$2:L7)/$D$2</f>
        <v>0.78599999999999992</v>
      </c>
      <c r="G8" s="2">
        <f t="shared" si="0"/>
        <v>600000</v>
      </c>
      <c r="K8" s="5">
        <v>600000</v>
      </c>
      <c r="L8" s="3">
        <v>8.9</v>
      </c>
    </row>
    <row r="9" spans="1:12">
      <c r="F9" s="4">
        <f>SUM($L$2:L8)/$D$2</f>
        <v>0.875</v>
      </c>
      <c r="G9" s="2">
        <f t="shared" si="0"/>
        <v>800000</v>
      </c>
      <c r="K9" s="5">
        <v>800000</v>
      </c>
      <c r="L9" s="3">
        <v>4.8</v>
      </c>
    </row>
    <row r="10" spans="1:12">
      <c r="F10" s="4">
        <f>SUM($L$2:L9)/$D$2</f>
        <v>0.92299999999999993</v>
      </c>
      <c r="G10" s="2">
        <f t="shared" si="0"/>
        <v>1000000</v>
      </c>
      <c r="K10" s="5">
        <v>1000000</v>
      </c>
      <c r="L10" s="3">
        <v>4.0999999999999996</v>
      </c>
    </row>
    <row r="11" spans="1:12">
      <c r="F11" s="4">
        <f>SUM($L$2:L10)/$D$2</f>
        <v>0.96399999999999997</v>
      </c>
      <c r="G11" s="2">
        <f t="shared" si="0"/>
        <v>1400000</v>
      </c>
      <c r="K11" s="5">
        <v>1400000</v>
      </c>
      <c r="L11" s="3">
        <v>1.7</v>
      </c>
    </row>
    <row r="12" spans="1:12">
      <c r="F12" s="4">
        <f>SUM($L$2:L11)/$D$2</f>
        <v>0.98099999999999998</v>
      </c>
      <c r="G12" s="2">
        <f t="shared" si="0"/>
        <v>1800000</v>
      </c>
      <c r="K12" s="5">
        <v>1800000</v>
      </c>
      <c r="L12" s="3">
        <v>1.9</v>
      </c>
    </row>
    <row r="13" spans="1:12">
      <c r="F13" s="4"/>
      <c r="G13" s="2"/>
      <c r="K13" s="5"/>
      <c r="L13" s="3"/>
    </row>
    <row r="14" spans="1:12">
      <c r="F14" s="4"/>
      <c r="G14" s="2"/>
      <c r="K14" s="5"/>
      <c r="L14" s="3"/>
    </row>
    <row r="15" spans="1:12">
      <c r="F15" s="4"/>
      <c r="G15" s="2"/>
      <c r="K15" s="5"/>
      <c r="L15" s="3"/>
    </row>
    <row r="16" spans="1:12">
      <c r="F16" s="4"/>
      <c r="G16" s="2"/>
      <c r="K16" s="5"/>
      <c r="L16" s="3"/>
    </row>
    <row r="17" spans="6:12">
      <c r="F17" s="4"/>
      <c r="G17" s="2"/>
      <c r="K17" s="5"/>
      <c r="L17" s="3"/>
    </row>
    <row r="18" spans="6:12">
      <c r="F18" s="4"/>
      <c r="G18" s="2"/>
      <c r="K18" s="5"/>
      <c r="L18" s="3"/>
    </row>
    <row r="19" spans="6:12">
      <c r="F19" s="4"/>
      <c r="G19" s="2"/>
      <c r="K19" s="5"/>
      <c r="L19" s="3"/>
    </row>
    <row r="20" spans="6:12">
      <c r="F20" s="4"/>
      <c r="G20" s="2"/>
      <c r="K20" s="5"/>
      <c r="L20" s="3"/>
    </row>
    <row r="21" spans="6:12">
      <c r="F21" s="4"/>
      <c r="G21" s="2"/>
      <c r="K21" s="5"/>
      <c r="L21" s="3"/>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election activeCell="A2" sqref="A2"/>
    </sheetView>
  </sheetViews>
  <sheetFormatPr baseColWidth="10" defaultRowHeight="15.6"/>
  <sheetData>
    <row r="1" spans="1:9">
      <c r="A1" t="s">
        <v>0</v>
      </c>
      <c r="B1" t="s">
        <v>1</v>
      </c>
      <c r="C1" t="s">
        <v>2</v>
      </c>
      <c r="D1" t="s">
        <v>3</v>
      </c>
      <c r="E1" t="s">
        <v>4</v>
      </c>
      <c r="F1" t="s">
        <v>5</v>
      </c>
      <c r="G1" t="s">
        <v>6</v>
      </c>
      <c r="H1" t="s">
        <v>15</v>
      </c>
      <c r="I1" t="s">
        <v>18</v>
      </c>
    </row>
    <row r="2" spans="1:9">
      <c r="A2">
        <v>1905</v>
      </c>
      <c r="B2" t="s">
        <v>14</v>
      </c>
      <c r="C2" t="s">
        <v>8</v>
      </c>
      <c r="D2">
        <v>100</v>
      </c>
      <c r="E2" s="1"/>
      <c r="F2" s="4">
        <f>'1914'!F2</f>
        <v>0</v>
      </c>
      <c r="G2" s="2">
        <f>I2*'1914'!G2</f>
        <v>1</v>
      </c>
      <c r="I2" s="14">
        <v>1</v>
      </c>
    </row>
    <row r="3" spans="1:9">
      <c r="F3" s="4">
        <f>'1914'!F3</f>
        <v>5.5999999999999994E-2</v>
      </c>
      <c r="G3" s="2">
        <f>I3*'1914'!G3</f>
        <v>30</v>
      </c>
      <c r="I3" s="14">
        <v>1</v>
      </c>
    </row>
    <row r="4" spans="1:9">
      <c r="F4" s="4">
        <f>'1914'!F4</f>
        <v>0.14299999999999999</v>
      </c>
      <c r="G4" s="2">
        <f>I4*'1914'!G4</f>
        <v>40</v>
      </c>
      <c r="I4" s="14">
        <v>1</v>
      </c>
    </row>
    <row r="5" spans="1:9">
      <c r="F5" s="4">
        <f>'1914'!F5</f>
        <v>0.26100000000000001</v>
      </c>
      <c r="G5" s="2">
        <f>I5*'1914'!G5</f>
        <v>50</v>
      </c>
      <c r="I5" s="14">
        <v>1</v>
      </c>
    </row>
    <row r="6" spans="1:9">
      <c r="F6" s="4">
        <f>'1914'!F6</f>
        <v>0.39</v>
      </c>
      <c r="G6" s="2">
        <f>I6*'1914'!G6</f>
        <v>60</v>
      </c>
      <c r="I6" s="14">
        <v>1</v>
      </c>
    </row>
    <row r="7" spans="1:9">
      <c r="F7" s="4">
        <f>'1914'!F7</f>
        <v>0.51600000000000001</v>
      </c>
      <c r="G7" s="2">
        <f>I7*'1914'!G7</f>
        <v>70</v>
      </c>
      <c r="I7" s="14">
        <v>1</v>
      </c>
    </row>
    <row r="8" spans="1:9">
      <c r="F8" s="4">
        <f>'1914'!F8</f>
        <v>0.621</v>
      </c>
      <c r="G8" s="2">
        <f>I8*'1914'!G8</f>
        <v>91.647999999999996</v>
      </c>
      <c r="I8" s="14">
        <v>1</v>
      </c>
    </row>
    <row r="9" spans="1:9">
      <c r="F9" s="4">
        <f>'1914'!F9</f>
        <v>0.70400000000000007</v>
      </c>
      <c r="G9" s="2">
        <f>I9*'1914'!G9</f>
        <v>113.46239999999999</v>
      </c>
      <c r="I9" s="14">
        <v>1</v>
      </c>
    </row>
    <row r="10" spans="1:9">
      <c r="F10" s="4">
        <f>'1914'!F10</f>
        <v>0.76800000000000013</v>
      </c>
      <c r="G10" s="2">
        <f>I10*'1914'!G10</f>
        <v>134.94399999999999</v>
      </c>
      <c r="I10" s="14">
        <v>1</v>
      </c>
    </row>
    <row r="11" spans="1:9">
      <c r="F11" s="4">
        <f>'1914'!F11</f>
        <v>0.82000000000000017</v>
      </c>
      <c r="G11" s="2">
        <f>I11*'1914'!G11</f>
        <v>156.37013333333334</v>
      </c>
      <c r="I11" s="14">
        <v>1</v>
      </c>
    </row>
    <row r="12" spans="1:9">
      <c r="F12" s="4">
        <f>'1914'!F12</f>
        <v>0.8600000000000001</v>
      </c>
      <c r="G12" s="2">
        <f>I12*'1914'!G12</f>
        <v>206.78186666666664</v>
      </c>
      <c r="I12" s="14">
        <f>I$11+(I$14-I$11)*(F12-F$11)/(F$14-F$11)</f>
        <v>1.1666666666666665</v>
      </c>
    </row>
    <row r="13" spans="1:9">
      <c r="F13" s="4">
        <f>'1914'!F13</f>
        <v>0.89100000000000013</v>
      </c>
      <c r="G13" s="2">
        <f>I13*'1914'!G13</f>
        <v>256.05666666666667</v>
      </c>
      <c r="I13" s="14">
        <f t="shared" ref="I13" si="0">I$11+(I$14-I$11)*(F13-F$11)/(F$14-F$11)</f>
        <v>1.2958333333333334</v>
      </c>
    </row>
    <row r="14" spans="1:9">
      <c r="F14" s="4">
        <f>'1914'!F14</f>
        <v>0.91600000000000004</v>
      </c>
      <c r="G14" s="2">
        <f>I14*'1914'!G14</f>
        <v>297.92</v>
      </c>
      <c r="H14">
        <v>2.4</v>
      </c>
      <c r="I14" s="14">
        <v>1.4</v>
      </c>
    </row>
  </sheetData>
  <pageMargins left="0.75" right="0.75" top="1" bottom="1" header="0.5" footer="0.5"/>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D6" sqref="D6"/>
    </sheetView>
  </sheetViews>
  <sheetFormatPr baseColWidth="10" defaultRowHeight="15.6"/>
  <sheetData>
    <row r="1" spans="1:12">
      <c r="A1" t="s">
        <v>0</v>
      </c>
      <c r="B1" t="s">
        <v>1</v>
      </c>
      <c r="C1" t="s">
        <v>2</v>
      </c>
      <c r="D1" t="s">
        <v>3</v>
      </c>
      <c r="E1" t="s">
        <v>4</v>
      </c>
      <c r="F1" t="s">
        <v>5</v>
      </c>
      <c r="G1" t="s">
        <v>6</v>
      </c>
      <c r="K1" t="s">
        <v>10</v>
      </c>
      <c r="L1" t="s">
        <v>9</v>
      </c>
    </row>
    <row r="2" spans="1:12">
      <c r="A2">
        <v>1996</v>
      </c>
      <c r="B2" t="s">
        <v>7</v>
      </c>
      <c r="C2" t="s">
        <v>8</v>
      </c>
      <c r="D2">
        <v>100</v>
      </c>
      <c r="E2" s="1"/>
      <c r="F2" s="4">
        <v>0</v>
      </c>
      <c r="G2" s="2">
        <f>K2</f>
        <v>1</v>
      </c>
      <c r="K2" s="5">
        <v>1</v>
      </c>
      <c r="L2" s="3">
        <v>3.7</v>
      </c>
    </row>
    <row r="3" spans="1:12">
      <c r="F3" s="4">
        <f>SUM($L$2:L2)/$D$2</f>
        <v>3.7000000000000005E-2</v>
      </c>
      <c r="G3" s="2">
        <f t="shared" ref="G3:G12" si="0">K3</f>
        <v>100000</v>
      </c>
      <c r="K3" s="5">
        <v>100000</v>
      </c>
      <c r="L3" s="3">
        <v>4</v>
      </c>
    </row>
    <row r="4" spans="1:12">
      <c r="F4" s="4">
        <f>SUM($L$2:L3)/$D$2</f>
        <v>7.6999999999999999E-2</v>
      </c>
      <c r="G4" s="2">
        <f t="shared" si="0"/>
        <v>150000</v>
      </c>
      <c r="K4" s="5">
        <v>150000</v>
      </c>
      <c r="L4" s="3">
        <v>5.0999999999999996</v>
      </c>
    </row>
    <row r="5" spans="1:12">
      <c r="F5" s="4">
        <f>SUM($L$2:L4)/$D$2</f>
        <v>0.128</v>
      </c>
      <c r="G5" s="2">
        <f t="shared" si="0"/>
        <v>200000</v>
      </c>
      <c r="K5" s="5">
        <v>200000</v>
      </c>
      <c r="L5" s="3">
        <v>10.5</v>
      </c>
    </row>
    <row r="6" spans="1:12">
      <c r="F6" s="4">
        <f>SUM($L$2:L5)/$D$2</f>
        <v>0.23300000000000001</v>
      </c>
      <c r="G6" s="2">
        <f t="shared" si="0"/>
        <v>300000</v>
      </c>
      <c r="K6" s="5">
        <v>300000</v>
      </c>
      <c r="L6" s="3">
        <v>10.6</v>
      </c>
    </row>
    <row r="7" spans="1:12">
      <c r="F7" s="4">
        <f>SUM($L$2:L6)/$D$2</f>
        <v>0.33899999999999997</v>
      </c>
      <c r="G7" s="2">
        <f t="shared" si="0"/>
        <v>400000</v>
      </c>
      <c r="K7" s="5">
        <v>400000</v>
      </c>
      <c r="L7" s="3">
        <v>17.2</v>
      </c>
    </row>
    <row r="8" spans="1:12">
      <c r="F8" s="4">
        <f>SUM($L$2:L7)/$D$2</f>
        <v>0.5109999999999999</v>
      </c>
      <c r="G8" s="2">
        <f t="shared" si="0"/>
        <v>600000</v>
      </c>
      <c r="K8" s="5">
        <v>600000</v>
      </c>
      <c r="L8" s="3">
        <v>13.5</v>
      </c>
    </row>
    <row r="9" spans="1:12">
      <c r="F9" s="4">
        <f>SUM($L$2:L8)/$D$2</f>
        <v>0.64599999999999991</v>
      </c>
      <c r="G9" s="2">
        <f t="shared" si="0"/>
        <v>800000</v>
      </c>
      <c r="K9" s="5">
        <v>800000</v>
      </c>
      <c r="L9" s="3">
        <v>10</v>
      </c>
    </row>
    <row r="10" spans="1:12">
      <c r="F10" s="4">
        <f>SUM($L$2:L9)/$D$2</f>
        <v>0.746</v>
      </c>
      <c r="G10" s="2">
        <f t="shared" si="0"/>
        <v>1000000</v>
      </c>
      <c r="K10" s="5">
        <v>1000000</v>
      </c>
      <c r="L10" s="3">
        <v>11.3</v>
      </c>
    </row>
    <row r="11" spans="1:12">
      <c r="F11" s="4">
        <f>SUM($L$2:L10)/$D$2</f>
        <v>0.85899999999999987</v>
      </c>
      <c r="G11" s="2">
        <f t="shared" si="0"/>
        <v>1400000</v>
      </c>
      <c r="K11" s="5">
        <v>1400000</v>
      </c>
      <c r="L11" s="3">
        <v>5.8</v>
      </c>
    </row>
    <row r="12" spans="1:12">
      <c r="F12" s="4">
        <f>SUM($L$2:L11)/$D$2</f>
        <v>0.91699999999999993</v>
      </c>
      <c r="G12" s="2">
        <f t="shared" si="0"/>
        <v>1800000</v>
      </c>
      <c r="K12" s="5">
        <v>1800000</v>
      </c>
      <c r="L12" s="3">
        <v>8.3000000000000007</v>
      </c>
    </row>
    <row r="13" spans="1:12">
      <c r="F13" s="4"/>
      <c r="G13" s="2"/>
      <c r="K13" s="5"/>
      <c r="L13" s="3"/>
    </row>
    <row r="14" spans="1:12">
      <c r="F14" s="4"/>
      <c r="G14" s="2"/>
      <c r="K14" s="5"/>
      <c r="L14" s="3"/>
    </row>
    <row r="15" spans="1:12">
      <c r="F15" s="4"/>
      <c r="G15" s="2"/>
      <c r="K15" s="5"/>
      <c r="L15" s="3"/>
    </row>
    <row r="16" spans="1:12">
      <c r="F16" s="4"/>
      <c r="G16" s="2"/>
      <c r="K16" s="5"/>
      <c r="L16" s="3"/>
    </row>
    <row r="17" spans="6:12">
      <c r="F17" s="4"/>
      <c r="G17" s="2"/>
      <c r="K17" s="5"/>
      <c r="L17" s="3"/>
    </row>
    <row r="18" spans="6:12">
      <c r="F18" s="4"/>
      <c r="G18" s="2"/>
      <c r="K18" s="5"/>
      <c r="L18" s="3"/>
    </row>
    <row r="19" spans="6:12">
      <c r="F19" s="4"/>
      <c r="G19" s="2"/>
      <c r="K19" s="5"/>
      <c r="L19" s="3"/>
    </row>
    <row r="20" spans="6:12">
      <c r="F20" s="4"/>
      <c r="G20" s="2"/>
      <c r="K20" s="5"/>
      <c r="L20" s="3"/>
    </row>
    <row r="21" spans="6:12">
      <c r="F21" s="4"/>
      <c r="G21" s="2"/>
      <c r="K21" s="5"/>
      <c r="L21" s="3"/>
    </row>
  </sheetData>
  <pageMargins left="0.75" right="0.75" top="1" bottom="1" header="0.5" footer="0.5"/>
  <pageSetup paperSize="9" orientation="portrait" horizontalDpi="300" r:id="rId1"/>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H7" sqref="H7"/>
    </sheetView>
  </sheetViews>
  <sheetFormatPr baseColWidth="10" defaultRowHeight="15.6"/>
  <sheetData>
    <row r="1" spans="1:12">
      <c r="A1" t="s">
        <v>0</v>
      </c>
      <c r="B1" t="s">
        <v>1</v>
      </c>
      <c r="C1" t="s">
        <v>2</v>
      </c>
      <c r="D1" t="s">
        <v>3</v>
      </c>
      <c r="E1" t="s">
        <v>4</v>
      </c>
      <c r="F1" t="s">
        <v>5</v>
      </c>
      <c r="G1" t="s">
        <v>6</v>
      </c>
      <c r="K1" t="s">
        <v>10</v>
      </c>
      <c r="L1" t="s">
        <v>9</v>
      </c>
    </row>
    <row r="2" spans="1:12">
      <c r="A2">
        <v>1997</v>
      </c>
      <c r="B2" t="s">
        <v>7</v>
      </c>
      <c r="C2" t="s">
        <v>8</v>
      </c>
      <c r="D2">
        <v>100</v>
      </c>
      <c r="E2" s="1"/>
      <c r="F2" s="4">
        <v>0</v>
      </c>
      <c r="G2" s="2">
        <f>K2</f>
        <v>1</v>
      </c>
      <c r="K2" s="5">
        <v>1</v>
      </c>
      <c r="L2" s="3">
        <v>2.4</v>
      </c>
    </row>
    <row r="3" spans="1:12">
      <c r="F3" s="4">
        <f>SUM($L$2:L2)/$D$2</f>
        <v>2.4E-2</v>
      </c>
      <c r="G3" s="2">
        <f t="shared" ref="G3:G12" si="0">K3</f>
        <v>100000</v>
      </c>
      <c r="K3" s="5">
        <v>100000</v>
      </c>
      <c r="L3" s="3">
        <v>2.9</v>
      </c>
    </row>
    <row r="4" spans="1:12">
      <c r="F4" s="4">
        <f>SUM($L$2:L3)/$D$2</f>
        <v>5.2999999999999999E-2</v>
      </c>
      <c r="G4" s="2">
        <f t="shared" si="0"/>
        <v>150000</v>
      </c>
      <c r="K4" s="5">
        <v>150000</v>
      </c>
      <c r="L4" s="3">
        <v>3.7</v>
      </c>
    </row>
    <row r="5" spans="1:12">
      <c r="F5" s="4">
        <f>SUM($L$2:L4)/$D$2</f>
        <v>0.09</v>
      </c>
      <c r="G5" s="2">
        <f t="shared" si="0"/>
        <v>200000</v>
      </c>
      <c r="K5" s="5">
        <v>200000</v>
      </c>
      <c r="L5" s="3">
        <v>7.7</v>
      </c>
    </row>
    <row r="6" spans="1:12">
      <c r="F6" s="4">
        <f>SUM($L$2:L5)/$D$2</f>
        <v>0.16699999999999998</v>
      </c>
      <c r="G6" s="2">
        <f t="shared" si="0"/>
        <v>300000</v>
      </c>
      <c r="K6" s="5">
        <v>300000</v>
      </c>
      <c r="L6" s="3">
        <v>8.3000000000000007</v>
      </c>
    </row>
    <row r="7" spans="1:12">
      <c r="F7" s="4">
        <f>SUM($L$2:L6)/$D$2</f>
        <v>0.25</v>
      </c>
      <c r="G7" s="2">
        <f t="shared" si="0"/>
        <v>400000</v>
      </c>
      <c r="K7" s="5">
        <v>400000</v>
      </c>
      <c r="L7" s="3">
        <v>14.5</v>
      </c>
    </row>
    <row r="8" spans="1:12">
      <c r="F8" s="4">
        <f>SUM($L$2:L7)/$D$2</f>
        <v>0.39500000000000002</v>
      </c>
      <c r="G8" s="2">
        <f t="shared" si="0"/>
        <v>600000</v>
      </c>
      <c r="K8" s="5">
        <v>600000</v>
      </c>
      <c r="L8" s="3">
        <v>12.7</v>
      </c>
    </row>
    <row r="9" spans="1:12">
      <c r="F9" s="4">
        <f>SUM($L$2:L8)/$D$2</f>
        <v>0.52200000000000002</v>
      </c>
      <c r="G9" s="2">
        <f t="shared" si="0"/>
        <v>800000</v>
      </c>
      <c r="K9" s="5">
        <v>800000</v>
      </c>
      <c r="L9" s="3">
        <v>10.7</v>
      </c>
    </row>
    <row r="10" spans="1:12">
      <c r="F10" s="4">
        <f>SUM($L$2:L9)/$D$2</f>
        <v>0.629</v>
      </c>
      <c r="G10" s="2">
        <f t="shared" si="0"/>
        <v>1000000</v>
      </c>
      <c r="K10" s="5">
        <v>1000000</v>
      </c>
      <c r="L10" s="3">
        <v>14.1</v>
      </c>
    </row>
    <row r="11" spans="1:12">
      <c r="F11" s="4">
        <f>SUM($L$2:L10)/$D$2</f>
        <v>0.77</v>
      </c>
      <c r="G11" s="2">
        <f t="shared" si="0"/>
        <v>1400000</v>
      </c>
      <c r="K11" s="5">
        <v>1400000</v>
      </c>
      <c r="L11" s="3">
        <v>8.4</v>
      </c>
    </row>
    <row r="12" spans="1:12">
      <c r="F12" s="4">
        <f>SUM($L$2:L11)/$D$2</f>
        <v>0.85400000000000009</v>
      </c>
      <c r="G12" s="2">
        <f t="shared" si="0"/>
        <v>1800000</v>
      </c>
      <c r="K12" s="5">
        <v>1800000</v>
      </c>
      <c r="L12" s="3">
        <v>14.6</v>
      </c>
    </row>
    <row r="13" spans="1:12">
      <c r="F13" s="4"/>
      <c r="G13" s="2"/>
      <c r="K13" s="5"/>
      <c r="L13" s="3"/>
    </row>
    <row r="14" spans="1:12">
      <c r="F14" s="4"/>
      <c r="G14" s="2"/>
      <c r="K14" s="5"/>
      <c r="L14" s="3"/>
    </row>
    <row r="15" spans="1:12">
      <c r="F15" s="4"/>
      <c r="G15" s="2"/>
      <c r="K15" s="5"/>
      <c r="L15" s="3"/>
    </row>
    <row r="16" spans="1:12">
      <c r="F16" s="4"/>
      <c r="G16" s="2"/>
      <c r="K16" s="5"/>
      <c r="L16" s="3"/>
    </row>
    <row r="17" spans="6:12">
      <c r="F17" s="4"/>
      <c r="G17" s="2"/>
      <c r="K17" s="5"/>
      <c r="L17" s="3"/>
    </row>
    <row r="18" spans="6:12">
      <c r="F18" s="4"/>
      <c r="G18" s="2"/>
      <c r="K18" s="5"/>
      <c r="L18" s="3"/>
    </row>
    <row r="19" spans="6:12">
      <c r="F19" s="4"/>
      <c r="G19" s="2"/>
      <c r="K19" s="5"/>
      <c r="L19" s="3"/>
    </row>
    <row r="20" spans="6:12">
      <c r="F20" s="4"/>
      <c r="G20" s="2"/>
      <c r="K20" s="5"/>
      <c r="L20" s="3"/>
    </row>
    <row r="21" spans="6:12">
      <c r="F21" s="4"/>
      <c r="G21" s="2"/>
      <c r="K21" s="5"/>
      <c r="L21" s="3"/>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K13" sqref="K13"/>
    </sheetView>
  </sheetViews>
  <sheetFormatPr baseColWidth="10" defaultRowHeight="15.6"/>
  <sheetData>
    <row r="1" spans="1:12">
      <c r="A1" t="s">
        <v>0</v>
      </c>
      <c r="B1" t="s">
        <v>1</v>
      </c>
      <c r="C1" t="s">
        <v>2</v>
      </c>
      <c r="D1" t="s">
        <v>3</v>
      </c>
      <c r="E1" t="s">
        <v>4</v>
      </c>
      <c r="F1" t="s">
        <v>5</v>
      </c>
      <c r="G1" t="s">
        <v>6</v>
      </c>
      <c r="K1" t="s">
        <v>10</v>
      </c>
      <c r="L1" t="s">
        <v>9</v>
      </c>
    </row>
    <row r="2" spans="1:12">
      <c r="A2">
        <v>1999</v>
      </c>
      <c r="B2" t="s">
        <v>7</v>
      </c>
      <c r="C2" t="s">
        <v>8</v>
      </c>
      <c r="D2">
        <v>100</v>
      </c>
      <c r="E2" s="1"/>
      <c r="F2" s="4">
        <v>0</v>
      </c>
      <c r="G2" s="2">
        <f>K2</f>
        <v>1</v>
      </c>
      <c r="K2" s="5">
        <v>1</v>
      </c>
      <c r="L2" s="3">
        <v>8.6</v>
      </c>
    </row>
    <row r="3" spans="1:12">
      <c r="F3" s="4">
        <f>SUM($L$2:L2)/$D$2</f>
        <v>8.5999999999999993E-2</v>
      </c>
      <c r="G3" s="2">
        <f t="shared" ref="G3:G21" si="0">K3</f>
        <v>300</v>
      </c>
      <c r="K3" s="5">
        <v>300</v>
      </c>
      <c r="L3" s="3">
        <v>4.7</v>
      </c>
    </row>
    <row r="4" spans="1:12">
      <c r="F4" s="4">
        <f>SUM($L$2:L3)/$D$2</f>
        <v>0.13300000000000001</v>
      </c>
      <c r="G4" s="2">
        <f t="shared" si="0"/>
        <v>400</v>
      </c>
      <c r="K4" s="5">
        <v>400</v>
      </c>
      <c r="L4" s="3">
        <v>9.6</v>
      </c>
    </row>
    <row r="5" spans="1:12">
      <c r="F5" s="4">
        <f>SUM($L$2:L4)/$D$2</f>
        <v>0.22899999999999998</v>
      </c>
      <c r="G5" s="2">
        <f t="shared" si="0"/>
        <v>600</v>
      </c>
      <c r="K5" s="5">
        <v>600</v>
      </c>
      <c r="L5" s="3">
        <v>9.3000000000000007</v>
      </c>
    </row>
    <row r="6" spans="1:12">
      <c r="F6" s="4">
        <f>SUM($L$2:L5)/$D$2</f>
        <v>0.32200000000000001</v>
      </c>
      <c r="G6" s="2">
        <f t="shared" si="0"/>
        <v>800</v>
      </c>
      <c r="K6" s="5">
        <v>800</v>
      </c>
      <c r="L6" s="3">
        <v>8.6999999999999993</v>
      </c>
    </row>
    <row r="7" spans="1:12">
      <c r="F7" s="4">
        <f>SUM($L$2:L6)/$D$2</f>
        <v>0.40900000000000003</v>
      </c>
      <c r="G7" s="2">
        <f t="shared" si="0"/>
        <v>1000</v>
      </c>
      <c r="K7" s="5">
        <v>1000</v>
      </c>
      <c r="L7" s="3">
        <v>13.9</v>
      </c>
    </row>
    <row r="8" spans="1:12">
      <c r="F8" s="4">
        <f>SUM($L$2:L7)/$D$2</f>
        <v>0.54800000000000004</v>
      </c>
      <c r="G8" s="2">
        <f t="shared" si="0"/>
        <v>1400</v>
      </c>
      <c r="K8" s="5">
        <v>1400</v>
      </c>
      <c r="L8" s="3">
        <v>10.5</v>
      </c>
    </row>
    <row r="9" spans="1:12">
      <c r="F9" s="4">
        <f>SUM($L$2:L8)/$D$2</f>
        <v>0.65300000000000014</v>
      </c>
      <c r="G9" s="2">
        <f t="shared" si="0"/>
        <v>1800</v>
      </c>
      <c r="K9" s="5">
        <v>1800</v>
      </c>
      <c r="L9" s="3">
        <v>7.8</v>
      </c>
    </row>
    <row r="10" spans="1:12">
      <c r="F10" s="4">
        <f>SUM($L$2:L9)/$D$2</f>
        <v>0.73100000000000009</v>
      </c>
      <c r="G10" s="2">
        <f t="shared" si="0"/>
        <v>2200</v>
      </c>
      <c r="K10" s="5">
        <v>2200</v>
      </c>
      <c r="L10" s="3">
        <v>6</v>
      </c>
    </row>
    <row r="11" spans="1:12">
      <c r="F11" s="4">
        <f>SUM($L$2:L10)/$D$2</f>
        <v>0.79100000000000004</v>
      </c>
      <c r="G11" s="2">
        <f t="shared" si="0"/>
        <v>2600</v>
      </c>
      <c r="K11" s="5">
        <v>2600</v>
      </c>
      <c r="L11" s="3">
        <v>4.4000000000000004</v>
      </c>
    </row>
    <row r="12" spans="1:12">
      <c r="F12" s="4">
        <f>SUM($L$2:L11)/$D$2</f>
        <v>0.83500000000000019</v>
      </c>
      <c r="G12" s="2">
        <f t="shared" si="0"/>
        <v>3000</v>
      </c>
      <c r="K12" s="5">
        <v>3000</v>
      </c>
      <c r="L12" s="3">
        <v>3.3</v>
      </c>
    </row>
    <row r="13" spans="1:12">
      <c r="F13" s="4">
        <f>SUM($L$2:L12)/$D$2</f>
        <v>0.8680000000000001</v>
      </c>
      <c r="G13" s="2">
        <f t="shared" si="0"/>
        <v>3400</v>
      </c>
      <c r="K13" s="5">
        <v>3400</v>
      </c>
      <c r="L13" s="3">
        <v>4.3</v>
      </c>
    </row>
    <row r="14" spans="1:12">
      <c r="F14" s="4">
        <f>SUM($L$2:L13)/$D$2</f>
        <v>0.91100000000000003</v>
      </c>
      <c r="G14" s="2">
        <f t="shared" si="0"/>
        <v>4200</v>
      </c>
      <c r="K14" s="5">
        <v>4200</v>
      </c>
      <c r="L14" s="3">
        <v>2.7</v>
      </c>
    </row>
    <row r="15" spans="1:12">
      <c r="F15" s="4">
        <f>SUM($L$2:L14)/$D$2</f>
        <v>0.93800000000000017</v>
      </c>
      <c r="G15" s="2">
        <f t="shared" si="0"/>
        <v>5000</v>
      </c>
      <c r="K15" s="5">
        <v>5000</v>
      </c>
      <c r="L15" s="3">
        <v>1.8</v>
      </c>
    </row>
    <row r="16" spans="1:12">
      <c r="F16" s="4">
        <f>SUM($L$2:L15)/$D$2</f>
        <v>0.95600000000000007</v>
      </c>
      <c r="G16" s="2">
        <f t="shared" si="0"/>
        <v>5800</v>
      </c>
      <c r="K16" s="5">
        <v>5800</v>
      </c>
      <c r="L16" s="3">
        <v>2</v>
      </c>
    </row>
    <row r="17" spans="6:12">
      <c r="F17" s="4">
        <f>SUM($L$2:L16)/$D$2</f>
        <v>0.97600000000000009</v>
      </c>
      <c r="G17" s="2">
        <f t="shared" si="0"/>
        <v>7400</v>
      </c>
      <c r="K17" s="5">
        <v>7400</v>
      </c>
      <c r="L17" s="3">
        <v>1</v>
      </c>
    </row>
    <row r="18" spans="6:12">
      <c r="F18" s="4">
        <f>SUM($L$2:L17)/$D$2</f>
        <v>0.9860000000000001</v>
      </c>
      <c r="G18" s="2">
        <f t="shared" si="0"/>
        <v>9000</v>
      </c>
      <c r="K18" s="5">
        <v>9000</v>
      </c>
      <c r="L18" s="3">
        <v>0.5</v>
      </c>
    </row>
    <row r="19" spans="6:12">
      <c r="F19" s="4">
        <f>SUM($L$2:L18)/$D$2</f>
        <v>0.9910000000000001</v>
      </c>
      <c r="G19" s="2">
        <f t="shared" si="0"/>
        <v>10600</v>
      </c>
      <c r="K19" s="5">
        <v>10600</v>
      </c>
      <c r="L19" s="3">
        <v>0.5</v>
      </c>
    </row>
    <row r="20" spans="6:12">
      <c r="F20" s="4">
        <f>SUM($L$2:L19)/$D$2</f>
        <v>0.99600000000000011</v>
      </c>
      <c r="G20" s="2">
        <f t="shared" si="0"/>
        <v>13800</v>
      </c>
      <c r="K20" s="5">
        <v>13800</v>
      </c>
      <c r="L20" s="3">
        <v>0.2</v>
      </c>
    </row>
    <row r="21" spans="6:12">
      <c r="F21" s="4">
        <f>SUM($L$2:L20)/$D$2</f>
        <v>0.99800000000000011</v>
      </c>
      <c r="G21" s="2">
        <f t="shared" si="0"/>
        <v>17000</v>
      </c>
      <c r="K21" s="5">
        <v>17000</v>
      </c>
      <c r="L21" s="3">
        <v>0.2</v>
      </c>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K2" sqref="K2:L21"/>
    </sheetView>
  </sheetViews>
  <sheetFormatPr baseColWidth="10" defaultRowHeight="15.6"/>
  <sheetData>
    <row r="1" spans="1:12">
      <c r="A1" t="s">
        <v>0</v>
      </c>
      <c r="B1" t="s">
        <v>1</v>
      </c>
      <c r="C1" t="s">
        <v>2</v>
      </c>
      <c r="D1" t="s">
        <v>3</v>
      </c>
      <c r="E1" t="s">
        <v>4</v>
      </c>
      <c r="F1" t="s">
        <v>5</v>
      </c>
      <c r="G1" t="s">
        <v>6</v>
      </c>
      <c r="K1" t="s">
        <v>10</v>
      </c>
      <c r="L1" t="s">
        <v>9</v>
      </c>
    </row>
    <row r="2" spans="1:12">
      <c r="A2">
        <v>2000</v>
      </c>
      <c r="B2" t="s">
        <v>7</v>
      </c>
      <c r="C2" t="s">
        <v>8</v>
      </c>
      <c r="D2">
        <v>100</v>
      </c>
      <c r="E2" s="1"/>
      <c r="F2" s="4">
        <v>0</v>
      </c>
      <c r="G2" s="2">
        <f>K2</f>
        <v>1</v>
      </c>
      <c r="K2" s="5">
        <v>1</v>
      </c>
      <c r="L2" s="3">
        <v>6.7</v>
      </c>
    </row>
    <row r="3" spans="1:12">
      <c r="F3" s="4">
        <f>SUM($L$2:L2)/$D$2</f>
        <v>6.7000000000000004E-2</v>
      </c>
      <c r="G3" s="2">
        <f t="shared" ref="G3:G21" si="0">K3</f>
        <v>300</v>
      </c>
      <c r="K3" s="5">
        <v>300</v>
      </c>
      <c r="L3" s="3">
        <v>3.8</v>
      </c>
    </row>
    <row r="4" spans="1:12">
      <c r="F4" s="4">
        <f>SUM($L$2:L3)/$D$2</f>
        <v>0.105</v>
      </c>
      <c r="G4" s="2">
        <f t="shared" si="0"/>
        <v>400</v>
      </c>
      <c r="K4" s="5">
        <v>400</v>
      </c>
      <c r="L4" s="3">
        <v>7.8</v>
      </c>
    </row>
    <row r="5" spans="1:12">
      <c r="F5" s="4">
        <f>SUM($L$2:L4)/$D$2</f>
        <v>0.183</v>
      </c>
      <c r="G5" s="2">
        <f t="shared" si="0"/>
        <v>600</v>
      </c>
      <c r="K5" s="5">
        <v>600</v>
      </c>
      <c r="L5" s="3">
        <v>8</v>
      </c>
    </row>
    <row r="6" spans="1:12">
      <c r="F6" s="4">
        <f>SUM($L$2:L5)/$D$2</f>
        <v>0.26300000000000001</v>
      </c>
      <c r="G6" s="2">
        <f t="shared" si="0"/>
        <v>800</v>
      </c>
      <c r="K6" s="5">
        <v>800</v>
      </c>
      <c r="L6" s="3">
        <v>7.8</v>
      </c>
    </row>
    <row r="7" spans="1:12">
      <c r="F7" s="4">
        <f>SUM($L$2:L6)/$D$2</f>
        <v>0.34100000000000003</v>
      </c>
      <c r="G7" s="2">
        <f t="shared" si="0"/>
        <v>1000</v>
      </c>
      <c r="K7" s="5">
        <v>1000</v>
      </c>
      <c r="L7" s="3">
        <v>13</v>
      </c>
    </row>
    <row r="8" spans="1:12">
      <c r="F8" s="4">
        <f>SUM($L$2:L7)/$D$2</f>
        <v>0.47100000000000003</v>
      </c>
      <c r="G8" s="2">
        <f t="shared" si="0"/>
        <v>1400</v>
      </c>
      <c r="K8" s="5">
        <v>1400</v>
      </c>
      <c r="L8" s="3">
        <v>10.7</v>
      </c>
    </row>
    <row r="9" spans="1:12">
      <c r="F9" s="4">
        <f>SUM($L$2:L8)/$D$2</f>
        <v>0.57799999999999996</v>
      </c>
      <c r="G9" s="2">
        <f t="shared" si="0"/>
        <v>1800</v>
      </c>
      <c r="K9" s="5">
        <v>1800</v>
      </c>
      <c r="L9" s="3">
        <v>8.4</v>
      </c>
    </row>
    <row r="10" spans="1:12">
      <c r="F10" s="4">
        <f>SUM($L$2:L9)/$D$2</f>
        <v>0.66200000000000003</v>
      </c>
      <c r="G10" s="2">
        <f t="shared" si="0"/>
        <v>2200</v>
      </c>
      <c r="K10" s="5">
        <v>2200</v>
      </c>
      <c r="L10" s="3">
        <v>6.7</v>
      </c>
    </row>
    <row r="11" spans="1:12">
      <c r="F11" s="4">
        <f>SUM($L$2:L10)/$D$2</f>
        <v>0.72900000000000009</v>
      </c>
      <c r="G11" s="2">
        <f t="shared" si="0"/>
        <v>2600</v>
      </c>
      <c r="K11" s="5">
        <v>2600</v>
      </c>
      <c r="L11" s="3">
        <v>5.2</v>
      </c>
    </row>
    <row r="12" spans="1:12">
      <c r="F12" s="4">
        <f>SUM($L$2:L11)/$D$2</f>
        <v>0.78100000000000014</v>
      </c>
      <c r="G12" s="2">
        <f t="shared" si="0"/>
        <v>3000</v>
      </c>
      <c r="K12" s="5">
        <v>3000</v>
      </c>
      <c r="L12" s="3">
        <v>4.0999999999999996</v>
      </c>
    </row>
    <row r="13" spans="1:12">
      <c r="F13" s="4">
        <f>SUM($L$2:L12)/$D$2</f>
        <v>0.82200000000000006</v>
      </c>
      <c r="G13" s="2">
        <f t="shared" si="0"/>
        <v>3400</v>
      </c>
      <c r="K13" s="5">
        <v>3400</v>
      </c>
      <c r="L13" s="3">
        <v>5.5</v>
      </c>
    </row>
    <row r="14" spans="1:12">
      <c r="F14" s="4">
        <f>SUM($L$2:L13)/$D$2</f>
        <v>0.877</v>
      </c>
      <c r="G14" s="2">
        <f t="shared" si="0"/>
        <v>4200</v>
      </c>
      <c r="K14" s="5">
        <v>4200</v>
      </c>
      <c r="L14" s="3">
        <v>3.5</v>
      </c>
    </row>
    <row r="15" spans="1:12">
      <c r="F15" s="4">
        <f>SUM($L$2:L14)/$D$2</f>
        <v>0.91200000000000003</v>
      </c>
      <c r="G15" s="2">
        <f t="shared" si="0"/>
        <v>5000</v>
      </c>
      <c r="K15" s="5">
        <v>5000</v>
      </c>
      <c r="L15" s="3">
        <v>2.2999999999999998</v>
      </c>
    </row>
    <row r="16" spans="1:12">
      <c r="F16" s="4">
        <f>SUM($L$2:L15)/$D$2</f>
        <v>0.93500000000000005</v>
      </c>
      <c r="G16" s="2">
        <f t="shared" si="0"/>
        <v>5800</v>
      </c>
      <c r="K16" s="5">
        <v>5800</v>
      </c>
      <c r="L16" s="3">
        <v>2.6</v>
      </c>
    </row>
    <row r="17" spans="6:12">
      <c r="F17" s="4">
        <f>SUM($L$2:L16)/$D$2</f>
        <v>0.96099999999999997</v>
      </c>
      <c r="G17" s="2">
        <f t="shared" si="0"/>
        <v>7400</v>
      </c>
      <c r="K17" s="5">
        <v>7400</v>
      </c>
      <c r="L17" s="3">
        <v>1.5</v>
      </c>
    </row>
    <row r="18" spans="6:12">
      <c r="F18" s="4">
        <f>SUM($L$2:L17)/$D$2</f>
        <v>0.97599999999999998</v>
      </c>
      <c r="G18" s="2">
        <f t="shared" si="0"/>
        <v>9000</v>
      </c>
      <c r="K18" s="5">
        <v>9000</v>
      </c>
      <c r="L18" s="3">
        <v>0.8</v>
      </c>
    </row>
    <row r="19" spans="6:12">
      <c r="F19" s="4">
        <f>SUM($L$2:L18)/$D$2</f>
        <v>0.98399999999999987</v>
      </c>
      <c r="G19" s="2">
        <f t="shared" si="0"/>
        <v>10600</v>
      </c>
      <c r="K19" s="5">
        <v>10600</v>
      </c>
      <c r="L19" s="3">
        <v>0.8</v>
      </c>
    </row>
    <row r="20" spans="6:12">
      <c r="F20" s="4">
        <f>SUM($L$2:L19)/$D$2</f>
        <v>0.99199999999999988</v>
      </c>
      <c r="G20" s="2">
        <f t="shared" si="0"/>
        <v>13800</v>
      </c>
      <c r="K20" s="5">
        <v>13800</v>
      </c>
      <c r="L20" s="3">
        <v>0.4</v>
      </c>
    </row>
    <row r="21" spans="6:12">
      <c r="F21" s="4">
        <f>SUM($L$2:L20)/$D$2</f>
        <v>0.996</v>
      </c>
      <c r="G21" s="2">
        <f t="shared" si="0"/>
        <v>17000</v>
      </c>
      <c r="K21" s="5">
        <v>17000</v>
      </c>
      <c r="L21" s="3">
        <v>0.4</v>
      </c>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L15" sqref="L15"/>
    </sheetView>
  </sheetViews>
  <sheetFormatPr baseColWidth="10" defaultRowHeight="15.6"/>
  <sheetData>
    <row r="1" spans="1:12">
      <c r="A1" t="s">
        <v>0</v>
      </c>
      <c r="B1" t="s">
        <v>1</v>
      </c>
      <c r="C1" t="s">
        <v>2</v>
      </c>
      <c r="D1" t="s">
        <v>3</v>
      </c>
      <c r="E1" t="s">
        <v>4</v>
      </c>
      <c r="F1" t="s">
        <v>5</v>
      </c>
      <c r="G1" t="s">
        <v>6</v>
      </c>
      <c r="K1" t="s">
        <v>10</v>
      </c>
      <c r="L1" t="s">
        <v>9</v>
      </c>
    </row>
    <row r="2" spans="1:12">
      <c r="A2">
        <v>2001</v>
      </c>
      <c r="B2" t="s">
        <v>7</v>
      </c>
      <c r="C2" t="s">
        <v>8</v>
      </c>
      <c r="D2">
        <v>100</v>
      </c>
      <c r="E2" s="1"/>
      <c r="F2" s="4">
        <v>0</v>
      </c>
      <c r="G2" s="2">
        <f>K2</f>
        <v>1</v>
      </c>
      <c r="K2" s="5">
        <v>1</v>
      </c>
      <c r="L2" s="3">
        <v>5.0999999999999996</v>
      </c>
    </row>
    <row r="3" spans="1:12">
      <c r="F3" s="4">
        <f>SUM($L$2:L2)/$D$2</f>
        <v>5.0999999999999997E-2</v>
      </c>
      <c r="G3" s="2">
        <f t="shared" ref="G3:G21" si="0">K3</f>
        <v>300</v>
      </c>
      <c r="K3" s="5">
        <v>300</v>
      </c>
      <c r="L3" s="3">
        <v>3.2</v>
      </c>
    </row>
    <row r="4" spans="1:12">
      <c r="F4" s="4">
        <f>SUM($L$2:L3)/$D$2</f>
        <v>8.3000000000000004E-2</v>
      </c>
      <c r="G4" s="2">
        <f t="shared" si="0"/>
        <v>400</v>
      </c>
      <c r="K4" s="5">
        <v>400</v>
      </c>
      <c r="L4" s="3">
        <v>6.6</v>
      </c>
    </row>
    <row r="5" spans="1:12">
      <c r="F5" s="4">
        <f>SUM($L$2:L4)/$D$2</f>
        <v>0.14899999999999999</v>
      </c>
      <c r="G5" s="2">
        <f t="shared" si="0"/>
        <v>600</v>
      </c>
      <c r="K5" s="5">
        <v>600</v>
      </c>
      <c r="L5" s="3">
        <v>6.7</v>
      </c>
    </row>
    <row r="6" spans="1:12">
      <c r="F6" s="4">
        <f>SUM($L$2:L5)/$D$2</f>
        <v>0.21600000000000003</v>
      </c>
      <c r="G6" s="2">
        <f t="shared" si="0"/>
        <v>800</v>
      </c>
      <c r="K6" s="5">
        <v>800</v>
      </c>
      <c r="L6" s="3">
        <v>6.8</v>
      </c>
    </row>
    <row r="7" spans="1:12">
      <c r="F7" s="4">
        <f>SUM($L$2:L6)/$D$2</f>
        <v>0.28400000000000003</v>
      </c>
      <c r="G7" s="2">
        <f t="shared" si="0"/>
        <v>1000</v>
      </c>
      <c r="K7" s="5">
        <v>1000</v>
      </c>
      <c r="L7" s="3">
        <v>11.3</v>
      </c>
    </row>
    <row r="8" spans="1:12">
      <c r="F8" s="4">
        <f>SUM($L$2:L7)/$D$2</f>
        <v>0.39700000000000002</v>
      </c>
      <c r="G8" s="2">
        <f t="shared" si="0"/>
        <v>1400</v>
      </c>
      <c r="K8" s="5">
        <v>1400</v>
      </c>
      <c r="L8" s="3">
        <v>10</v>
      </c>
    </row>
    <row r="9" spans="1:12">
      <c r="F9" s="4">
        <f>SUM($L$2:L8)/$D$2</f>
        <v>0.49700000000000005</v>
      </c>
      <c r="G9" s="2">
        <f>K9</f>
        <v>1800</v>
      </c>
      <c r="K9" s="5">
        <v>1800</v>
      </c>
      <c r="L9" s="3">
        <v>8.4</v>
      </c>
    </row>
    <row r="10" spans="1:12">
      <c r="F10" s="4">
        <f>SUM($L$2:L9)/$D$2</f>
        <v>0.58099999999999996</v>
      </c>
      <c r="G10" s="2">
        <f t="shared" si="0"/>
        <v>2200</v>
      </c>
      <c r="K10" s="5">
        <v>2200</v>
      </c>
      <c r="L10" s="3">
        <v>6.9</v>
      </c>
    </row>
    <row r="11" spans="1:12">
      <c r="F11" s="4">
        <f>SUM($L$2:L10)/$D$2</f>
        <v>0.65</v>
      </c>
      <c r="G11" s="2">
        <f t="shared" si="0"/>
        <v>2600</v>
      </c>
      <c r="K11" s="5">
        <v>2600</v>
      </c>
      <c r="L11" s="3">
        <v>5.6</v>
      </c>
    </row>
    <row r="12" spans="1:12">
      <c r="F12" s="4">
        <f>SUM($L$2:L11)/$D$2</f>
        <v>0.70599999999999996</v>
      </c>
      <c r="G12" s="2">
        <f t="shared" si="0"/>
        <v>3000</v>
      </c>
      <c r="K12" s="5">
        <v>3000</v>
      </c>
      <c r="L12" s="3">
        <v>4.5999999999999996</v>
      </c>
    </row>
    <row r="13" spans="1:12">
      <c r="F13" s="4">
        <f>SUM($L$2:L12)/$D$2</f>
        <v>0.75199999999999989</v>
      </c>
      <c r="G13" s="2">
        <f t="shared" si="0"/>
        <v>3400</v>
      </c>
      <c r="K13" s="5">
        <v>3400</v>
      </c>
      <c r="L13" s="3">
        <v>6.6</v>
      </c>
    </row>
    <row r="14" spans="1:12">
      <c r="F14" s="4">
        <f>SUM($L$2:L13)/$D$2</f>
        <v>0.81799999999999984</v>
      </c>
      <c r="G14" s="2">
        <f t="shared" si="0"/>
        <v>4200</v>
      </c>
      <c r="K14" s="5">
        <v>4200</v>
      </c>
      <c r="L14" s="3">
        <v>4.5999999999999996</v>
      </c>
    </row>
    <row r="15" spans="1:12">
      <c r="F15" s="4">
        <f>SUM($L$2:L14)/$D$2</f>
        <v>0.86399999999999977</v>
      </c>
      <c r="G15" s="2">
        <f t="shared" si="0"/>
        <v>5000</v>
      </c>
      <c r="K15" s="5">
        <v>5000</v>
      </c>
      <c r="L15" s="3">
        <v>3.2</v>
      </c>
    </row>
    <row r="16" spans="1:12">
      <c r="F16" s="4">
        <f>SUM($L$2:L15)/$D$2</f>
        <v>0.8959999999999998</v>
      </c>
      <c r="G16" s="2">
        <f t="shared" si="0"/>
        <v>5800</v>
      </c>
      <c r="K16" s="5">
        <v>5800</v>
      </c>
      <c r="L16" s="3">
        <v>3.8</v>
      </c>
    </row>
    <row r="17" spans="6:12">
      <c r="F17" s="4">
        <f>SUM($L$2:L16)/$D$2</f>
        <v>0.93399999999999972</v>
      </c>
      <c r="G17" s="2">
        <f t="shared" si="0"/>
        <v>7400</v>
      </c>
      <c r="K17" s="5">
        <v>7400</v>
      </c>
      <c r="L17" s="3">
        <v>2.2000000000000002</v>
      </c>
    </row>
    <row r="18" spans="6:12">
      <c r="F18" s="4">
        <f>SUM($L$2:L17)/$D$2</f>
        <v>0.95599999999999985</v>
      </c>
      <c r="G18" s="2">
        <f t="shared" si="0"/>
        <v>9000</v>
      </c>
      <c r="K18" s="5">
        <v>9000</v>
      </c>
      <c r="L18" s="3">
        <v>1.3</v>
      </c>
    </row>
    <row r="19" spans="6:12">
      <c r="F19" s="4">
        <f>SUM($L$2:L18)/$D$2</f>
        <v>0.96899999999999975</v>
      </c>
      <c r="G19" s="2">
        <f t="shared" si="0"/>
        <v>10600</v>
      </c>
      <c r="K19" s="5">
        <v>10600</v>
      </c>
      <c r="L19" s="3">
        <v>1.3</v>
      </c>
    </row>
    <row r="20" spans="6:12">
      <c r="F20" s="4">
        <f>SUM($L$2:L19)/$D$2</f>
        <v>0.98199999999999976</v>
      </c>
      <c r="G20" s="2">
        <f t="shared" si="0"/>
        <v>13800</v>
      </c>
      <c r="K20" s="5">
        <v>13800</v>
      </c>
      <c r="L20" s="3">
        <v>0.7</v>
      </c>
    </row>
    <row r="21" spans="6:12">
      <c r="F21" s="4">
        <f>SUM($L$2:L20)/$D$2</f>
        <v>0.98899999999999977</v>
      </c>
      <c r="G21" s="2">
        <f t="shared" si="0"/>
        <v>17000</v>
      </c>
      <c r="K21" s="5">
        <v>17000</v>
      </c>
      <c r="L21" s="3">
        <v>1.1000000000000001</v>
      </c>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I22" sqref="I22"/>
    </sheetView>
  </sheetViews>
  <sheetFormatPr baseColWidth="10" defaultRowHeight="15.6"/>
  <sheetData>
    <row r="1" spans="1:12">
      <c r="A1" t="s">
        <v>0</v>
      </c>
      <c r="B1" t="s">
        <v>1</v>
      </c>
      <c r="C1" t="s">
        <v>2</v>
      </c>
      <c r="D1" t="s">
        <v>3</v>
      </c>
      <c r="E1" t="s">
        <v>4</v>
      </c>
      <c r="F1" t="s">
        <v>5</v>
      </c>
      <c r="G1" t="s">
        <v>6</v>
      </c>
      <c r="K1" t="s">
        <v>10</v>
      </c>
      <c r="L1" t="s">
        <v>9</v>
      </c>
    </row>
    <row r="2" spans="1:12">
      <c r="A2">
        <v>2002</v>
      </c>
      <c r="B2" t="s">
        <v>7</v>
      </c>
      <c r="C2" t="s">
        <v>8</v>
      </c>
      <c r="D2">
        <v>100</v>
      </c>
      <c r="E2" s="1"/>
      <c r="F2" s="4">
        <v>0</v>
      </c>
      <c r="G2" s="2">
        <f>K2</f>
        <v>1</v>
      </c>
      <c r="K2" s="5">
        <v>1</v>
      </c>
      <c r="L2" s="3">
        <v>1.9</v>
      </c>
    </row>
    <row r="3" spans="1:12">
      <c r="F3" s="4">
        <f>SUM($L$2:L2)/$D$2</f>
        <v>1.9E-2</v>
      </c>
      <c r="G3" s="2">
        <f t="shared" ref="G3:G21" si="0">K3</f>
        <v>300</v>
      </c>
      <c r="K3" s="5">
        <v>300</v>
      </c>
      <c r="L3" s="3">
        <v>1.3</v>
      </c>
    </row>
    <row r="4" spans="1:12">
      <c r="F4" s="4">
        <f>SUM($L$2:L3)/$D$2</f>
        <v>3.2000000000000001E-2</v>
      </c>
      <c r="G4" s="2">
        <f t="shared" si="0"/>
        <v>400</v>
      </c>
      <c r="K4" s="5">
        <v>400</v>
      </c>
      <c r="L4" s="3">
        <v>3.2</v>
      </c>
    </row>
    <row r="5" spans="1:12">
      <c r="F5" s="4">
        <f>SUM($L$2:L4)/$D$2</f>
        <v>6.4000000000000001E-2</v>
      </c>
      <c r="G5" s="2">
        <f t="shared" si="0"/>
        <v>600</v>
      </c>
      <c r="K5" s="5">
        <v>600</v>
      </c>
      <c r="L5" s="3">
        <v>3.9</v>
      </c>
    </row>
    <row r="6" spans="1:12">
      <c r="F6" s="4">
        <f>SUM($L$2:L5)/$D$2</f>
        <v>0.10300000000000001</v>
      </c>
      <c r="G6" s="2">
        <f t="shared" si="0"/>
        <v>800</v>
      </c>
      <c r="K6" s="5">
        <v>800</v>
      </c>
      <c r="L6" s="3">
        <v>4.4000000000000004</v>
      </c>
    </row>
    <row r="7" spans="1:12">
      <c r="F7" s="4">
        <f>SUM($L$2:L6)/$D$2</f>
        <v>0.14700000000000002</v>
      </c>
      <c r="G7" s="2">
        <f t="shared" si="0"/>
        <v>1000</v>
      </c>
      <c r="K7" s="5">
        <v>1000</v>
      </c>
      <c r="L7" s="3">
        <v>8.4</v>
      </c>
    </row>
    <row r="8" spans="1:12">
      <c r="F8" s="4">
        <f>SUM($L$2:L7)/$D$2</f>
        <v>0.23100000000000001</v>
      </c>
      <c r="G8" s="2">
        <f t="shared" si="0"/>
        <v>1400</v>
      </c>
      <c r="K8" s="5">
        <v>1400</v>
      </c>
      <c r="L8" s="3">
        <v>8.4</v>
      </c>
    </row>
    <row r="9" spans="1:12">
      <c r="F9" s="4">
        <f>SUM($L$2:L8)/$D$2</f>
        <v>0.315</v>
      </c>
      <c r="G9" s="2">
        <f>K9</f>
        <v>1800</v>
      </c>
      <c r="K9" s="5">
        <v>1800</v>
      </c>
      <c r="L9" s="3">
        <v>8</v>
      </c>
    </row>
    <row r="10" spans="1:12">
      <c r="F10" s="4">
        <f>SUM($L$2:L9)/$D$2</f>
        <v>0.39500000000000002</v>
      </c>
      <c r="G10" s="2">
        <f t="shared" si="0"/>
        <v>2200</v>
      </c>
      <c r="K10" s="5">
        <v>2200</v>
      </c>
      <c r="L10" s="3">
        <v>7.5</v>
      </c>
    </row>
    <row r="11" spans="1:12">
      <c r="F11" s="4">
        <f>SUM($L$2:L10)/$D$2</f>
        <v>0.47</v>
      </c>
      <c r="G11" s="2">
        <f t="shared" si="0"/>
        <v>2600</v>
      </c>
      <c r="K11" s="5">
        <v>2600</v>
      </c>
      <c r="L11" s="3">
        <v>6.8</v>
      </c>
    </row>
    <row r="12" spans="1:12">
      <c r="F12" s="4">
        <f>SUM($L$2:L11)/$D$2</f>
        <v>0.53799999999999992</v>
      </c>
      <c r="G12" s="2">
        <f t="shared" si="0"/>
        <v>3000</v>
      </c>
      <c r="K12" s="5">
        <v>3000</v>
      </c>
      <c r="L12" s="3">
        <v>6</v>
      </c>
    </row>
    <row r="13" spans="1:12">
      <c r="F13" s="4">
        <f>SUM($L$2:L12)/$D$2</f>
        <v>0.59799999999999998</v>
      </c>
      <c r="G13" s="2">
        <f t="shared" si="0"/>
        <v>3400</v>
      </c>
      <c r="K13" s="5">
        <v>3400</v>
      </c>
      <c r="L13" s="3">
        <v>9.1999999999999993</v>
      </c>
    </row>
    <row r="14" spans="1:12">
      <c r="F14" s="4">
        <f>SUM($L$2:L13)/$D$2</f>
        <v>0.69</v>
      </c>
      <c r="G14" s="2">
        <f t="shared" si="0"/>
        <v>4200</v>
      </c>
      <c r="K14" s="5">
        <v>4200</v>
      </c>
      <c r="L14" s="3">
        <v>7</v>
      </c>
    </row>
    <row r="15" spans="1:12">
      <c r="F15" s="4">
        <f>SUM($L$2:L14)/$D$2</f>
        <v>0.76</v>
      </c>
      <c r="G15" s="2">
        <f t="shared" si="0"/>
        <v>5000</v>
      </c>
      <c r="K15" s="5">
        <v>5000</v>
      </c>
      <c r="L15" s="3">
        <v>5.2</v>
      </c>
    </row>
    <row r="16" spans="1:12">
      <c r="F16" s="4">
        <f>SUM($L$2:L15)/$D$2</f>
        <v>0.81200000000000006</v>
      </c>
      <c r="G16" s="2">
        <f t="shared" si="0"/>
        <v>5800</v>
      </c>
      <c r="K16" s="5">
        <v>5800</v>
      </c>
      <c r="L16" s="3">
        <v>6.6</v>
      </c>
    </row>
    <row r="17" spans="6:12">
      <c r="F17" s="4">
        <f>SUM($L$2:L16)/$D$2</f>
        <v>0.878</v>
      </c>
      <c r="G17" s="2">
        <f t="shared" si="0"/>
        <v>7400</v>
      </c>
      <c r="K17" s="5">
        <v>7400</v>
      </c>
      <c r="L17" s="3">
        <v>3.9</v>
      </c>
    </row>
    <row r="18" spans="6:12">
      <c r="F18" s="4">
        <f>SUM($L$2:L17)/$D$2</f>
        <v>0.91700000000000004</v>
      </c>
      <c r="G18" s="2">
        <f t="shared" si="0"/>
        <v>9000</v>
      </c>
      <c r="K18" s="5">
        <v>9000</v>
      </c>
      <c r="L18" s="3">
        <v>2.4</v>
      </c>
    </row>
    <row r="19" spans="6:12">
      <c r="F19" s="4">
        <f>SUM($L$2:L18)/$D$2</f>
        <v>0.94100000000000006</v>
      </c>
      <c r="G19" s="2">
        <f t="shared" si="0"/>
        <v>10600</v>
      </c>
      <c r="K19" s="5">
        <v>10600</v>
      </c>
      <c r="L19" s="3">
        <v>2.5</v>
      </c>
    </row>
    <row r="20" spans="6:12">
      <c r="F20" s="4">
        <f>SUM($L$2:L19)/$D$2</f>
        <v>0.96600000000000008</v>
      </c>
      <c r="G20" s="2">
        <f t="shared" si="0"/>
        <v>13800</v>
      </c>
      <c r="K20" s="5">
        <v>13800</v>
      </c>
      <c r="L20" s="3">
        <v>1.3</v>
      </c>
    </row>
    <row r="21" spans="6:12">
      <c r="F21" s="4">
        <f>SUM($L$2:L20)/$D$2</f>
        <v>0.97900000000000009</v>
      </c>
      <c r="G21" s="2">
        <f t="shared" si="0"/>
        <v>17000</v>
      </c>
      <c r="K21" s="5">
        <v>17000</v>
      </c>
      <c r="L21" s="3">
        <v>2.1</v>
      </c>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A3" sqref="A3"/>
    </sheetView>
  </sheetViews>
  <sheetFormatPr baseColWidth="10" defaultRowHeight="15.6"/>
  <sheetData>
    <row r="1" spans="1:12">
      <c r="A1" t="s">
        <v>0</v>
      </c>
      <c r="B1" t="s">
        <v>1</v>
      </c>
      <c r="C1" t="s">
        <v>2</v>
      </c>
      <c r="D1" t="s">
        <v>3</v>
      </c>
      <c r="E1" t="s">
        <v>4</v>
      </c>
      <c r="F1" t="s">
        <v>5</v>
      </c>
      <c r="G1" t="s">
        <v>6</v>
      </c>
      <c r="K1" t="s">
        <v>10</v>
      </c>
      <c r="L1" t="s">
        <v>9</v>
      </c>
    </row>
    <row r="2" spans="1:12">
      <c r="A2">
        <v>2003</v>
      </c>
      <c r="B2" t="s">
        <v>7</v>
      </c>
      <c r="C2" t="s">
        <v>8</v>
      </c>
      <c r="D2">
        <v>100</v>
      </c>
      <c r="E2" s="1"/>
      <c r="F2" s="4">
        <v>0</v>
      </c>
      <c r="G2" s="2">
        <f>K2</f>
        <v>1</v>
      </c>
      <c r="K2" s="5">
        <v>1</v>
      </c>
      <c r="L2" s="3">
        <v>4.7</v>
      </c>
    </row>
    <row r="3" spans="1:12">
      <c r="F3" s="4">
        <f>SUM($L$2:L2)/$D$2</f>
        <v>4.7E-2</v>
      </c>
      <c r="G3" s="2">
        <f t="shared" ref="G3:G19" si="0">K3</f>
        <v>600</v>
      </c>
      <c r="K3" s="5">
        <v>600</v>
      </c>
      <c r="L3" s="3">
        <v>3.2</v>
      </c>
    </row>
    <row r="4" spans="1:12">
      <c r="F4" s="4">
        <f>SUM($L$2:L3)/$D$2</f>
        <v>7.9000000000000001E-2</v>
      </c>
      <c r="G4" s="2">
        <f t="shared" si="0"/>
        <v>800</v>
      </c>
      <c r="K4" s="5">
        <v>800</v>
      </c>
      <c r="L4" s="3">
        <v>3.6</v>
      </c>
    </row>
    <row r="5" spans="1:12">
      <c r="F5" s="4">
        <f>SUM($L$2:L4)/$D$2</f>
        <v>0.115</v>
      </c>
      <c r="G5" s="2">
        <f t="shared" si="0"/>
        <v>1000</v>
      </c>
      <c r="K5" s="5">
        <v>1000</v>
      </c>
      <c r="L5" s="3">
        <v>7.1</v>
      </c>
    </row>
    <row r="6" spans="1:12">
      <c r="F6" s="4">
        <f>SUM($L$2:L5)/$D$2</f>
        <v>0.18600000000000003</v>
      </c>
      <c r="G6" s="2">
        <f t="shared" si="0"/>
        <v>1400</v>
      </c>
      <c r="K6" s="5">
        <v>1400</v>
      </c>
      <c r="L6" s="3">
        <v>7.2</v>
      </c>
    </row>
    <row r="7" spans="1:12">
      <c r="F7" s="4">
        <f>SUM($L$2:L6)/$D$2</f>
        <v>0.25800000000000001</v>
      </c>
      <c r="G7" s="2">
        <f t="shared" si="0"/>
        <v>1800</v>
      </c>
      <c r="K7" s="5">
        <v>1800</v>
      </c>
      <c r="L7" s="3">
        <v>6.9</v>
      </c>
    </row>
    <row r="8" spans="1:12">
      <c r="F8" s="4">
        <f>SUM($L$2:L7)/$D$2</f>
        <v>0.32700000000000001</v>
      </c>
      <c r="G8" s="2">
        <f t="shared" si="0"/>
        <v>2200</v>
      </c>
      <c r="K8" s="5">
        <v>2200</v>
      </c>
      <c r="L8" s="3">
        <v>6.6</v>
      </c>
    </row>
    <row r="9" spans="1:12">
      <c r="F9" s="4">
        <f>SUM($L$2:L8)/$D$2</f>
        <v>0.39300000000000002</v>
      </c>
      <c r="G9" s="2">
        <f>K9</f>
        <v>2600</v>
      </c>
      <c r="K9" s="5">
        <v>2600</v>
      </c>
      <c r="L9" s="3">
        <v>6.1</v>
      </c>
    </row>
    <row r="10" spans="1:12">
      <c r="F10" s="4">
        <f>SUM($L$2:L9)/$D$2</f>
        <v>0.45400000000000007</v>
      </c>
      <c r="G10" s="2">
        <f t="shared" si="0"/>
        <v>3000</v>
      </c>
      <c r="K10" s="5">
        <v>3000</v>
      </c>
      <c r="L10" s="3">
        <v>5.6</v>
      </c>
    </row>
    <row r="11" spans="1:12">
      <c r="F11" s="4">
        <f>SUM($L$2:L10)/$D$2</f>
        <v>0.51000000000000012</v>
      </c>
      <c r="G11" s="2">
        <f t="shared" si="0"/>
        <v>3400</v>
      </c>
      <c r="K11" s="5">
        <v>3400</v>
      </c>
      <c r="L11" s="3">
        <v>9.1999999999999993</v>
      </c>
    </row>
    <row r="12" spans="1:12">
      <c r="F12" s="4">
        <f>SUM($L$2:L11)/$D$2</f>
        <v>0.60199999999999998</v>
      </c>
      <c r="G12" s="2">
        <f t="shared" si="0"/>
        <v>4200</v>
      </c>
      <c r="K12" s="5">
        <v>4200</v>
      </c>
      <c r="L12" s="3">
        <v>7.6</v>
      </c>
    </row>
    <row r="13" spans="1:12">
      <c r="F13" s="4">
        <f>SUM($L$2:L12)/$D$2</f>
        <v>0.67799999999999994</v>
      </c>
      <c r="G13" s="2">
        <f t="shared" si="0"/>
        <v>5000</v>
      </c>
      <c r="K13" s="5">
        <v>5000</v>
      </c>
      <c r="L13" s="3">
        <v>6</v>
      </c>
    </row>
    <row r="14" spans="1:12">
      <c r="F14" s="4">
        <f>SUM($L$2:L13)/$D$2</f>
        <v>0.73799999999999999</v>
      </c>
      <c r="G14" s="2">
        <f t="shared" si="0"/>
        <v>5800</v>
      </c>
      <c r="K14" s="5">
        <v>5800</v>
      </c>
      <c r="L14" s="3">
        <v>8.3000000000000007</v>
      </c>
    </row>
    <row r="15" spans="1:12">
      <c r="F15" s="4">
        <f>SUM($L$2:L14)/$D$2</f>
        <v>0.82099999999999995</v>
      </c>
      <c r="G15" s="2">
        <f t="shared" si="0"/>
        <v>7400</v>
      </c>
      <c r="K15" s="5">
        <v>7400</v>
      </c>
      <c r="L15" s="3">
        <v>5.3</v>
      </c>
    </row>
    <row r="16" spans="1:12">
      <c r="F16" s="4">
        <f>SUM($L$2:L15)/$D$2</f>
        <v>0.87399999999999989</v>
      </c>
      <c r="G16" s="2">
        <f t="shared" si="0"/>
        <v>9000</v>
      </c>
      <c r="K16" s="5">
        <v>9000</v>
      </c>
      <c r="L16" s="3">
        <v>3.5</v>
      </c>
    </row>
    <row r="17" spans="6:12">
      <c r="F17" s="4">
        <f>SUM($L$2:L16)/$D$2</f>
        <v>0.90899999999999992</v>
      </c>
      <c r="G17" s="2">
        <f t="shared" si="0"/>
        <v>10600</v>
      </c>
      <c r="K17" s="5">
        <v>10600</v>
      </c>
      <c r="L17" s="3">
        <v>3.8</v>
      </c>
    </row>
    <row r="18" spans="6:12">
      <c r="F18" s="4">
        <f>SUM($L$2:L17)/$D$2</f>
        <v>0.94699999999999984</v>
      </c>
      <c r="G18" s="2">
        <f t="shared" si="0"/>
        <v>13800</v>
      </c>
      <c r="K18" s="5">
        <v>13800</v>
      </c>
      <c r="L18" s="3">
        <v>2</v>
      </c>
    </row>
    <row r="19" spans="6:12">
      <c r="F19" s="4">
        <f>SUM($L$2:L18)/$D$2</f>
        <v>0.96699999999999986</v>
      </c>
      <c r="G19" s="2">
        <f t="shared" si="0"/>
        <v>17000</v>
      </c>
      <c r="K19" s="5">
        <v>17000</v>
      </c>
      <c r="L19" s="3">
        <v>3.3</v>
      </c>
    </row>
    <row r="20" spans="6:12">
      <c r="F20" s="4"/>
      <c r="G20" s="2"/>
      <c r="K20" s="5"/>
      <c r="L20" s="3"/>
    </row>
    <row r="21" spans="6:12">
      <c r="F21" s="4"/>
      <c r="G21" s="2"/>
      <c r="K21" s="5"/>
      <c r="L21" s="3"/>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I27" sqref="I27"/>
    </sheetView>
  </sheetViews>
  <sheetFormatPr baseColWidth="10" defaultRowHeight="15.6"/>
  <sheetData>
    <row r="1" spans="1:12">
      <c r="A1" t="s">
        <v>0</v>
      </c>
      <c r="B1" t="s">
        <v>1</v>
      </c>
      <c r="C1" t="s">
        <v>2</v>
      </c>
      <c r="D1" t="s">
        <v>3</v>
      </c>
      <c r="E1" t="s">
        <v>4</v>
      </c>
      <c r="F1" t="s">
        <v>5</v>
      </c>
      <c r="G1" t="s">
        <v>6</v>
      </c>
      <c r="K1" t="s">
        <v>10</v>
      </c>
      <c r="L1" t="s">
        <v>9</v>
      </c>
    </row>
    <row r="2" spans="1:12">
      <c r="A2">
        <v>2004</v>
      </c>
      <c r="B2" t="s">
        <v>7</v>
      </c>
      <c r="C2" t="s">
        <v>8</v>
      </c>
      <c r="D2">
        <v>100</v>
      </c>
      <c r="E2" s="1"/>
      <c r="F2" s="4">
        <v>0</v>
      </c>
      <c r="G2" s="2">
        <f>K2</f>
        <v>1</v>
      </c>
      <c r="K2" s="5">
        <v>1</v>
      </c>
      <c r="L2" s="3">
        <v>2.2000000000000002</v>
      </c>
    </row>
    <row r="3" spans="1:12">
      <c r="F3" s="4">
        <f>SUM($L$2:L2)/$D$2</f>
        <v>2.2000000000000002E-2</v>
      </c>
      <c r="G3" s="2">
        <f t="shared" ref="G3:G19" si="0">K3</f>
        <v>600</v>
      </c>
      <c r="K3" s="5">
        <v>600</v>
      </c>
      <c r="L3" s="3">
        <v>2.2000000000000002</v>
      </c>
    </row>
    <row r="4" spans="1:12">
      <c r="F4" s="4">
        <f>SUM($L$2:L3)/$D$2</f>
        <v>4.4000000000000004E-2</v>
      </c>
      <c r="G4" s="2">
        <f t="shared" si="0"/>
        <v>800</v>
      </c>
      <c r="K4" s="5">
        <v>800</v>
      </c>
      <c r="L4" s="3">
        <v>2.5</v>
      </c>
    </row>
    <row r="5" spans="1:12">
      <c r="F5" s="4">
        <f>SUM($L$2:L4)/$D$2</f>
        <v>6.9000000000000006E-2</v>
      </c>
      <c r="G5" s="2">
        <f t="shared" si="0"/>
        <v>1000</v>
      </c>
      <c r="K5" s="5">
        <v>1000</v>
      </c>
      <c r="L5" s="3">
        <v>5.2</v>
      </c>
    </row>
    <row r="6" spans="1:12">
      <c r="F6" s="4">
        <f>SUM($L$2:L5)/$D$2</f>
        <v>0.12100000000000001</v>
      </c>
      <c r="G6" s="2">
        <f t="shared" si="0"/>
        <v>1400</v>
      </c>
      <c r="K6" s="5">
        <v>1400</v>
      </c>
      <c r="L6" s="3">
        <v>5.5</v>
      </c>
    </row>
    <row r="7" spans="1:12">
      <c r="F7" s="4">
        <f>SUM($L$2:L6)/$D$2</f>
        <v>0.17600000000000002</v>
      </c>
      <c r="G7" s="2">
        <f t="shared" si="0"/>
        <v>1800</v>
      </c>
      <c r="K7" s="5">
        <v>1800</v>
      </c>
      <c r="L7" s="3">
        <v>5.5</v>
      </c>
    </row>
    <row r="8" spans="1:12">
      <c r="F8" s="4">
        <f>SUM($L$2:L7)/$D$2</f>
        <v>0.23100000000000001</v>
      </c>
      <c r="G8" s="2">
        <f t="shared" si="0"/>
        <v>2200</v>
      </c>
      <c r="K8" s="5">
        <v>2200</v>
      </c>
      <c r="L8" s="3">
        <v>5.6</v>
      </c>
    </row>
    <row r="9" spans="1:12">
      <c r="F9" s="4">
        <f>SUM($L$2:L8)/$D$2</f>
        <v>0.28700000000000003</v>
      </c>
      <c r="G9" s="2">
        <f>K9</f>
        <v>2600</v>
      </c>
      <c r="K9" s="5">
        <v>2600</v>
      </c>
      <c r="L9" s="3">
        <v>5.5</v>
      </c>
    </row>
    <row r="10" spans="1:12">
      <c r="F10" s="4">
        <f>SUM($L$2:L9)/$D$2</f>
        <v>0.34200000000000003</v>
      </c>
      <c r="G10" s="2">
        <f t="shared" si="0"/>
        <v>3000</v>
      </c>
      <c r="K10" s="5">
        <v>3000</v>
      </c>
      <c r="L10" s="3">
        <v>5.2</v>
      </c>
    </row>
    <row r="11" spans="1:12">
      <c r="F11" s="4">
        <f>SUM($L$2:L10)/$D$2</f>
        <v>0.39400000000000007</v>
      </c>
      <c r="G11" s="2">
        <f t="shared" si="0"/>
        <v>3400</v>
      </c>
      <c r="K11" s="5">
        <v>3400</v>
      </c>
      <c r="L11" s="3">
        <v>9.1</v>
      </c>
    </row>
    <row r="12" spans="1:12">
      <c r="F12" s="4">
        <f>SUM($L$2:L11)/$D$2</f>
        <v>0.4850000000000001</v>
      </c>
      <c r="G12" s="2">
        <f t="shared" si="0"/>
        <v>4200</v>
      </c>
      <c r="K12" s="5">
        <v>4200</v>
      </c>
      <c r="L12" s="3">
        <v>8.1</v>
      </c>
    </row>
    <row r="13" spans="1:12">
      <c r="F13" s="4">
        <f>SUM($L$2:L12)/$D$2</f>
        <v>0.56600000000000006</v>
      </c>
      <c r="G13" s="2">
        <f t="shared" si="0"/>
        <v>5000</v>
      </c>
      <c r="K13" s="5">
        <v>5000</v>
      </c>
      <c r="L13" s="3">
        <v>7</v>
      </c>
    </row>
    <row r="14" spans="1:12">
      <c r="F14" s="4">
        <f>SUM($L$2:L13)/$D$2</f>
        <v>0.63600000000000012</v>
      </c>
      <c r="G14" s="2">
        <f t="shared" si="0"/>
        <v>5800</v>
      </c>
      <c r="K14" s="5">
        <v>5800</v>
      </c>
      <c r="L14" s="3">
        <v>10.3</v>
      </c>
    </row>
    <row r="15" spans="1:12">
      <c r="F15" s="4">
        <f>SUM($L$2:L14)/$D$2</f>
        <v>0.7390000000000001</v>
      </c>
      <c r="G15" s="2">
        <f t="shared" si="0"/>
        <v>7400</v>
      </c>
      <c r="K15" s="5">
        <v>7400</v>
      </c>
      <c r="L15" s="3">
        <v>7.3</v>
      </c>
    </row>
    <row r="16" spans="1:12">
      <c r="F16" s="4">
        <f>SUM($L$2:L15)/$D$2</f>
        <v>0.81200000000000006</v>
      </c>
      <c r="G16" s="2">
        <f t="shared" si="0"/>
        <v>9000</v>
      </c>
      <c r="K16" s="5">
        <v>9000</v>
      </c>
      <c r="L16" s="3">
        <v>4.9000000000000004</v>
      </c>
    </row>
    <row r="17" spans="6:12">
      <c r="F17" s="4">
        <f>SUM($L$2:L16)/$D$2</f>
        <v>0.8610000000000001</v>
      </c>
      <c r="G17" s="2">
        <f t="shared" si="0"/>
        <v>10600</v>
      </c>
      <c r="K17" s="5">
        <v>10600</v>
      </c>
      <c r="L17" s="3">
        <v>5.7</v>
      </c>
    </row>
    <row r="18" spans="6:12">
      <c r="F18" s="4">
        <f>SUM($L$2:L17)/$D$2</f>
        <v>0.91800000000000015</v>
      </c>
      <c r="G18" s="2">
        <f t="shared" si="0"/>
        <v>13800</v>
      </c>
      <c r="K18" s="5">
        <v>13800</v>
      </c>
      <c r="L18" s="3">
        <v>3</v>
      </c>
    </row>
    <row r="19" spans="6:12">
      <c r="F19" s="4">
        <f>SUM($L$2:L18)/$D$2</f>
        <v>0.94800000000000006</v>
      </c>
      <c r="G19" s="2">
        <f t="shared" si="0"/>
        <v>17000</v>
      </c>
      <c r="K19" s="5">
        <v>17000</v>
      </c>
      <c r="L19" s="3">
        <v>5.2</v>
      </c>
    </row>
    <row r="20" spans="6:12">
      <c r="F20" s="4"/>
      <c r="G20" s="2"/>
      <c r="K20" s="5"/>
      <c r="L20" s="3"/>
    </row>
    <row r="21" spans="6:12">
      <c r="F21" s="4"/>
      <c r="G21" s="2"/>
      <c r="K21" s="5"/>
      <c r="L21" s="3"/>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I14" sqref="I14"/>
    </sheetView>
  </sheetViews>
  <sheetFormatPr baseColWidth="10" defaultRowHeight="15.6"/>
  <sheetData>
    <row r="1" spans="1:12">
      <c r="A1" t="s">
        <v>0</v>
      </c>
      <c r="B1" t="s">
        <v>1</v>
      </c>
      <c r="C1" t="s">
        <v>2</v>
      </c>
      <c r="D1" t="s">
        <v>3</v>
      </c>
      <c r="E1" t="s">
        <v>4</v>
      </c>
      <c r="F1" t="s">
        <v>5</v>
      </c>
      <c r="G1" t="s">
        <v>6</v>
      </c>
      <c r="K1" t="s">
        <v>10</v>
      </c>
      <c r="L1" t="s">
        <v>9</v>
      </c>
    </row>
    <row r="2" spans="1:12">
      <c r="A2">
        <v>2005</v>
      </c>
      <c r="B2" t="s">
        <v>7</v>
      </c>
      <c r="C2" t="s">
        <v>8</v>
      </c>
      <c r="D2">
        <v>100</v>
      </c>
      <c r="E2" s="1"/>
      <c r="F2" s="4">
        <v>0</v>
      </c>
      <c r="G2" s="2">
        <f>K2</f>
        <v>1</v>
      </c>
      <c r="K2" s="5">
        <v>1</v>
      </c>
      <c r="L2" s="3">
        <v>4</v>
      </c>
    </row>
    <row r="3" spans="1:12">
      <c r="F3" s="4">
        <f>SUM($L$2:L2)/$D$2</f>
        <v>0.04</v>
      </c>
      <c r="G3" s="2">
        <f t="shared" ref="G3:G16" si="0">K3</f>
        <v>1100</v>
      </c>
      <c r="K3" s="5">
        <v>1100</v>
      </c>
      <c r="L3" s="3">
        <v>7.8</v>
      </c>
    </row>
    <row r="4" spans="1:12">
      <c r="F4" s="4">
        <f>SUM($L$2:L3)/$D$2</f>
        <v>0.11800000000000001</v>
      </c>
      <c r="G4" s="2">
        <f t="shared" si="0"/>
        <v>1800</v>
      </c>
      <c r="K4" s="5">
        <v>1800</v>
      </c>
      <c r="L4" s="3">
        <v>8.8000000000000007</v>
      </c>
    </row>
    <row r="5" spans="1:12">
      <c r="F5" s="4">
        <f>SUM($L$2:L4)/$D$2</f>
        <v>0.20600000000000002</v>
      </c>
      <c r="G5" s="2">
        <f t="shared" si="0"/>
        <v>2600</v>
      </c>
      <c r="K5" s="5">
        <v>2600</v>
      </c>
      <c r="L5" s="3">
        <v>9.1</v>
      </c>
    </row>
    <row r="6" spans="1:12">
      <c r="F6" s="4">
        <f>SUM($L$2:L5)/$D$2</f>
        <v>0.29700000000000004</v>
      </c>
      <c r="G6" s="2">
        <f t="shared" si="0"/>
        <v>3400</v>
      </c>
      <c r="K6" s="5">
        <v>3400</v>
      </c>
      <c r="L6" s="3">
        <v>8.4</v>
      </c>
    </row>
    <row r="7" spans="1:12">
      <c r="F7" s="4">
        <f>SUM($L$2:L6)/$D$2</f>
        <v>0.38100000000000001</v>
      </c>
      <c r="G7" s="2">
        <f t="shared" si="0"/>
        <v>4200</v>
      </c>
      <c r="K7" s="5">
        <v>4200</v>
      </c>
      <c r="L7" s="3">
        <v>7.8</v>
      </c>
    </row>
    <row r="8" spans="1:12">
      <c r="F8" s="4">
        <f>SUM($L$2:L7)/$D$2</f>
        <v>0.45899999999999996</v>
      </c>
      <c r="G8" s="2">
        <f t="shared" si="0"/>
        <v>5000</v>
      </c>
      <c r="K8" s="5">
        <v>5000</v>
      </c>
      <c r="L8" s="3">
        <v>7</v>
      </c>
    </row>
    <row r="9" spans="1:12">
      <c r="F9" s="4">
        <f>SUM($L$2:L8)/$D$2</f>
        <v>0.52900000000000003</v>
      </c>
      <c r="G9" s="2">
        <f>K9</f>
        <v>5800</v>
      </c>
      <c r="K9" s="5">
        <v>5800</v>
      </c>
      <c r="L9" s="3">
        <v>11.2</v>
      </c>
    </row>
    <row r="10" spans="1:12">
      <c r="F10" s="4">
        <f>SUM($L$2:L9)/$D$2</f>
        <v>0.6409999999999999</v>
      </c>
      <c r="G10" s="2">
        <f t="shared" si="0"/>
        <v>7400</v>
      </c>
      <c r="K10" s="5">
        <v>7400</v>
      </c>
      <c r="L10" s="3">
        <v>8.8000000000000007</v>
      </c>
    </row>
    <row r="11" spans="1:12">
      <c r="F11" s="4">
        <f>SUM($L$2:L10)/$D$2</f>
        <v>0.72899999999999987</v>
      </c>
      <c r="G11" s="2">
        <f t="shared" si="0"/>
        <v>9000</v>
      </c>
      <c r="K11" s="5">
        <v>9000</v>
      </c>
      <c r="L11" s="3">
        <v>6.5</v>
      </c>
    </row>
    <row r="12" spans="1:12">
      <c r="F12" s="4">
        <f>SUM($L$2:L11)/$D$2</f>
        <v>0.79399999999999993</v>
      </c>
      <c r="G12" s="2">
        <f t="shared" si="0"/>
        <v>10600</v>
      </c>
      <c r="K12" s="5">
        <v>10600</v>
      </c>
      <c r="L12" s="3">
        <v>8</v>
      </c>
    </row>
    <row r="13" spans="1:12">
      <c r="F13" s="4">
        <f>SUM($L$2:L12)/$D$2</f>
        <v>0.87399999999999989</v>
      </c>
      <c r="G13" s="2">
        <f t="shared" si="0"/>
        <v>13800</v>
      </c>
      <c r="K13" s="5">
        <v>13800</v>
      </c>
      <c r="L13" s="3">
        <v>4.5</v>
      </c>
    </row>
    <row r="14" spans="1:12">
      <c r="F14" s="4">
        <f>SUM($L$2:L13)/$D$2</f>
        <v>0.91899999999999993</v>
      </c>
      <c r="G14" s="2">
        <f t="shared" si="0"/>
        <v>17000</v>
      </c>
      <c r="K14" s="5">
        <v>17000</v>
      </c>
      <c r="L14" s="3">
        <v>4.8</v>
      </c>
    </row>
    <row r="15" spans="1:12">
      <c r="F15" s="4">
        <f>SUM($L$2:L14)/$D$2</f>
        <v>0.96699999999999986</v>
      </c>
      <c r="G15" s="2">
        <f t="shared" si="0"/>
        <v>25000</v>
      </c>
      <c r="K15" s="5">
        <v>25000</v>
      </c>
      <c r="L15" s="3">
        <v>2.7</v>
      </c>
    </row>
    <row r="16" spans="1:12">
      <c r="F16" s="4">
        <f>SUM($L$2:L15)/$D$2</f>
        <v>0.99399999999999988</v>
      </c>
      <c r="G16" s="2">
        <f t="shared" si="0"/>
        <v>50000</v>
      </c>
      <c r="K16" s="5">
        <v>50000</v>
      </c>
      <c r="L16" s="3">
        <v>0.6</v>
      </c>
    </row>
    <row r="17" spans="6:12">
      <c r="F17" s="4"/>
      <c r="G17" s="2"/>
      <c r="K17" s="5"/>
      <c r="L17" s="3"/>
    </row>
    <row r="18" spans="6:12">
      <c r="F18" s="4"/>
      <c r="G18" s="2"/>
      <c r="K18" s="5"/>
      <c r="L18" s="3"/>
    </row>
    <row r="19" spans="6:12">
      <c r="F19" s="4"/>
      <c r="G19" s="2"/>
      <c r="K19" s="5"/>
      <c r="L19" s="3"/>
    </row>
    <row r="20" spans="6:12">
      <c r="F20" s="4"/>
      <c r="G20" s="2"/>
      <c r="K20" s="5"/>
      <c r="L20" s="3"/>
    </row>
    <row r="21" spans="6:12">
      <c r="F21" s="4"/>
      <c r="G21" s="2"/>
      <c r="K21" s="5"/>
      <c r="L21" s="3"/>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N22" sqref="N22"/>
    </sheetView>
  </sheetViews>
  <sheetFormatPr baseColWidth="10" defaultRowHeight="15.6"/>
  <sheetData>
    <row r="1" spans="1:12">
      <c r="A1" t="s">
        <v>0</v>
      </c>
      <c r="B1" t="s">
        <v>1</v>
      </c>
      <c r="C1" t="s">
        <v>2</v>
      </c>
      <c r="D1" t="s">
        <v>3</v>
      </c>
      <c r="E1" t="s">
        <v>4</v>
      </c>
      <c r="F1" t="s">
        <v>5</v>
      </c>
      <c r="G1" t="s">
        <v>6</v>
      </c>
      <c r="K1" t="s">
        <v>10</v>
      </c>
      <c r="L1" t="s">
        <v>9</v>
      </c>
    </row>
    <row r="2" spans="1:12">
      <c r="A2">
        <v>2006</v>
      </c>
      <c r="B2" t="s">
        <v>7</v>
      </c>
      <c r="C2" t="s">
        <v>8</v>
      </c>
      <c r="D2">
        <v>100</v>
      </c>
      <c r="E2" s="1"/>
      <c r="F2" s="4">
        <v>0</v>
      </c>
      <c r="G2" s="2">
        <f>K2</f>
        <v>1</v>
      </c>
      <c r="K2" s="5">
        <v>1</v>
      </c>
      <c r="L2" s="3">
        <v>2.9</v>
      </c>
    </row>
    <row r="3" spans="1:12">
      <c r="F3" s="4">
        <f>SUM($L$2:L2)/$D$2</f>
        <v>2.8999999999999998E-2</v>
      </c>
      <c r="G3" s="2">
        <f t="shared" ref="G3:G16" si="0">K3</f>
        <v>1100</v>
      </c>
      <c r="K3" s="5">
        <v>1100</v>
      </c>
      <c r="L3" s="3">
        <v>5.2</v>
      </c>
    </row>
    <row r="4" spans="1:12">
      <c r="F4" s="4">
        <f>SUM($L$2:L3)/$D$2</f>
        <v>8.1000000000000003E-2</v>
      </c>
      <c r="G4" s="2">
        <f t="shared" si="0"/>
        <v>1800</v>
      </c>
      <c r="K4" s="5">
        <v>1800</v>
      </c>
      <c r="L4" s="3">
        <v>6.8</v>
      </c>
    </row>
    <row r="5" spans="1:12">
      <c r="F5" s="4">
        <f>SUM($L$2:L4)/$D$2</f>
        <v>0.14899999999999999</v>
      </c>
      <c r="G5" s="2">
        <f t="shared" si="0"/>
        <v>2600</v>
      </c>
      <c r="K5" s="5">
        <v>2600</v>
      </c>
      <c r="L5" s="3">
        <v>7.2</v>
      </c>
    </row>
    <row r="6" spans="1:12">
      <c r="F6" s="4">
        <f>SUM($L$2:L5)/$D$2</f>
        <v>0.22099999999999997</v>
      </c>
      <c r="G6" s="2">
        <f t="shared" si="0"/>
        <v>3400</v>
      </c>
      <c r="K6" s="5">
        <v>3400</v>
      </c>
      <c r="L6" s="3">
        <v>6.9</v>
      </c>
    </row>
    <row r="7" spans="1:12">
      <c r="F7" s="4">
        <f>SUM($L$2:L6)/$D$2</f>
        <v>0.28999999999999998</v>
      </c>
      <c r="G7" s="2">
        <f t="shared" si="0"/>
        <v>4200</v>
      </c>
      <c r="K7" s="5">
        <v>4200</v>
      </c>
      <c r="L7" s="3">
        <v>6.8</v>
      </c>
    </row>
    <row r="8" spans="1:12">
      <c r="F8" s="4">
        <f>SUM($L$2:L7)/$D$2</f>
        <v>0.35799999999999998</v>
      </c>
      <c r="G8" s="2">
        <f t="shared" si="0"/>
        <v>5000</v>
      </c>
      <c r="K8" s="5">
        <v>5000</v>
      </c>
      <c r="L8" s="3">
        <v>6.3</v>
      </c>
    </row>
    <row r="9" spans="1:12">
      <c r="F9" s="4">
        <f>SUM($L$2:L8)/$D$2</f>
        <v>0.42099999999999993</v>
      </c>
      <c r="G9" s="2">
        <f>K9</f>
        <v>5800</v>
      </c>
      <c r="K9" s="5">
        <v>5800</v>
      </c>
      <c r="L9" s="3">
        <v>11.6</v>
      </c>
    </row>
    <row r="10" spans="1:12">
      <c r="F10" s="4">
        <f>SUM($L$2:L9)/$D$2</f>
        <v>0.53699999999999992</v>
      </c>
      <c r="G10" s="2">
        <f t="shared" si="0"/>
        <v>7400</v>
      </c>
      <c r="K10" s="5">
        <v>7400</v>
      </c>
      <c r="L10" s="3">
        <v>9.4</v>
      </c>
    </row>
    <row r="11" spans="1:12">
      <c r="F11" s="4">
        <f>SUM($L$2:L10)/$D$2</f>
        <v>0.63099999999999989</v>
      </c>
      <c r="G11" s="2">
        <f t="shared" si="0"/>
        <v>9000</v>
      </c>
      <c r="K11" s="5">
        <v>9000</v>
      </c>
      <c r="L11" s="3">
        <v>7.5</v>
      </c>
    </row>
    <row r="12" spans="1:12">
      <c r="F12" s="4">
        <f>SUM($L$2:L11)/$D$2</f>
        <v>0.70599999999999996</v>
      </c>
      <c r="G12" s="2">
        <f t="shared" si="0"/>
        <v>10600</v>
      </c>
      <c r="K12" s="5">
        <v>10600</v>
      </c>
      <c r="L12" s="3">
        <v>10.199999999999999</v>
      </c>
    </row>
    <row r="13" spans="1:12">
      <c r="F13" s="4">
        <f>SUM($L$2:L12)/$D$2</f>
        <v>0.80799999999999994</v>
      </c>
      <c r="G13" s="2">
        <f t="shared" si="0"/>
        <v>13800</v>
      </c>
      <c r="K13" s="5">
        <v>13800</v>
      </c>
      <c r="L13" s="3">
        <v>6.4</v>
      </c>
    </row>
    <row r="14" spans="1:12">
      <c r="F14" s="4">
        <f>SUM($L$2:L13)/$D$2</f>
        <v>0.872</v>
      </c>
      <c r="G14" s="2">
        <f t="shared" si="0"/>
        <v>17000</v>
      </c>
      <c r="K14" s="5">
        <v>17000</v>
      </c>
      <c r="L14" s="3">
        <v>7.4</v>
      </c>
    </row>
    <row r="15" spans="1:12">
      <c r="F15" s="4">
        <f>SUM($L$2:L14)/$D$2</f>
        <v>0.94600000000000006</v>
      </c>
      <c r="G15" s="2">
        <f t="shared" si="0"/>
        <v>25000</v>
      </c>
      <c r="K15" s="5">
        <v>25000</v>
      </c>
      <c r="L15" s="3">
        <v>4.4000000000000004</v>
      </c>
    </row>
    <row r="16" spans="1:12">
      <c r="F16" s="4">
        <f>SUM($L$2:L15)/$D$2</f>
        <v>0.9900000000000001</v>
      </c>
      <c r="G16" s="2">
        <f t="shared" si="0"/>
        <v>50000</v>
      </c>
      <c r="K16" s="5">
        <v>50000</v>
      </c>
      <c r="L16" s="3">
        <v>1</v>
      </c>
    </row>
    <row r="17" spans="6:12">
      <c r="F17" s="4"/>
      <c r="G17" s="2"/>
      <c r="K17" s="5"/>
      <c r="L17" s="3"/>
    </row>
    <row r="18" spans="6:12">
      <c r="F18" s="4"/>
      <c r="G18" s="2"/>
      <c r="K18" s="5"/>
      <c r="L18" s="3"/>
    </row>
    <row r="19" spans="6:12">
      <c r="F19" s="4"/>
      <c r="G19" s="2"/>
      <c r="K19" s="5"/>
      <c r="L19" s="3"/>
    </row>
    <row r="20" spans="6:12">
      <c r="F20" s="4"/>
      <c r="G20" s="2"/>
      <c r="K20" s="5"/>
      <c r="L20" s="3"/>
    </row>
    <row r="21" spans="6:12">
      <c r="F21" s="4"/>
      <c r="G21" s="2"/>
      <c r="K21" s="5"/>
      <c r="L21" s="3"/>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selection activeCell="H18" sqref="H18"/>
    </sheetView>
  </sheetViews>
  <sheetFormatPr baseColWidth="10" defaultRowHeight="15.6"/>
  <sheetData>
    <row r="1" spans="1:9">
      <c r="A1" t="s">
        <v>0</v>
      </c>
      <c r="B1" t="s">
        <v>1</v>
      </c>
      <c r="C1" t="s">
        <v>2</v>
      </c>
      <c r="D1" t="s">
        <v>3</v>
      </c>
      <c r="E1" t="s">
        <v>4</v>
      </c>
      <c r="F1" t="s">
        <v>5</v>
      </c>
      <c r="G1" t="s">
        <v>6</v>
      </c>
      <c r="H1" t="s">
        <v>15</v>
      </c>
      <c r="I1" t="s">
        <v>17</v>
      </c>
    </row>
    <row r="2" spans="1:9">
      <c r="A2">
        <v>1914</v>
      </c>
      <c r="B2" t="s">
        <v>14</v>
      </c>
      <c r="C2" t="s">
        <v>8</v>
      </c>
      <c r="D2">
        <v>100</v>
      </c>
      <c r="E2" s="1"/>
      <c r="F2" s="4">
        <f>'1928'!F2</f>
        <v>0</v>
      </c>
      <c r="G2" s="2">
        <f>I2*'1928'!G2</f>
        <v>1</v>
      </c>
      <c r="I2" s="14">
        <v>1</v>
      </c>
    </row>
    <row r="3" spans="1:9">
      <c r="F3" s="4">
        <f>'1928'!F3</f>
        <v>5.5999999999999994E-2</v>
      </c>
      <c r="G3" s="2">
        <f>I3*'1928'!G3</f>
        <v>30</v>
      </c>
      <c r="I3" s="14">
        <v>1</v>
      </c>
    </row>
    <row r="4" spans="1:9">
      <c r="F4" s="4">
        <f>'1928'!F4</f>
        <v>0.14299999999999999</v>
      </c>
      <c r="G4" s="2">
        <f>I4*'1928'!G4</f>
        <v>40</v>
      </c>
      <c r="I4" s="14">
        <v>1</v>
      </c>
    </row>
    <row r="5" spans="1:9">
      <c r="F5" s="4">
        <f>'1928'!F5</f>
        <v>0.26100000000000001</v>
      </c>
      <c r="G5" s="2">
        <f>I5*'1928'!G5</f>
        <v>50</v>
      </c>
      <c r="I5" s="14">
        <v>1</v>
      </c>
    </row>
    <row r="6" spans="1:9">
      <c r="F6" s="4">
        <f>'1928'!F6</f>
        <v>0.39</v>
      </c>
      <c r="G6" s="2">
        <f>I6*'1928'!G6</f>
        <v>60</v>
      </c>
      <c r="I6" s="14">
        <v>1</v>
      </c>
    </row>
    <row r="7" spans="1:9">
      <c r="F7" s="4">
        <f>'1928'!F7</f>
        <v>0.51600000000000001</v>
      </c>
      <c r="G7" s="2">
        <f>I7*'1928'!G7</f>
        <v>70</v>
      </c>
      <c r="I7" s="14">
        <v>1</v>
      </c>
    </row>
    <row r="8" spans="1:9">
      <c r="F8" s="4">
        <f>'1928'!F8</f>
        <v>0.621</v>
      </c>
      <c r="G8" s="2">
        <f>I8*'1928'!G8</f>
        <v>91.647999999999996</v>
      </c>
      <c r="I8" s="14">
        <f>I$7+(I$13-I$7)*(F8-F$7)/(F$13-F$7)</f>
        <v>1.1456</v>
      </c>
    </row>
    <row r="9" spans="1:9">
      <c r="F9" s="4">
        <f>'1928'!F9</f>
        <v>0.70400000000000007</v>
      </c>
      <c r="G9" s="2">
        <f>I9*'1928'!G9</f>
        <v>113.46239999999999</v>
      </c>
      <c r="I9" s="14">
        <f t="shared" ref="I9:I12" si="0">I$7+(I$13-I$7)*(F9-F$7)/(F$13-F$7)</f>
        <v>1.2606933333333332</v>
      </c>
    </row>
    <row r="10" spans="1:9">
      <c r="F10" s="4">
        <f>'1928'!F10</f>
        <v>0.76800000000000013</v>
      </c>
      <c r="G10" s="2">
        <f>I10*'1928'!G10</f>
        <v>134.94399999999999</v>
      </c>
      <c r="I10" s="14">
        <f t="shared" si="0"/>
        <v>1.34944</v>
      </c>
    </row>
    <row r="11" spans="1:9">
      <c r="F11" s="4">
        <f>'1928'!F11</f>
        <v>0.82000000000000017</v>
      </c>
      <c r="G11" s="2">
        <f>I11*'1928'!G11</f>
        <v>156.37013333333334</v>
      </c>
      <c r="I11" s="14">
        <f t="shared" si="0"/>
        <v>1.4215466666666667</v>
      </c>
    </row>
    <row r="12" spans="1:9">
      <c r="F12" s="4">
        <f>'1928'!F12</f>
        <v>0.8600000000000001</v>
      </c>
      <c r="G12" s="2">
        <f>I12*'1928'!G12</f>
        <v>177.24160000000001</v>
      </c>
      <c r="I12" s="14">
        <f t="shared" si="0"/>
        <v>1.4770133333333333</v>
      </c>
    </row>
    <row r="13" spans="1:9">
      <c r="F13" s="4">
        <f>'1928'!F13</f>
        <v>0.89100000000000013</v>
      </c>
      <c r="G13" s="2">
        <f>I13*'1928'!G13</f>
        <v>197.6</v>
      </c>
      <c r="I13" s="14">
        <v>1.52</v>
      </c>
    </row>
    <row r="14" spans="1:9">
      <c r="F14" s="4">
        <f>'1928'!F14</f>
        <v>0.91600000000000004</v>
      </c>
      <c r="G14" s="2">
        <f>I14*'1928'!G14</f>
        <v>212.8</v>
      </c>
      <c r="I14" s="14">
        <v>1.52</v>
      </c>
    </row>
    <row r="15" spans="1:9">
      <c r="F15" s="4">
        <f>'1928'!F15</f>
        <v>0.93500000000000016</v>
      </c>
      <c r="G15" s="2">
        <f>I15*'1928'!G15</f>
        <v>228</v>
      </c>
      <c r="I15" s="14">
        <v>1.52</v>
      </c>
    </row>
    <row r="16" spans="1:9">
      <c r="F16" s="4">
        <f>'1928'!F16</f>
        <v>0.98100000000000009</v>
      </c>
      <c r="G16" s="2">
        <f>I16*'1928'!G16</f>
        <v>304</v>
      </c>
      <c r="I16" s="14">
        <v>1.52</v>
      </c>
    </row>
    <row r="17" spans="6:9">
      <c r="F17" s="4">
        <f>'1928'!F17</f>
        <v>0.99400000000000011</v>
      </c>
      <c r="G17" s="2">
        <f>I17*'1928'!G17</f>
        <v>380</v>
      </c>
      <c r="H17">
        <v>2</v>
      </c>
      <c r="I17" s="14">
        <v>1.52</v>
      </c>
    </row>
  </sheetData>
  <pageMargins left="0.75" right="0.75" top="1" bottom="1" header="0.5" footer="0.5"/>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G22" sqref="G22"/>
    </sheetView>
  </sheetViews>
  <sheetFormatPr baseColWidth="10" defaultRowHeight="15.6"/>
  <sheetData>
    <row r="1" spans="1:12">
      <c r="A1" t="s">
        <v>0</v>
      </c>
      <c r="B1" t="s">
        <v>1</v>
      </c>
      <c r="C1" t="s">
        <v>2</v>
      </c>
      <c r="D1" t="s">
        <v>3</v>
      </c>
      <c r="E1" t="s">
        <v>4</v>
      </c>
      <c r="F1" t="s">
        <v>5</v>
      </c>
      <c r="G1" t="s">
        <v>6</v>
      </c>
      <c r="K1" t="s">
        <v>10</v>
      </c>
      <c r="L1" t="s">
        <v>9</v>
      </c>
    </row>
    <row r="2" spans="1:12">
      <c r="A2">
        <v>2007</v>
      </c>
      <c r="B2" t="s">
        <v>7</v>
      </c>
      <c r="C2" t="s">
        <v>8</v>
      </c>
      <c r="D2">
        <v>100</v>
      </c>
      <c r="E2" s="1"/>
      <c r="F2" s="4">
        <v>0</v>
      </c>
      <c r="G2" s="2">
        <f>K2</f>
        <v>1</v>
      </c>
      <c r="K2" s="5">
        <v>1</v>
      </c>
      <c r="L2" s="3">
        <v>1</v>
      </c>
    </row>
    <row r="3" spans="1:12">
      <c r="F3" s="4">
        <f>SUM($L$2:L2)/$D$2</f>
        <v>0.01</v>
      </c>
      <c r="G3" s="2">
        <f t="shared" ref="G3:G16" si="0">K3</f>
        <v>1100</v>
      </c>
      <c r="K3" s="5">
        <v>1100</v>
      </c>
      <c r="L3" s="3">
        <v>2.9</v>
      </c>
    </row>
    <row r="4" spans="1:12">
      <c r="F4" s="4">
        <f>SUM($L$2:L3)/$D$2</f>
        <v>3.9E-2</v>
      </c>
      <c r="G4" s="2">
        <f t="shared" si="0"/>
        <v>1800</v>
      </c>
      <c r="K4" s="5">
        <v>1800</v>
      </c>
      <c r="L4" s="3">
        <v>4.4000000000000004</v>
      </c>
    </row>
    <row r="5" spans="1:12">
      <c r="F5" s="4">
        <f>SUM($L$2:L4)/$D$2</f>
        <v>8.3000000000000004E-2</v>
      </c>
      <c r="G5" s="2">
        <f t="shared" si="0"/>
        <v>2600</v>
      </c>
      <c r="K5" s="5">
        <v>2600</v>
      </c>
      <c r="L5" s="3">
        <v>5.0999999999999996</v>
      </c>
    </row>
    <row r="6" spans="1:12">
      <c r="F6" s="4">
        <f>SUM($L$2:L5)/$D$2</f>
        <v>0.13400000000000001</v>
      </c>
      <c r="G6" s="2">
        <f t="shared" si="0"/>
        <v>3400</v>
      </c>
      <c r="K6" s="5">
        <v>3400</v>
      </c>
      <c r="L6" s="3">
        <v>5.7</v>
      </c>
    </row>
    <row r="7" spans="1:12">
      <c r="F7" s="4">
        <f>SUM($L$2:L6)/$D$2</f>
        <v>0.191</v>
      </c>
      <c r="G7" s="2">
        <f t="shared" si="0"/>
        <v>4200</v>
      </c>
      <c r="K7" s="5">
        <v>4200</v>
      </c>
      <c r="L7" s="3">
        <v>5.7</v>
      </c>
    </row>
    <row r="8" spans="1:12">
      <c r="F8" s="4">
        <f>SUM($L$2:L7)/$D$2</f>
        <v>0.248</v>
      </c>
      <c r="G8" s="2">
        <f t="shared" si="0"/>
        <v>5000</v>
      </c>
      <c r="K8" s="5">
        <v>5000</v>
      </c>
      <c r="L8" s="3">
        <v>5.5</v>
      </c>
    </row>
    <row r="9" spans="1:12">
      <c r="F9" s="4">
        <f>SUM($L$2:L8)/$D$2</f>
        <v>0.30299999999999999</v>
      </c>
      <c r="G9" s="2">
        <f>K9</f>
        <v>5800</v>
      </c>
      <c r="K9" s="5">
        <v>5800</v>
      </c>
      <c r="L9" s="3">
        <v>10.9</v>
      </c>
    </row>
    <row r="10" spans="1:12">
      <c r="F10" s="4">
        <f>SUM($L$2:L9)/$D$2</f>
        <v>0.41200000000000003</v>
      </c>
      <c r="G10" s="2">
        <f t="shared" si="0"/>
        <v>7400</v>
      </c>
      <c r="K10" s="5">
        <v>7400</v>
      </c>
      <c r="L10" s="3">
        <v>9.4</v>
      </c>
    </row>
    <row r="11" spans="1:12">
      <c r="F11" s="4">
        <f>SUM($L$2:L10)/$D$2</f>
        <v>0.50600000000000001</v>
      </c>
      <c r="G11" s="2">
        <f t="shared" si="0"/>
        <v>9000</v>
      </c>
      <c r="K11" s="5">
        <v>9000</v>
      </c>
      <c r="L11" s="3">
        <v>8.1999999999999993</v>
      </c>
    </row>
    <row r="12" spans="1:12">
      <c r="F12" s="4">
        <f>SUM($L$2:L11)/$D$2</f>
        <v>0.58799999999999997</v>
      </c>
      <c r="G12" s="2">
        <f t="shared" si="0"/>
        <v>10600</v>
      </c>
      <c r="K12" s="5">
        <v>10600</v>
      </c>
      <c r="L12" s="3">
        <v>12.8</v>
      </c>
    </row>
    <row r="13" spans="1:12">
      <c r="F13" s="4">
        <f>SUM($L$2:L12)/$D$2</f>
        <v>0.71599999999999997</v>
      </c>
      <c r="G13" s="2">
        <f t="shared" si="0"/>
        <v>13800</v>
      </c>
      <c r="K13" s="5">
        <v>13800</v>
      </c>
      <c r="L13" s="3">
        <v>8.4</v>
      </c>
    </row>
    <row r="14" spans="1:12">
      <c r="F14" s="4">
        <f>SUM($L$2:L13)/$D$2</f>
        <v>0.8</v>
      </c>
      <c r="G14" s="2">
        <f t="shared" si="0"/>
        <v>17000</v>
      </c>
      <c r="K14" s="5">
        <v>17000</v>
      </c>
      <c r="L14" s="3">
        <v>10.9</v>
      </c>
    </row>
    <row r="15" spans="1:12">
      <c r="F15" s="4">
        <f>SUM($L$2:L14)/$D$2</f>
        <v>0.90900000000000003</v>
      </c>
      <c r="G15" s="2">
        <f t="shared" si="0"/>
        <v>25000</v>
      </c>
      <c r="K15" s="5">
        <v>25000</v>
      </c>
      <c r="L15" s="3">
        <v>7.3</v>
      </c>
    </row>
    <row r="16" spans="1:12">
      <c r="F16" s="4">
        <f>SUM($L$2:L15)/$D$2</f>
        <v>0.98199999999999998</v>
      </c>
      <c r="G16" s="2">
        <f t="shared" si="0"/>
        <v>50000</v>
      </c>
      <c r="K16" s="5">
        <v>50000</v>
      </c>
      <c r="L16" s="3">
        <v>1.8</v>
      </c>
    </row>
    <row r="17" spans="6:12">
      <c r="F17" s="4"/>
      <c r="G17" s="2"/>
      <c r="K17" s="5"/>
      <c r="L17" s="3"/>
    </row>
    <row r="18" spans="6:12">
      <c r="F18" s="4"/>
      <c r="G18" s="2"/>
      <c r="K18" s="5"/>
      <c r="L18" s="3"/>
    </row>
    <row r="19" spans="6:12">
      <c r="F19" s="4"/>
      <c r="G19" s="2"/>
      <c r="K19" s="5"/>
      <c r="L19" s="3"/>
    </row>
    <row r="20" spans="6:12">
      <c r="F20" s="4"/>
      <c r="G20" s="2"/>
      <c r="K20" s="5"/>
      <c r="L20" s="3"/>
    </row>
    <row r="21" spans="6:12">
      <c r="F21" s="4"/>
      <c r="G21" s="2"/>
      <c r="K21" s="5"/>
      <c r="L21" s="3"/>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I24" sqref="I24"/>
    </sheetView>
  </sheetViews>
  <sheetFormatPr baseColWidth="10" defaultRowHeight="15.6"/>
  <sheetData>
    <row r="1" spans="1:12">
      <c r="A1" t="s">
        <v>0</v>
      </c>
      <c r="B1" t="s">
        <v>1</v>
      </c>
      <c r="C1" t="s">
        <v>2</v>
      </c>
      <c r="D1" t="s">
        <v>3</v>
      </c>
      <c r="E1" t="s">
        <v>4</v>
      </c>
      <c r="F1" t="s">
        <v>5</v>
      </c>
      <c r="G1" t="s">
        <v>6</v>
      </c>
      <c r="K1" t="s">
        <v>10</v>
      </c>
      <c r="L1" t="s">
        <v>9</v>
      </c>
    </row>
    <row r="2" spans="1:12">
      <c r="A2">
        <v>2009</v>
      </c>
      <c r="B2" t="s">
        <v>7</v>
      </c>
      <c r="C2" t="s">
        <v>8</v>
      </c>
      <c r="D2">
        <v>100</v>
      </c>
      <c r="E2" s="1"/>
      <c r="F2" s="7">
        <v>0</v>
      </c>
      <c r="G2" s="2">
        <f>K2</f>
        <v>1</v>
      </c>
      <c r="K2" s="5">
        <v>1</v>
      </c>
      <c r="L2" s="6">
        <v>2.6</v>
      </c>
    </row>
    <row r="3" spans="1:12">
      <c r="F3" s="4">
        <f>SUM($L$2:L2)/$D$2</f>
        <v>2.6000000000000002E-2</v>
      </c>
      <c r="G3" s="2">
        <f t="shared" ref="G3:G16" si="0">K3</f>
        <v>4200</v>
      </c>
      <c r="K3" s="5">
        <v>4200</v>
      </c>
      <c r="L3" s="6">
        <v>11.3</v>
      </c>
    </row>
    <row r="4" spans="1:12">
      <c r="F4" s="4">
        <f>SUM($L$2:L3)/$D$2</f>
        <v>0.13900000000000001</v>
      </c>
      <c r="G4" s="2">
        <f t="shared" si="0"/>
        <v>5800</v>
      </c>
      <c r="K4" s="5">
        <v>5800</v>
      </c>
      <c r="L4" s="6">
        <v>8.6999999999999993</v>
      </c>
    </row>
    <row r="5" spans="1:12">
      <c r="F5" s="4">
        <f>SUM($L$2:L4)/$D$2</f>
        <v>0.22600000000000001</v>
      </c>
      <c r="G5" s="2">
        <f t="shared" si="0"/>
        <v>7400</v>
      </c>
      <c r="K5" s="5">
        <v>7400</v>
      </c>
      <c r="L5" s="6">
        <v>8.1999999999999993</v>
      </c>
    </row>
    <row r="6" spans="1:12">
      <c r="F6" s="4">
        <f>SUM($L$2:L5)/$D$2</f>
        <v>0.308</v>
      </c>
      <c r="G6" s="2">
        <f t="shared" si="0"/>
        <v>9000</v>
      </c>
      <c r="K6" s="5">
        <v>9000</v>
      </c>
      <c r="L6" s="6">
        <v>7.8</v>
      </c>
    </row>
    <row r="7" spans="1:12">
      <c r="F7" s="4">
        <f>SUM($L$2:L6)/$D$2</f>
        <v>0.38600000000000001</v>
      </c>
      <c r="G7" s="2">
        <f t="shared" si="0"/>
        <v>10600</v>
      </c>
      <c r="K7" s="5">
        <v>10600</v>
      </c>
      <c r="L7" s="6">
        <v>7.3</v>
      </c>
    </row>
    <row r="8" spans="1:12">
      <c r="F8" s="4">
        <f>SUM($L$2:L7)/$D$2</f>
        <v>0.45899999999999996</v>
      </c>
      <c r="G8" s="2">
        <f t="shared" si="0"/>
        <v>12200</v>
      </c>
      <c r="K8" s="5">
        <v>12200</v>
      </c>
      <c r="L8" s="6">
        <v>6.6</v>
      </c>
    </row>
    <row r="9" spans="1:12">
      <c r="F9" s="4">
        <f>SUM($L$2:L8)/$D$2</f>
        <v>0.52500000000000002</v>
      </c>
      <c r="G9" s="2">
        <f>K9</f>
        <v>13800</v>
      </c>
      <c r="K9" s="5">
        <v>13800</v>
      </c>
      <c r="L9" s="6">
        <v>6</v>
      </c>
    </row>
    <row r="10" spans="1:12">
      <c r="F10" s="4">
        <f>SUM($L$2:L9)/$D$2</f>
        <v>0.58499999999999996</v>
      </c>
      <c r="G10" s="2">
        <f t="shared" si="0"/>
        <v>15400</v>
      </c>
      <c r="K10" s="5">
        <v>15400</v>
      </c>
      <c r="L10" s="6">
        <v>5.2</v>
      </c>
    </row>
    <row r="11" spans="1:12">
      <c r="F11" s="4">
        <f>SUM($L$2:L10)/$D$2</f>
        <v>0.63700000000000001</v>
      </c>
      <c r="G11" s="2">
        <f t="shared" si="0"/>
        <v>17000</v>
      </c>
      <c r="K11" s="5">
        <v>17000</v>
      </c>
      <c r="L11" s="6">
        <v>4.5</v>
      </c>
    </row>
    <row r="12" spans="1:12">
      <c r="F12" s="4">
        <f>SUM($L$2:L11)/$D$2</f>
        <v>0.68200000000000005</v>
      </c>
      <c r="G12" s="2">
        <f t="shared" si="0"/>
        <v>18600</v>
      </c>
      <c r="K12" s="5">
        <v>18600</v>
      </c>
      <c r="L12" s="6">
        <v>4</v>
      </c>
    </row>
    <row r="13" spans="1:12">
      <c r="F13" s="4">
        <f>SUM($L$2:L12)/$D$2</f>
        <v>0.72199999999999998</v>
      </c>
      <c r="G13" s="2">
        <f t="shared" si="0"/>
        <v>20200</v>
      </c>
      <c r="K13" s="5">
        <v>20200</v>
      </c>
      <c r="L13" s="6">
        <v>3.3</v>
      </c>
    </row>
    <row r="14" spans="1:12">
      <c r="F14" s="4">
        <f>SUM($L$2:L13)/$D$2</f>
        <v>0.755</v>
      </c>
      <c r="G14" s="2">
        <f t="shared" si="0"/>
        <v>21800</v>
      </c>
      <c r="K14" s="5">
        <v>21800</v>
      </c>
      <c r="L14" s="6">
        <v>5.5</v>
      </c>
    </row>
    <row r="15" spans="1:12">
      <c r="F15" s="4">
        <f>SUM($L$2:L14)/$D$2</f>
        <v>0.81</v>
      </c>
      <c r="G15" s="2">
        <f t="shared" si="0"/>
        <v>25000</v>
      </c>
      <c r="K15" s="5">
        <v>25000</v>
      </c>
      <c r="L15" s="6">
        <v>5.8</v>
      </c>
    </row>
    <row r="16" spans="1:12">
      <c r="F16" s="4">
        <f>SUM($L$2:L15)/$D$2</f>
        <v>0.86799999999999999</v>
      </c>
      <c r="G16" s="2">
        <f t="shared" si="0"/>
        <v>30000</v>
      </c>
      <c r="K16" s="5">
        <v>30000</v>
      </c>
      <c r="L16" s="6">
        <v>3.8</v>
      </c>
    </row>
    <row r="17" spans="6:12">
      <c r="F17" s="4">
        <f>SUM($L$2:L16)/$D$2</f>
        <v>0.90599999999999992</v>
      </c>
      <c r="G17" s="2">
        <f t="shared" ref="G17:G19" si="1">K17</f>
        <v>35000</v>
      </c>
      <c r="K17" s="5">
        <v>35000</v>
      </c>
      <c r="L17" s="6">
        <v>2.5</v>
      </c>
    </row>
    <row r="18" spans="6:12">
      <c r="F18" s="4">
        <f>SUM($L$2:L17)/$D$2</f>
        <v>0.93099999999999994</v>
      </c>
      <c r="G18" s="2">
        <f t="shared" si="1"/>
        <v>40000</v>
      </c>
      <c r="K18" s="5">
        <v>40000</v>
      </c>
      <c r="L18" s="6">
        <v>2.8</v>
      </c>
    </row>
    <row r="19" spans="6:12">
      <c r="F19" s="4">
        <f>SUM($L$2:L18)/$D$2</f>
        <v>0.95899999999999996</v>
      </c>
      <c r="G19" s="2">
        <f t="shared" si="1"/>
        <v>50000</v>
      </c>
      <c r="K19" s="5">
        <v>50000</v>
      </c>
      <c r="L19" s="6">
        <v>4.0999999999999996</v>
      </c>
    </row>
    <row r="20" spans="6:12">
      <c r="F20" s="4"/>
      <c r="G20" s="2"/>
      <c r="K20" s="5"/>
      <c r="L20" s="3"/>
    </row>
    <row r="21" spans="6:12">
      <c r="F21" s="4"/>
      <c r="G21" s="2"/>
      <c r="K21" s="5"/>
      <c r="L21" s="3"/>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F19" sqref="F19"/>
    </sheetView>
  </sheetViews>
  <sheetFormatPr baseColWidth="10" defaultRowHeight="15.6"/>
  <sheetData>
    <row r="1" spans="1:12">
      <c r="A1" t="s">
        <v>0</v>
      </c>
      <c r="B1" t="s">
        <v>1</v>
      </c>
      <c r="C1" t="s">
        <v>2</v>
      </c>
      <c r="D1" t="s">
        <v>3</v>
      </c>
      <c r="E1" t="s">
        <v>4</v>
      </c>
      <c r="F1" t="s">
        <v>5</v>
      </c>
      <c r="G1" t="s">
        <v>6</v>
      </c>
      <c r="K1" t="s">
        <v>10</v>
      </c>
      <c r="L1" t="s">
        <v>9</v>
      </c>
    </row>
    <row r="2" spans="1:12">
      <c r="A2">
        <v>2011</v>
      </c>
      <c r="B2" t="s">
        <v>7</v>
      </c>
      <c r="C2" t="s">
        <v>8</v>
      </c>
      <c r="D2">
        <v>100</v>
      </c>
      <c r="E2" s="1"/>
      <c r="F2" s="7">
        <v>0</v>
      </c>
      <c r="G2" s="2">
        <f>K2</f>
        <v>1</v>
      </c>
      <c r="K2" s="5">
        <v>1</v>
      </c>
      <c r="L2" s="6">
        <v>1.5</v>
      </c>
    </row>
    <row r="3" spans="1:12">
      <c r="F3" s="4">
        <f>SUM($L$2:L2)/$D$2</f>
        <v>1.4999999999999999E-2</v>
      </c>
      <c r="G3" s="2">
        <f t="shared" ref="G3:G19" si="0">K3</f>
        <v>4200</v>
      </c>
      <c r="K3" s="5">
        <v>4200</v>
      </c>
      <c r="L3" s="6">
        <v>8</v>
      </c>
    </row>
    <row r="4" spans="1:12">
      <c r="F4" s="4">
        <f>SUM($L$2:L3)/$D$2</f>
        <v>9.5000000000000001E-2</v>
      </c>
      <c r="G4" s="2">
        <f t="shared" si="0"/>
        <v>5800</v>
      </c>
      <c r="K4" s="5">
        <v>5800</v>
      </c>
      <c r="L4" s="6">
        <v>6.9</v>
      </c>
    </row>
    <row r="5" spans="1:12">
      <c r="F5" s="4">
        <f>SUM($L$2:L4)/$D$2</f>
        <v>0.16399999999999998</v>
      </c>
      <c r="G5" s="2">
        <f t="shared" si="0"/>
        <v>7400</v>
      </c>
      <c r="K5" s="5">
        <v>7400</v>
      </c>
      <c r="L5" s="6">
        <v>6.6</v>
      </c>
    </row>
    <row r="6" spans="1:12">
      <c r="F6" s="4">
        <f>SUM($L$2:L5)/$D$2</f>
        <v>0.23</v>
      </c>
      <c r="G6" s="2">
        <f t="shared" si="0"/>
        <v>9000</v>
      </c>
      <c r="K6" s="5">
        <v>9000</v>
      </c>
      <c r="L6" s="6">
        <v>6.6</v>
      </c>
    </row>
    <row r="7" spans="1:12">
      <c r="F7" s="4">
        <f>SUM($L$2:L6)/$D$2</f>
        <v>0.29600000000000004</v>
      </c>
      <c r="G7" s="2">
        <f t="shared" si="0"/>
        <v>10600</v>
      </c>
      <c r="K7" s="5">
        <v>10600</v>
      </c>
      <c r="L7" s="6">
        <v>6.4</v>
      </c>
    </row>
    <row r="8" spans="1:12">
      <c r="F8" s="4">
        <f>SUM($L$2:L7)/$D$2</f>
        <v>0.36</v>
      </c>
      <c r="G8" s="2">
        <f t="shared" si="0"/>
        <v>12200</v>
      </c>
      <c r="K8" s="5">
        <v>12200</v>
      </c>
      <c r="L8" s="6">
        <v>6</v>
      </c>
    </row>
    <row r="9" spans="1:12">
      <c r="F9" s="4">
        <f>SUM($L$2:L8)/$D$2</f>
        <v>0.42</v>
      </c>
      <c r="G9" s="2">
        <f>K9</f>
        <v>13800</v>
      </c>
      <c r="K9" s="5">
        <v>13800</v>
      </c>
      <c r="L9" s="6">
        <v>5.8</v>
      </c>
    </row>
    <row r="10" spans="1:12">
      <c r="F10" s="4">
        <f>SUM($L$2:L9)/$D$2</f>
        <v>0.47799999999999998</v>
      </c>
      <c r="G10" s="2">
        <f t="shared" si="0"/>
        <v>15400</v>
      </c>
      <c r="K10" s="5">
        <v>15400</v>
      </c>
      <c r="L10" s="6">
        <v>5.3</v>
      </c>
    </row>
    <row r="11" spans="1:12">
      <c r="F11" s="4">
        <f>SUM($L$2:L10)/$D$2</f>
        <v>0.53099999999999992</v>
      </c>
      <c r="G11" s="2">
        <f t="shared" si="0"/>
        <v>17000</v>
      </c>
      <c r="K11" s="5">
        <v>17000</v>
      </c>
      <c r="L11" s="6">
        <v>4.9000000000000004</v>
      </c>
    </row>
    <row r="12" spans="1:12">
      <c r="F12" s="4">
        <f>SUM($L$2:L11)/$D$2</f>
        <v>0.57999999999999996</v>
      </c>
      <c r="G12" s="2">
        <f t="shared" si="0"/>
        <v>18600</v>
      </c>
      <c r="K12" s="5">
        <v>18600</v>
      </c>
      <c r="L12" s="6">
        <v>4.4000000000000004</v>
      </c>
    </row>
    <row r="13" spans="1:12">
      <c r="F13" s="4">
        <f>SUM($L$2:L12)/$D$2</f>
        <v>0.62399999999999989</v>
      </c>
      <c r="G13" s="2">
        <f t="shared" si="0"/>
        <v>20200</v>
      </c>
      <c r="K13" s="5">
        <v>20200</v>
      </c>
      <c r="L13" s="6">
        <v>3.9</v>
      </c>
    </row>
    <row r="14" spans="1:12">
      <c r="F14" s="4">
        <f>SUM($L$2:L13)/$D$2</f>
        <v>0.66299999999999992</v>
      </c>
      <c r="G14" s="2">
        <f t="shared" si="0"/>
        <v>21800</v>
      </c>
      <c r="K14" s="5">
        <v>21800</v>
      </c>
      <c r="L14" s="6">
        <v>6.6</v>
      </c>
    </row>
    <row r="15" spans="1:12">
      <c r="F15" s="4">
        <f>SUM($L$2:L14)/$D$2</f>
        <v>0.72899999999999987</v>
      </c>
      <c r="G15" s="2">
        <f t="shared" si="0"/>
        <v>25000</v>
      </c>
      <c r="K15" s="5">
        <v>25000</v>
      </c>
      <c r="L15" s="6">
        <v>7.4</v>
      </c>
    </row>
    <row r="16" spans="1:12">
      <c r="F16" s="4">
        <f>SUM($L$2:L15)/$D$2</f>
        <v>0.80299999999999994</v>
      </c>
      <c r="G16" s="2">
        <f t="shared" si="0"/>
        <v>30000</v>
      </c>
      <c r="K16" s="5">
        <v>30000</v>
      </c>
      <c r="L16" s="6">
        <v>5.2</v>
      </c>
    </row>
    <row r="17" spans="6:12">
      <c r="F17" s="4">
        <f>SUM($L$2:L16)/$D$2</f>
        <v>0.85499999999999998</v>
      </c>
      <c r="G17" s="2">
        <f t="shared" si="0"/>
        <v>35000</v>
      </c>
      <c r="K17" s="5">
        <v>35000</v>
      </c>
      <c r="L17" s="6">
        <v>3.6</v>
      </c>
    </row>
    <row r="18" spans="6:12">
      <c r="F18" s="4">
        <f>SUM($L$2:L17)/$D$2</f>
        <v>0.8909999999999999</v>
      </c>
      <c r="G18" s="2">
        <f t="shared" si="0"/>
        <v>40000</v>
      </c>
      <c r="K18" s="5">
        <v>40000</v>
      </c>
      <c r="L18" s="6">
        <v>4.3</v>
      </c>
    </row>
    <row r="19" spans="6:12">
      <c r="F19" s="4">
        <f>SUM($L$2:L18)/$D$2</f>
        <v>0.93399999999999994</v>
      </c>
      <c r="G19" s="2">
        <f t="shared" si="0"/>
        <v>50000</v>
      </c>
      <c r="K19" s="5">
        <v>50000</v>
      </c>
      <c r="L19" s="6">
        <v>6.6</v>
      </c>
    </row>
    <row r="20" spans="6:12">
      <c r="F20" s="4"/>
      <c r="G20" s="2"/>
      <c r="K20" s="5"/>
      <c r="L20" s="3"/>
    </row>
    <row r="21" spans="6:12">
      <c r="F21" s="4"/>
      <c r="G21" s="2"/>
      <c r="K21" s="5"/>
      <c r="L21" s="3"/>
    </row>
  </sheetData>
  <pageMargins left="0.75" right="0.75" top="1" bottom="1" header="0.5" footer="0.5"/>
  <pageSetup paperSize="9" orientation="portrait" horizontalDpi="300" r:id="rId1"/>
  <extLst>
    <ext xmlns:mx="http://schemas.microsoft.com/office/mac/excel/2008/main" uri="{64002731-A6B0-56B0-2670-7721B7C09600}">
      <mx:PLV Mode="0" OnePage="0" WScale="0"/>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L26" sqref="L26"/>
    </sheetView>
  </sheetViews>
  <sheetFormatPr baseColWidth="10" defaultRowHeight="15.6"/>
  <sheetData>
    <row r="1" spans="1:12">
      <c r="A1" t="s">
        <v>0</v>
      </c>
      <c r="B1" t="s">
        <v>1</v>
      </c>
      <c r="C1" t="s">
        <v>2</v>
      </c>
      <c r="D1" t="s">
        <v>3</v>
      </c>
      <c r="E1" t="s">
        <v>4</v>
      </c>
      <c r="F1" t="s">
        <v>5</v>
      </c>
      <c r="G1" t="s">
        <v>6</v>
      </c>
      <c r="K1" t="s">
        <v>10</v>
      </c>
      <c r="L1" t="s">
        <v>9</v>
      </c>
    </row>
    <row r="2" spans="1:12">
      <c r="A2">
        <v>2015</v>
      </c>
      <c r="B2" t="s">
        <v>7</v>
      </c>
      <c r="C2" t="s">
        <v>8</v>
      </c>
      <c r="D2">
        <v>100</v>
      </c>
      <c r="E2" s="1"/>
      <c r="F2" s="7">
        <v>0</v>
      </c>
      <c r="G2" s="2">
        <f>K2</f>
        <v>1</v>
      </c>
      <c r="K2" s="5">
        <v>1</v>
      </c>
      <c r="L2" s="6">
        <v>1.4</v>
      </c>
    </row>
    <row r="3" spans="1:12">
      <c r="F3" s="4">
        <f>SUM($L$2:L2)/$D$2</f>
        <v>1.3999999999999999E-2</v>
      </c>
      <c r="G3" s="2">
        <f t="shared" ref="G3:G19" si="0">K3</f>
        <v>5965</v>
      </c>
      <c r="K3" s="5">
        <v>5965</v>
      </c>
      <c r="L3" s="6">
        <v>3.1</v>
      </c>
    </row>
    <row r="4" spans="1:12">
      <c r="F4" s="4">
        <f>SUM($L$2:L3)/$D$2</f>
        <v>4.4999999999999998E-2</v>
      </c>
      <c r="G4" s="2">
        <f t="shared" si="0"/>
        <v>7400</v>
      </c>
      <c r="K4" s="5">
        <v>7400</v>
      </c>
      <c r="L4" s="6">
        <v>3.4</v>
      </c>
    </row>
    <row r="5" spans="1:12">
      <c r="F5" s="4">
        <f>SUM($L$2:L4)/$D$2</f>
        <v>7.9000000000000001E-2</v>
      </c>
      <c r="G5" s="2">
        <f t="shared" si="0"/>
        <v>9000</v>
      </c>
      <c r="K5" s="5">
        <v>9000</v>
      </c>
      <c r="L5" s="6">
        <v>4</v>
      </c>
    </row>
    <row r="6" spans="1:12">
      <c r="F6" s="4">
        <f>SUM($L$2:L5)/$D$2</f>
        <v>0.11900000000000001</v>
      </c>
      <c r="G6" s="2">
        <f t="shared" si="0"/>
        <v>10600</v>
      </c>
      <c r="K6" s="5">
        <v>10600</v>
      </c>
      <c r="L6" s="6">
        <v>4.3</v>
      </c>
    </row>
    <row r="7" spans="1:12">
      <c r="F7" s="4">
        <f>SUM($L$2:L6)/$D$2</f>
        <v>0.16200000000000001</v>
      </c>
      <c r="G7" s="2">
        <f t="shared" si="0"/>
        <v>12200</v>
      </c>
      <c r="K7" s="5">
        <v>12200</v>
      </c>
      <c r="L7" s="6">
        <v>4.2</v>
      </c>
    </row>
    <row r="8" spans="1:12">
      <c r="F8" s="4">
        <f>SUM($L$2:L7)/$D$2</f>
        <v>0.20399999999999999</v>
      </c>
      <c r="G8" s="2">
        <f t="shared" si="0"/>
        <v>13800</v>
      </c>
      <c r="K8" s="5">
        <v>13800</v>
      </c>
      <c r="L8" s="6">
        <v>4.5</v>
      </c>
    </row>
    <row r="9" spans="1:12">
      <c r="F9" s="4">
        <f>SUM($L$2:L8)/$D$2</f>
        <v>0.249</v>
      </c>
      <c r="G9" s="2">
        <f>K9</f>
        <v>15400</v>
      </c>
      <c r="K9" s="5">
        <v>15400</v>
      </c>
      <c r="L9" s="6">
        <v>4.5</v>
      </c>
    </row>
    <row r="10" spans="1:12">
      <c r="F10" s="4">
        <f>SUM($L$2:L9)/$D$2</f>
        <v>0.29399999999999998</v>
      </c>
      <c r="G10" s="2">
        <f t="shared" si="0"/>
        <v>17000</v>
      </c>
      <c r="K10" s="5">
        <v>17000</v>
      </c>
      <c r="L10" s="6">
        <v>4.5999999999999996</v>
      </c>
    </row>
    <row r="11" spans="1:12">
      <c r="F11" s="4">
        <f>SUM($L$2:L10)/$D$2</f>
        <v>0.34</v>
      </c>
      <c r="G11" s="2">
        <f t="shared" si="0"/>
        <v>18600</v>
      </c>
      <c r="K11" s="5">
        <v>18600</v>
      </c>
      <c r="L11" s="6">
        <v>8.3000000000000007</v>
      </c>
    </row>
    <row r="12" spans="1:12">
      <c r="F12" s="4">
        <f>SUM($L$2:L11)/$D$2</f>
        <v>0.42299999999999999</v>
      </c>
      <c r="G12" s="2">
        <f t="shared" si="0"/>
        <v>21800</v>
      </c>
      <c r="K12" s="5">
        <v>21800</v>
      </c>
      <c r="L12" s="6">
        <v>8</v>
      </c>
    </row>
    <row r="13" spans="1:12">
      <c r="F13" s="4">
        <f>SUM($L$2:L12)/$D$2</f>
        <v>0.503</v>
      </c>
      <c r="G13" s="2">
        <f t="shared" si="0"/>
        <v>25000</v>
      </c>
      <c r="K13" s="5">
        <v>25000</v>
      </c>
      <c r="L13" s="6">
        <v>10.4</v>
      </c>
    </row>
    <row r="14" spans="1:12">
      <c r="F14" s="4">
        <f>SUM($L$2:L13)/$D$2</f>
        <v>0.60699999999999998</v>
      </c>
      <c r="G14" s="2">
        <f t="shared" si="0"/>
        <v>30000</v>
      </c>
      <c r="K14" s="5">
        <v>30000</v>
      </c>
      <c r="L14" s="6">
        <v>8.1999999999999993</v>
      </c>
    </row>
    <row r="15" spans="1:12">
      <c r="F15" s="4">
        <f>SUM($L$2:L14)/$D$2</f>
        <v>0.68899999999999995</v>
      </c>
      <c r="G15" s="2">
        <f t="shared" si="0"/>
        <v>35000</v>
      </c>
      <c r="K15" s="5">
        <v>35000</v>
      </c>
      <c r="L15" s="6">
        <v>6.4</v>
      </c>
    </row>
    <row r="16" spans="1:12">
      <c r="F16" s="4">
        <f>SUM($L$2:L15)/$D$2</f>
        <v>0.753</v>
      </c>
      <c r="G16" s="2">
        <f t="shared" si="0"/>
        <v>40000</v>
      </c>
      <c r="K16" s="5">
        <v>40000</v>
      </c>
      <c r="L16" s="6">
        <v>8.8000000000000007</v>
      </c>
    </row>
    <row r="17" spans="6:12">
      <c r="F17" s="4">
        <f>SUM($L$2:L16)/$D$2</f>
        <v>0.84099999999999997</v>
      </c>
      <c r="G17" s="2">
        <f t="shared" si="0"/>
        <v>50000</v>
      </c>
      <c r="K17" s="5">
        <v>50000</v>
      </c>
      <c r="L17" s="6">
        <v>9.4</v>
      </c>
    </row>
    <row r="18" spans="6:12">
      <c r="F18" s="4">
        <f>SUM($L$2:L17)/$D$2</f>
        <v>0.93500000000000005</v>
      </c>
      <c r="G18" s="2">
        <f t="shared" si="0"/>
        <v>75000</v>
      </c>
      <c r="K18" s="5">
        <v>75000</v>
      </c>
      <c r="L18" s="6">
        <v>3.3</v>
      </c>
    </row>
    <row r="19" spans="6:12">
      <c r="F19" s="4">
        <f>SUM($L$2:L18)/$D$2</f>
        <v>0.96799999999999997</v>
      </c>
      <c r="G19" s="2">
        <f t="shared" si="0"/>
        <v>100000</v>
      </c>
      <c r="K19" s="5">
        <v>100000</v>
      </c>
      <c r="L19" s="6">
        <v>2.8</v>
      </c>
    </row>
    <row r="20" spans="6:12">
      <c r="F20" s="4">
        <f>SUM($L$2:L19)/$D$2</f>
        <v>0.996</v>
      </c>
      <c r="G20" s="2">
        <f t="shared" ref="G20" si="1">K20</f>
        <v>250000</v>
      </c>
      <c r="K20" s="5">
        <v>250000</v>
      </c>
      <c r="L20" s="3">
        <v>0.4</v>
      </c>
    </row>
    <row r="21" spans="6:12">
      <c r="F21" s="4"/>
      <c r="G21" s="2"/>
      <c r="K21" s="5"/>
      <c r="L21" s="3"/>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activeCell="C7" sqref="C7"/>
    </sheetView>
  </sheetViews>
  <sheetFormatPr baseColWidth="10" defaultRowHeight="15.6"/>
  <sheetData>
    <row r="1" spans="1:12">
      <c r="A1" t="s">
        <v>0</v>
      </c>
      <c r="B1" t="s">
        <v>1</v>
      </c>
      <c r="C1" t="s">
        <v>2</v>
      </c>
      <c r="D1" t="s">
        <v>3</v>
      </c>
      <c r="E1" t="s">
        <v>4</v>
      </c>
      <c r="F1" t="s">
        <v>5</v>
      </c>
      <c r="G1" t="s">
        <v>6</v>
      </c>
      <c r="K1" t="s">
        <v>13</v>
      </c>
      <c r="L1" t="s">
        <v>9</v>
      </c>
    </row>
    <row r="2" spans="1:12">
      <c r="A2">
        <v>1928</v>
      </c>
      <c r="B2" t="s">
        <v>14</v>
      </c>
      <c r="C2" t="s">
        <v>8</v>
      </c>
      <c r="D2">
        <v>100</v>
      </c>
      <c r="E2" s="1"/>
      <c r="F2" s="4">
        <v>0</v>
      </c>
      <c r="G2" s="2">
        <f>K2</f>
        <v>1</v>
      </c>
      <c r="K2" s="9">
        <v>1</v>
      </c>
      <c r="L2" s="10">
        <v>5.6</v>
      </c>
    </row>
    <row r="3" spans="1:12">
      <c r="F3" s="4">
        <f>SUM($L$2:L2)/$L$18</f>
        <v>5.5999999999999994E-2</v>
      </c>
      <c r="G3" s="2">
        <f t="shared" ref="G3:G8" si="0">K3</f>
        <v>30</v>
      </c>
      <c r="K3" s="9">
        <v>30</v>
      </c>
      <c r="L3" s="10">
        <v>8.6999999999999993</v>
      </c>
    </row>
    <row r="4" spans="1:12">
      <c r="F4" s="4">
        <f>SUM($L$2:L3)/$L$18</f>
        <v>0.14299999999999999</v>
      </c>
      <c r="G4" s="2">
        <f t="shared" si="0"/>
        <v>40</v>
      </c>
      <c r="K4" s="9">
        <v>40</v>
      </c>
      <c r="L4" s="10">
        <v>11.8</v>
      </c>
    </row>
    <row r="5" spans="1:12">
      <c r="F5" s="4">
        <f>SUM($L$2:L4)/$L$18</f>
        <v>0.26100000000000001</v>
      </c>
      <c r="G5" s="2">
        <f t="shared" si="0"/>
        <v>50</v>
      </c>
      <c r="K5" s="9">
        <v>50</v>
      </c>
      <c r="L5" s="10">
        <v>12.9</v>
      </c>
    </row>
    <row r="6" spans="1:12">
      <c r="F6" s="4">
        <f>SUM($L$2:L5)/$L$18</f>
        <v>0.39</v>
      </c>
      <c r="G6" s="2">
        <f t="shared" si="0"/>
        <v>60</v>
      </c>
      <c r="K6" s="9">
        <v>60</v>
      </c>
      <c r="L6" s="10">
        <v>12.6</v>
      </c>
    </row>
    <row r="7" spans="1:12">
      <c r="F7" s="4">
        <f>SUM($L$2:L6)/$L$18</f>
        <v>0.51600000000000001</v>
      </c>
      <c r="G7" s="2">
        <f t="shared" si="0"/>
        <v>70</v>
      </c>
      <c r="K7" s="9">
        <v>70</v>
      </c>
      <c r="L7" s="10">
        <v>10.5</v>
      </c>
    </row>
    <row r="8" spans="1:12">
      <c r="F8" s="4">
        <f>SUM($L$2:L7)/$L$18</f>
        <v>0.621</v>
      </c>
      <c r="G8" s="2">
        <f t="shared" si="0"/>
        <v>80</v>
      </c>
      <c r="K8" s="9">
        <v>80</v>
      </c>
      <c r="L8" s="10">
        <v>8.3000000000000007</v>
      </c>
    </row>
    <row r="9" spans="1:12">
      <c r="F9" s="4">
        <f>SUM($L$2:L8)/$L$18</f>
        <v>0.70400000000000007</v>
      </c>
      <c r="G9" s="2">
        <f t="shared" ref="G9:G17" si="1">K9</f>
        <v>90</v>
      </c>
      <c r="K9" s="9">
        <v>90</v>
      </c>
      <c r="L9" s="10">
        <v>6.4</v>
      </c>
    </row>
    <row r="10" spans="1:12">
      <c r="F10" s="4">
        <f>SUM($L$2:L9)/$L$18</f>
        <v>0.76800000000000013</v>
      </c>
      <c r="G10" s="2">
        <f t="shared" si="1"/>
        <v>100</v>
      </c>
      <c r="K10" s="9">
        <v>100</v>
      </c>
      <c r="L10" s="10">
        <v>5.2</v>
      </c>
    </row>
    <row r="11" spans="1:12">
      <c r="F11" s="4">
        <f>SUM($L$2:L10)/$L$18</f>
        <v>0.82000000000000017</v>
      </c>
      <c r="G11" s="2">
        <f t="shared" si="1"/>
        <v>110</v>
      </c>
      <c r="K11" s="9">
        <v>110</v>
      </c>
      <c r="L11" s="10">
        <v>4</v>
      </c>
    </row>
    <row r="12" spans="1:12">
      <c r="F12" s="4">
        <f>SUM($L$2:L11)/$L$18</f>
        <v>0.8600000000000001</v>
      </c>
      <c r="G12" s="2">
        <f t="shared" si="1"/>
        <v>120</v>
      </c>
      <c r="K12" s="9">
        <v>120</v>
      </c>
      <c r="L12" s="10">
        <v>3.1</v>
      </c>
    </row>
    <row r="13" spans="1:12">
      <c r="F13" s="4">
        <f>SUM($L$2:L12)/$L$18</f>
        <v>0.89100000000000013</v>
      </c>
      <c r="G13" s="2">
        <f t="shared" si="1"/>
        <v>130</v>
      </c>
      <c r="K13" s="9">
        <v>130</v>
      </c>
      <c r="L13" s="10">
        <v>2.5</v>
      </c>
    </row>
    <row r="14" spans="1:12">
      <c r="F14" s="4">
        <f>SUM($L$2:L13)/$L$18</f>
        <v>0.91600000000000004</v>
      </c>
      <c r="G14" s="2">
        <f t="shared" si="1"/>
        <v>140</v>
      </c>
      <c r="K14" s="9">
        <v>140</v>
      </c>
      <c r="L14" s="10">
        <v>1.9</v>
      </c>
    </row>
    <row r="15" spans="1:12">
      <c r="F15" s="4">
        <f>SUM($L$2:L14)/$L$18</f>
        <v>0.93500000000000016</v>
      </c>
      <c r="G15" s="2">
        <f t="shared" si="1"/>
        <v>150</v>
      </c>
      <c r="K15" s="9">
        <v>150</v>
      </c>
      <c r="L15" s="10">
        <v>4.5999999999999996</v>
      </c>
    </row>
    <row r="16" spans="1:12">
      <c r="F16" s="4">
        <f>SUM($L$2:L15)/$L$18</f>
        <v>0.98100000000000009</v>
      </c>
      <c r="G16" s="2">
        <f t="shared" si="1"/>
        <v>200</v>
      </c>
      <c r="K16" s="9">
        <v>200</v>
      </c>
      <c r="L16" s="10">
        <v>1.3</v>
      </c>
    </row>
    <row r="17" spans="6:12">
      <c r="F17" s="4">
        <f>SUM($L$2:L16)/$L$18</f>
        <v>0.99400000000000011</v>
      </c>
      <c r="G17" s="2">
        <f t="shared" si="1"/>
        <v>250</v>
      </c>
      <c r="K17" s="9">
        <v>250</v>
      </c>
      <c r="L17" s="10">
        <v>0.6</v>
      </c>
    </row>
    <row r="18" spans="6:12">
      <c r="L18" s="19">
        <f>SUM(L2:L17)</f>
        <v>100</v>
      </c>
    </row>
  </sheetData>
  <pageMargins left="0.75" right="0.75" top="1" bottom="1" header="0.5" footer="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workbookViewId="0"/>
  </sheetViews>
  <sheetFormatPr baseColWidth="10" defaultRowHeight="15.6"/>
  <sheetData>
    <row r="1" spans="1:12">
      <c r="A1" t="s">
        <v>0</v>
      </c>
      <c r="B1" t="s">
        <v>1</v>
      </c>
      <c r="C1" t="s">
        <v>2</v>
      </c>
      <c r="D1" t="s">
        <v>3</v>
      </c>
      <c r="E1" t="s">
        <v>4</v>
      </c>
      <c r="F1" t="s">
        <v>5</v>
      </c>
      <c r="G1" t="s">
        <v>6</v>
      </c>
      <c r="K1" t="s">
        <v>13</v>
      </c>
      <c r="L1" t="s">
        <v>9</v>
      </c>
    </row>
    <row r="2" spans="1:12">
      <c r="A2">
        <v>1934</v>
      </c>
      <c r="B2" t="s">
        <v>14</v>
      </c>
      <c r="C2" t="s">
        <v>8</v>
      </c>
      <c r="D2">
        <v>100</v>
      </c>
      <c r="E2" s="1"/>
      <c r="F2" s="4">
        <v>0</v>
      </c>
      <c r="G2" s="2">
        <f>K2</f>
        <v>1</v>
      </c>
      <c r="K2" s="9">
        <v>1</v>
      </c>
      <c r="L2" s="10">
        <v>3.1</v>
      </c>
    </row>
    <row r="3" spans="1:12">
      <c r="F3" s="4">
        <f>SUM($L$2:L2)/$L$24</f>
        <v>3.1031031031031029E-2</v>
      </c>
      <c r="G3" s="2">
        <f t="shared" ref="G3:G23" si="0">K3</f>
        <v>50</v>
      </c>
      <c r="K3" s="9">
        <v>50</v>
      </c>
      <c r="L3" s="10">
        <v>1.6</v>
      </c>
    </row>
    <row r="4" spans="1:12">
      <c r="F4" s="4">
        <f>SUM($L$2:L3)/$L$24</f>
        <v>4.7047047047047048E-2</v>
      </c>
      <c r="G4" s="2">
        <f t="shared" si="0"/>
        <v>60</v>
      </c>
      <c r="K4" s="9">
        <v>60</v>
      </c>
      <c r="L4" s="10">
        <v>6.2</v>
      </c>
    </row>
    <row r="5" spans="1:12">
      <c r="F5" s="4">
        <f>SUM($L$2:L4)/$L$24</f>
        <v>0.10910910910910911</v>
      </c>
      <c r="G5" s="2">
        <f t="shared" si="0"/>
        <v>80</v>
      </c>
      <c r="K5" s="9">
        <v>80</v>
      </c>
      <c r="L5" s="10">
        <v>10.199999999999999</v>
      </c>
    </row>
    <row r="6" spans="1:12">
      <c r="F6" s="4">
        <f>SUM($L$2:L5)/$L$24</f>
        <v>0.21121121121121122</v>
      </c>
      <c r="G6" s="2">
        <f t="shared" si="0"/>
        <v>100</v>
      </c>
      <c r="K6" s="9">
        <v>100</v>
      </c>
      <c r="L6" s="10">
        <v>12</v>
      </c>
    </row>
    <row r="7" spans="1:12">
      <c r="F7" s="4">
        <f>SUM($L$2:L6)/$L$24</f>
        <v>0.3313313313313313</v>
      </c>
      <c r="G7" s="2">
        <f t="shared" si="0"/>
        <v>120</v>
      </c>
      <c r="K7" s="9">
        <v>120</v>
      </c>
      <c r="L7" s="10">
        <v>11.9</v>
      </c>
    </row>
    <row r="8" spans="1:12">
      <c r="F8" s="4">
        <f>SUM($L$2:L7)/$L$24</f>
        <v>0.4504504504504504</v>
      </c>
      <c r="G8" s="2">
        <f t="shared" si="0"/>
        <v>140</v>
      </c>
      <c r="K8" s="9">
        <v>140</v>
      </c>
      <c r="L8" s="10">
        <v>10.3</v>
      </c>
    </row>
    <row r="9" spans="1:12">
      <c r="F9" s="4">
        <f>SUM($L$2:L8)/$L$24</f>
        <v>0.55355355355355351</v>
      </c>
      <c r="G9" s="2">
        <f t="shared" si="0"/>
        <v>160</v>
      </c>
      <c r="K9" s="9">
        <v>160</v>
      </c>
      <c r="L9" s="10">
        <v>8.3000000000000007</v>
      </c>
    </row>
    <row r="10" spans="1:12">
      <c r="F10" s="4">
        <f>SUM($L$2:L9)/$L$24</f>
        <v>0.6366366366366365</v>
      </c>
      <c r="G10" s="2">
        <f t="shared" si="0"/>
        <v>180</v>
      </c>
      <c r="K10" s="9">
        <v>180</v>
      </c>
      <c r="L10" s="10">
        <v>6.7</v>
      </c>
    </row>
    <row r="11" spans="1:12">
      <c r="F11" s="4">
        <f>SUM($L$2:L10)/$L$24</f>
        <v>0.70370370370370361</v>
      </c>
      <c r="G11" s="2">
        <f t="shared" si="0"/>
        <v>200</v>
      </c>
      <c r="K11" s="9">
        <v>200</v>
      </c>
      <c r="L11" s="10">
        <v>4.9000000000000004</v>
      </c>
    </row>
    <row r="12" spans="1:12">
      <c r="F12" s="4">
        <f>SUM($L$2:L11)/$L$24</f>
        <v>0.75275275275275277</v>
      </c>
      <c r="G12" s="2">
        <f t="shared" si="0"/>
        <v>220</v>
      </c>
      <c r="K12" s="9">
        <v>220</v>
      </c>
      <c r="L12" s="10">
        <v>4.2</v>
      </c>
    </row>
    <row r="13" spans="1:12">
      <c r="F13" s="4">
        <f>SUM($L$2:L12)/$L$24</f>
        <v>0.79479479479479476</v>
      </c>
      <c r="G13" s="2">
        <f t="shared" si="0"/>
        <v>240</v>
      </c>
      <c r="K13" s="9">
        <v>240</v>
      </c>
      <c r="L13" s="10">
        <v>3.6</v>
      </c>
    </row>
    <row r="14" spans="1:12">
      <c r="F14" s="4">
        <f>SUM($L$2:L13)/$L$24</f>
        <v>0.83083083083083076</v>
      </c>
      <c r="G14" s="2">
        <f t="shared" si="0"/>
        <v>260</v>
      </c>
      <c r="K14" s="9">
        <v>260</v>
      </c>
      <c r="L14" s="10">
        <v>5.4</v>
      </c>
    </row>
    <row r="15" spans="1:12">
      <c r="F15" s="4">
        <f>SUM($L$2:L14)/$L$24</f>
        <v>0.88488488488488493</v>
      </c>
      <c r="G15" s="2">
        <f t="shared" si="0"/>
        <v>300</v>
      </c>
      <c r="K15" s="9">
        <v>300</v>
      </c>
      <c r="L15" s="10">
        <v>3.1</v>
      </c>
    </row>
    <row r="16" spans="1:12">
      <c r="F16" s="4">
        <f>SUM($L$2:L15)/$L$24</f>
        <v>0.91591591591591581</v>
      </c>
      <c r="G16" s="2">
        <f t="shared" si="0"/>
        <v>340</v>
      </c>
      <c r="K16" s="9">
        <v>340</v>
      </c>
      <c r="L16" s="10">
        <v>2.5</v>
      </c>
    </row>
    <row r="17" spans="6:12">
      <c r="F17" s="4">
        <f>SUM($L$2:L16)/$L$24</f>
        <v>0.94094094094094094</v>
      </c>
      <c r="G17" s="2">
        <f t="shared" si="0"/>
        <v>380</v>
      </c>
      <c r="K17" s="9">
        <v>380</v>
      </c>
      <c r="L17" s="10">
        <v>1.7</v>
      </c>
    </row>
    <row r="18" spans="6:12">
      <c r="F18" s="4">
        <f>SUM($L$2:L17)/$L$24</f>
        <v>0.95795795795795791</v>
      </c>
      <c r="G18" s="2">
        <f t="shared" si="0"/>
        <v>420</v>
      </c>
      <c r="K18" s="9">
        <v>420</v>
      </c>
      <c r="L18" s="10">
        <v>2.1</v>
      </c>
    </row>
    <row r="19" spans="6:12">
      <c r="F19" s="4">
        <f>SUM($L$2:L18)/$L$24</f>
        <v>0.9789789789789789</v>
      </c>
      <c r="G19" s="2">
        <f t="shared" si="0"/>
        <v>500</v>
      </c>
      <c r="K19" s="9">
        <v>500</v>
      </c>
      <c r="L19" s="10">
        <v>0.9</v>
      </c>
    </row>
    <row r="20" spans="6:12">
      <c r="F20" s="4">
        <f>SUM($L$2:L19)/$L$24</f>
        <v>0.98798798798798793</v>
      </c>
      <c r="G20" s="2">
        <f t="shared" si="0"/>
        <v>580</v>
      </c>
      <c r="K20" s="9">
        <v>580</v>
      </c>
      <c r="L20" s="10">
        <v>0.5</v>
      </c>
    </row>
    <row r="21" spans="6:12">
      <c r="F21" s="4">
        <f>SUM($L$2:L20)/$L$24</f>
        <v>0.99299299299299293</v>
      </c>
      <c r="G21" s="2">
        <f t="shared" si="0"/>
        <v>660</v>
      </c>
      <c r="K21" s="9">
        <v>660</v>
      </c>
      <c r="L21" s="10">
        <v>0.4</v>
      </c>
    </row>
    <row r="22" spans="6:12">
      <c r="F22" s="4">
        <f>SUM($L$2:L21)/$L$24</f>
        <v>0.99699699699699706</v>
      </c>
      <c r="G22" s="2">
        <f t="shared" si="0"/>
        <v>780</v>
      </c>
      <c r="K22" s="9">
        <v>780</v>
      </c>
      <c r="L22" s="10">
        <v>0.2</v>
      </c>
    </row>
    <row r="23" spans="6:12">
      <c r="F23" s="4">
        <f>SUM($L$2:L22)/$L$24</f>
        <v>0.99899899899899902</v>
      </c>
      <c r="G23" s="2">
        <f t="shared" si="0"/>
        <v>940</v>
      </c>
      <c r="K23" s="9">
        <v>940</v>
      </c>
      <c r="L23" s="10">
        <v>0.1</v>
      </c>
    </row>
    <row r="24" spans="6:12">
      <c r="G24" s="2"/>
      <c r="K24" s="9"/>
      <c r="L24" s="19">
        <f>SUM(L2:L23)</f>
        <v>99.9</v>
      </c>
    </row>
    <row r="25" spans="6:12">
      <c r="G25" s="2"/>
      <c r="K25" s="9"/>
    </row>
    <row r="26" spans="6:12">
      <c r="G26" s="2"/>
      <c r="K26" s="9"/>
    </row>
  </sheetData>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workbookViewId="0"/>
  </sheetViews>
  <sheetFormatPr baseColWidth="10" defaultRowHeight="15.6"/>
  <sheetData>
    <row r="1" spans="1:12">
      <c r="A1" t="s">
        <v>0</v>
      </c>
      <c r="B1" t="s">
        <v>1</v>
      </c>
      <c r="C1" t="s">
        <v>2</v>
      </c>
      <c r="D1" t="s">
        <v>3</v>
      </c>
      <c r="E1" t="s">
        <v>4</v>
      </c>
      <c r="F1" t="s">
        <v>5</v>
      </c>
      <c r="G1" t="s">
        <v>6</v>
      </c>
      <c r="K1" t="s">
        <v>13</v>
      </c>
      <c r="L1" t="s">
        <v>9</v>
      </c>
    </row>
    <row r="2" spans="1:12">
      <c r="A2">
        <v>1956</v>
      </c>
      <c r="B2" t="s">
        <v>14</v>
      </c>
      <c r="C2" t="s">
        <v>8</v>
      </c>
      <c r="D2">
        <v>100</v>
      </c>
      <c r="E2" s="1"/>
      <c r="F2" s="4">
        <v>0</v>
      </c>
      <c r="G2" s="2">
        <f>K2</f>
        <v>1</v>
      </c>
      <c r="K2" s="9">
        <v>1</v>
      </c>
      <c r="L2" s="10">
        <v>71</v>
      </c>
    </row>
    <row r="3" spans="1:12">
      <c r="E3" s="1"/>
      <c r="F3" s="4">
        <v>0.1</v>
      </c>
      <c r="G3" s="2">
        <f>(((0.9-F5)*G6+(F6-0.9)*G5)/(F6-F5))/4.44</f>
        <v>25.907725907725904</v>
      </c>
      <c r="K3" s="9"/>
      <c r="L3" s="10"/>
    </row>
    <row r="4" spans="1:12">
      <c r="F4" s="4">
        <f>SUM($L$2:L2)/L$10</f>
        <v>0.71935157041540021</v>
      </c>
      <c r="G4" s="2">
        <f t="shared" ref="G4:G9" si="0">K4</f>
        <v>80</v>
      </c>
      <c r="K4" s="9">
        <v>80</v>
      </c>
      <c r="L4" s="10">
        <v>13.2</v>
      </c>
    </row>
    <row r="5" spans="1:12">
      <c r="F5" s="4">
        <f>SUM($L$2:L4)/L$10</f>
        <v>0.85309017223910844</v>
      </c>
      <c r="G5" s="2">
        <f t="shared" si="0"/>
        <v>101</v>
      </c>
      <c r="K5" s="9">
        <v>101</v>
      </c>
      <c r="L5" s="10">
        <v>6.6</v>
      </c>
    </row>
    <row r="6" spans="1:12">
      <c r="F6" s="4">
        <f>SUM($L$2:L5)/L$10</f>
        <v>0.91995947315096249</v>
      </c>
      <c r="G6" s="2">
        <f t="shared" si="0"/>
        <v>121</v>
      </c>
      <c r="K6" s="9">
        <v>121</v>
      </c>
      <c r="L6" s="10">
        <v>3.6</v>
      </c>
    </row>
    <row r="7" spans="1:12">
      <c r="F7" s="4">
        <f>SUM($L$2:L6)/L$10</f>
        <v>0.95643363728470099</v>
      </c>
      <c r="G7" s="2">
        <f t="shared" si="0"/>
        <v>141</v>
      </c>
      <c r="K7" s="9">
        <v>141</v>
      </c>
      <c r="L7" s="10">
        <v>2</v>
      </c>
    </row>
    <row r="8" spans="1:12">
      <c r="F8" s="4">
        <f>SUM($L$2:L7)/L$10</f>
        <v>0.97669706180344462</v>
      </c>
      <c r="G8" s="2">
        <f t="shared" si="0"/>
        <v>161</v>
      </c>
      <c r="K8" s="9">
        <v>161</v>
      </c>
      <c r="L8" s="10">
        <v>1.9</v>
      </c>
    </row>
    <row r="9" spans="1:12">
      <c r="F9" s="4">
        <f>SUM($L$2:L8)/L$10</f>
        <v>0.99594731509625123</v>
      </c>
      <c r="G9" s="2">
        <f t="shared" si="0"/>
        <v>301</v>
      </c>
      <c r="K9" s="9">
        <v>301</v>
      </c>
      <c r="L9" s="10">
        <v>0.4</v>
      </c>
    </row>
    <row r="10" spans="1:12">
      <c r="L10" s="19">
        <f>SUM(L2:L9)</f>
        <v>98.7</v>
      </c>
    </row>
  </sheetData>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selection activeCell="I9" sqref="I9"/>
    </sheetView>
  </sheetViews>
  <sheetFormatPr baseColWidth="10" defaultRowHeight="15.6"/>
  <sheetData>
    <row r="1" spans="1:9">
      <c r="A1" t="s">
        <v>0</v>
      </c>
      <c r="B1" t="s">
        <v>1</v>
      </c>
      <c r="C1" t="s">
        <v>2</v>
      </c>
      <c r="D1" t="s">
        <v>3</v>
      </c>
      <c r="E1" t="s">
        <v>4</v>
      </c>
      <c r="F1" t="s">
        <v>5</v>
      </c>
      <c r="G1" t="s">
        <v>6</v>
      </c>
      <c r="I1" t="s">
        <v>29</v>
      </c>
    </row>
    <row r="2" spans="1:9">
      <c r="A2">
        <v>1959</v>
      </c>
      <c r="B2" t="s">
        <v>14</v>
      </c>
      <c r="C2" t="s">
        <v>8</v>
      </c>
      <c r="D2">
        <v>100</v>
      </c>
      <c r="E2" s="1"/>
      <c r="F2" s="4">
        <f>'1968'!F2</f>
        <v>0</v>
      </c>
      <c r="G2" s="2">
        <f>I2*'1968'!G2</f>
        <v>1</v>
      </c>
      <c r="I2" s="14">
        <v>1</v>
      </c>
    </row>
    <row r="3" spans="1:9">
      <c r="F3" s="4">
        <f>'1968'!F3</f>
        <v>0.1</v>
      </c>
      <c r="G3" s="2">
        <f>I3*'1968'!G3</f>
        <v>62.429567376563853</v>
      </c>
      <c r="I3" s="14">
        <v>1</v>
      </c>
    </row>
    <row r="4" spans="1:9">
      <c r="F4" s="4">
        <f>'1968'!F4</f>
        <v>0.32700000000000001</v>
      </c>
      <c r="G4" s="2">
        <f>I4*'1968'!G4</f>
        <v>80</v>
      </c>
      <c r="I4" s="14">
        <v>1</v>
      </c>
    </row>
    <row r="5" spans="1:9">
      <c r="F5" s="4">
        <f>'1968'!F5</f>
        <v>0.54</v>
      </c>
      <c r="G5" s="2">
        <f>I5*'1968'!G5</f>
        <v>101</v>
      </c>
      <c r="I5" s="14">
        <v>1</v>
      </c>
    </row>
    <row r="6" spans="1:9">
      <c r="F6" s="4">
        <f>'1968'!F6</f>
        <v>0.69099999999999995</v>
      </c>
      <c r="G6" s="2">
        <f>I6*'1968'!G6</f>
        <v>148.04770392749245</v>
      </c>
      <c r="I6" s="14">
        <f>I$5+(I$8-I$5)*(F6-F$5)/(F$8-F$5)</f>
        <v>1.2235347432024168</v>
      </c>
    </row>
    <row r="7" spans="1:9">
      <c r="F7" s="4">
        <f>'1968'!F7</f>
        <v>0.79799999999999993</v>
      </c>
      <c r="G7" s="2">
        <f>I7*'1968'!G7</f>
        <v>194.85262839879152</v>
      </c>
      <c r="I7" s="14">
        <f>I$5+(I$8-I$5)*(F7-F$5)/(F$8-F$5)</f>
        <v>1.3819335347432022</v>
      </c>
    </row>
    <row r="8" spans="1:9">
      <c r="F8" s="4">
        <f>'1968'!F8</f>
        <v>0.871</v>
      </c>
      <c r="G8" s="2">
        <f>I8*'1968'!G8</f>
        <v>239.89</v>
      </c>
      <c r="I8" s="14">
        <v>1.49</v>
      </c>
    </row>
    <row r="9" spans="1:9">
      <c r="F9" s="4">
        <f>'1968'!F9</f>
        <v>0.94499999999999995</v>
      </c>
      <c r="G9" s="2">
        <f>I9*'1968'!G9</f>
        <v>299.49</v>
      </c>
      <c r="I9" s="14">
        <f>I8</f>
        <v>1.49</v>
      </c>
    </row>
    <row r="10" spans="1:9">
      <c r="F10" s="4">
        <f>'1968'!F10</f>
        <v>0.97599999999999998</v>
      </c>
      <c r="G10" s="2">
        <f>I10*'1968'!G10</f>
        <v>373.99</v>
      </c>
      <c r="I10" s="14">
        <f t="shared" ref="I10:I11" si="0">I9</f>
        <v>1.49</v>
      </c>
    </row>
    <row r="11" spans="1:9">
      <c r="F11" s="4">
        <f>'1968'!F11</f>
        <v>0.98899999999999988</v>
      </c>
      <c r="G11" s="2">
        <f>I11*'1968'!G11</f>
        <v>448.49</v>
      </c>
      <c r="I11" s="14">
        <f t="shared" si="0"/>
        <v>1.49</v>
      </c>
    </row>
  </sheetData>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selection activeCell="A3" sqref="A3"/>
    </sheetView>
  </sheetViews>
  <sheetFormatPr baseColWidth="10" defaultRowHeight="15.6"/>
  <sheetData>
    <row r="1" spans="1:9">
      <c r="A1" t="s">
        <v>0</v>
      </c>
      <c r="B1" t="s">
        <v>1</v>
      </c>
      <c r="C1" t="s">
        <v>2</v>
      </c>
      <c r="D1" t="s">
        <v>3</v>
      </c>
      <c r="E1" t="s">
        <v>4</v>
      </c>
      <c r="F1" t="s">
        <v>5</v>
      </c>
      <c r="G1" t="s">
        <v>6</v>
      </c>
      <c r="I1" t="s">
        <v>28</v>
      </c>
    </row>
    <row r="2" spans="1:9">
      <c r="A2">
        <v>1961</v>
      </c>
      <c r="B2" t="s">
        <v>14</v>
      </c>
      <c r="C2" t="s">
        <v>8</v>
      </c>
      <c r="D2">
        <v>100</v>
      </c>
      <c r="E2" s="1"/>
      <c r="F2" s="4">
        <f>'1968'!F2</f>
        <v>0</v>
      </c>
      <c r="G2" s="2">
        <f>I2*'1968'!G2</f>
        <v>1</v>
      </c>
      <c r="I2" s="14">
        <v>1</v>
      </c>
    </row>
    <row r="3" spans="1:9">
      <c r="F3" s="4">
        <f>'1968'!F3</f>
        <v>0.1</v>
      </c>
      <c r="G3" s="2">
        <f>I3*'1968'!G3</f>
        <v>62.429567376563853</v>
      </c>
      <c r="I3" s="14">
        <v>1</v>
      </c>
    </row>
    <row r="4" spans="1:9">
      <c r="F4" s="4">
        <f>'1968'!F4</f>
        <v>0.32700000000000001</v>
      </c>
      <c r="G4" s="2">
        <f>I4*'1968'!G4</f>
        <v>80</v>
      </c>
      <c r="I4" s="14">
        <v>1</v>
      </c>
    </row>
    <row r="5" spans="1:9">
      <c r="F5" s="4">
        <f>'1968'!F5</f>
        <v>0.54</v>
      </c>
      <c r="G5" s="2">
        <f>I5*'1968'!G5</f>
        <v>101</v>
      </c>
      <c r="I5" s="14">
        <v>1</v>
      </c>
    </row>
    <row r="6" spans="1:9">
      <c r="F6" s="4">
        <f>'1968'!F6</f>
        <v>0.69099999999999995</v>
      </c>
      <c r="G6" s="2">
        <f>I6*'1968'!G6</f>
        <v>144.18374622356492</v>
      </c>
      <c r="I6" s="14">
        <f>I$5+(I$8-I$5)*(F6-F$5)/(F$8-F$5)</f>
        <v>1.1916012084592142</v>
      </c>
    </row>
    <row r="7" spans="1:9">
      <c r="F7" s="4">
        <f>'1968'!F7</f>
        <v>0.79799999999999993</v>
      </c>
      <c r="G7" s="2">
        <f>I7*'1968'!G7</f>
        <v>187.15939577039273</v>
      </c>
      <c r="I7" s="14">
        <f>I$5+(I$8-I$5)*(F7-F$5)/(F$8-F$5)</f>
        <v>1.3273716012084591</v>
      </c>
    </row>
    <row r="8" spans="1:9">
      <c r="F8" s="4">
        <f>'1968'!F8</f>
        <v>0.871</v>
      </c>
      <c r="G8" s="2">
        <f>I8*'1968'!G8</f>
        <v>228.61999999999998</v>
      </c>
      <c r="I8" s="14">
        <v>1.42</v>
      </c>
    </row>
    <row r="9" spans="1:9">
      <c r="F9" s="4">
        <f>'1968'!F9</f>
        <v>0.94499999999999995</v>
      </c>
      <c r="G9" s="2">
        <f>I9*'1968'!G9</f>
        <v>285.41999999999996</v>
      </c>
      <c r="I9" s="14">
        <f>I8</f>
        <v>1.42</v>
      </c>
    </row>
    <row r="10" spans="1:9">
      <c r="F10" s="4">
        <f>'1968'!F10</f>
        <v>0.97599999999999998</v>
      </c>
      <c r="G10" s="2">
        <f>I10*'1968'!G10</f>
        <v>356.41999999999996</v>
      </c>
      <c r="I10" s="14">
        <f t="shared" ref="I10:I11" si="0">I9</f>
        <v>1.42</v>
      </c>
    </row>
    <row r="11" spans="1:9">
      <c r="F11" s="4">
        <f>'1968'!F11</f>
        <v>0.98899999999999988</v>
      </c>
      <c r="G11" s="2">
        <f>I11*'1968'!G11</f>
        <v>427.41999999999996</v>
      </c>
      <c r="I11" s="14">
        <f t="shared" si="0"/>
        <v>1.42</v>
      </c>
    </row>
  </sheetData>
  <pageMargins left="0.75" right="0.75" top="1" bottom="1" header="0.5" footer="0.5"/>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workbookViewId="0">
      <selection activeCell="A3" sqref="A3"/>
    </sheetView>
  </sheetViews>
  <sheetFormatPr baseColWidth="10" defaultRowHeight="15.6"/>
  <sheetData>
    <row r="1" spans="1:9">
      <c r="A1" t="s">
        <v>0</v>
      </c>
      <c r="B1" t="s">
        <v>1</v>
      </c>
      <c r="C1" t="s">
        <v>2</v>
      </c>
      <c r="D1" t="s">
        <v>3</v>
      </c>
      <c r="E1" t="s">
        <v>4</v>
      </c>
      <c r="F1" t="s">
        <v>5</v>
      </c>
      <c r="G1" t="s">
        <v>6</v>
      </c>
      <c r="I1" t="s">
        <v>26</v>
      </c>
    </row>
    <row r="2" spans="1:9">
      <c r="A2">
        <v>1964</v>
      </c>
      <c r="B2" t="s">
        <v>14</v>
      </c>
      <c r="C2" t="s">
        <v>8</v>
      </c>
      <c r="D2">
        <v>100</v>
      </c>
      <c r="E2" s="1"/>
      <c r="F2" s="4">
        <f>'1968'!F2</f>
        <v>0</v>
      </c>
      <c r="G2" s="2">
        <f>I2*'1968'!G2</f>
        <v>1</v>
      </c>
      <c r="I2" s="14">
        <v>1</v>
      </c>
    </row>
    <row r="3" spans="1:9">
      <c r="F3" s="4">
        <f>'1968'!F3</f>
        <v>0.1</v>
      </c>
      <c r="G3" s="2">
        <f>I3*'1968'!G3</f>
        <v>62.429567376563853</v>
      </c>
      <c r="I3" s="14">
        <v>1</v>
      </c>
    </row>
    <row r="4" spans="1:9">
      <c r="F4" s="4">
        <f>'1968'!F4</f>
        <v>0.32700000000000001</v>
      </c>
      <c r="G4" s="2">
        <f>I4*'1968'!G4</f>
        <v>80</v>
      </c>
      <c r="I4" s="14">
        <v>1</v>
      </c>
    </row>
    <row r="5" spans="1:9">
      <c r="F5" s="4">
        <f>'1968'!F5</f>
        <v>0.54</v>
      </c>
      <c r="G5" s="2">
        <f>I5*'1968'!G5</f>
        <v>101</v>
      </c>
      <c r="I5" s="14">
        <v>1</v>
      </c>
    </row>
    <row r="6" spans="1:9">
      <c r="F6" s="4">
        <f>'1968'!F6</f>
        <v>0.69099999999999995</v>
      </c>
      <c r="G6" s="2">
        <f>I6*'1968'!G6</f>
        <v>137.55981873111784</v>
      </c>
      <c r="I6" s="14">
        <f>I$5+(I$8-I$5)*(F6-F$5)/(F$8-F$5)</f>
        <v>1.1368580060422961</v>
      </c>
    </row>
    <row r="7" spans="1:9">
      <c r="F7" s="4">
        <f>'1968'!F7</f>
        <v>0.79799999999999993</v>
      </c>
      <c r="G7" s="2">
        <f>I7*'1968'!G7</f>
        <v>173.97099697885199</v>
      </c>
      <c r="I7" s="14">
        <f>I$5+(I$8-I$5)*(F7-F$5)/(F$8-F$5)</f>
        <v>1.2338368580060424</v>
      </c>
    </row>
    <row r="8" spans="1:9">
      <c r="F8" s="4">
        <f>'1968'!F8</f>
        <v>0.871</v>
      </c>
      <c r="G8" s="2">
        <f>I8*'1968'!G8</f>
        <v>209.3</v>
      </c>
      <c r="I8" s="14">
        <v>1.3</v>
      </c>
    </row>
    <row r="9" spans="1:9">
      <c r="F9" s="4">
        <f>'1968'!F9</f>
        <v>0.94499999999999995</v>
      </c>
      <c r="G9" s="2">
        <f>I9*'1968'!G9</f>
        <v>261.3</v>
      </c>
      <c r="I9" s="14">
        <f>I8</f>
        <v>1.3</v>
      </c>
    </row>
    <row r="10" spans="1:9">
      <c r="F10" s="4">
        <f>'1968'!F10</f>
        <v>0.97599999999999998</v>
      </c>
      <c r="G10" s="2">
        <f>I10*'1968'!G10</f>
        <v>326.3</v>
      </c>
      <c r="I10" s="14">
        <f t="shared" ref="I10:I11" si="0">I9</f>
        <v>1.3</v>
      </c>
    </row>
    <row r="11" spans="1:9">
      <c r="F11" s="4">
        <f>'1968'!F11</f>
        <v>0.98899999999999988</v>
      </c>
      <c r="G11" s="2">
        <f>I11*'1968'!G11</f>
        <v>391.3</v>
      </c>
      <c r="I11" s="14">
        <f t="shared" si="0"/>
        <v>1.3</v>
      </c>
    </row>
  </sheetData>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33</vt:i4>
      </vt:variant>
    </vt:vector>
  </HeadingPairs>
  <TitlesOfParts>
    <vt:vector size="33" baseType="lpstr">
      <vt:lpstr>ReadMe</vt:lpstr>
      <vt:lpstr>1905</vt:lpstr>
      <vt:lpstr>1914</vt:lpstr>
      <vt:lpstr>1928</vt:lpstr>
      <vt:lpstr>1934</vt:lpstr>
      <vt:lpstr>1956</vt:lpstr>
      <vt:lpstr>1959</vt:lpstr>
      <vt:lpstr>1961</vt:lpstr>
      <vt:lpstr>1964</vt:lpstr>
      <vt:lpstr>1966</vt:lpstr>
      <vt:lpstr>1968</vt:lpstr>
      <vt:lpstr>1972</vt:lpstr>
      <vt:lpstr>1976</vt:lpstr>
      <vt:lpstr>1981</vt:lpstr>
      <vt:lpstr>1984</vt:lpstr>
      <vt:lpstr>1986</vt:lpstr>
      <vt:lpstr>1989</vt:lpstr>
      <vt:lpstr>1994RU</vt:lpstr>
      <vt:lpstr>1995RU</vt:lpstr>
      <vt:lpstr>1996RU</vt:lpstr>
      <vt:lpstr>1997RU</vt:lpstr>
      <vt:lpstr>1999RU</vt:lpstr>
      <vt:lpstr>2000RU</vt:lpstr>
      <vt:lpstr>2001RU</vt:lpstr>
      <vt:lpstr>2002RU</vt:lpstr>
      <vt:lpstr>2003RU</vt:lpstr>
      <vt:lpstr>2004RU</vt:lpstr>
      <vt:lpstr>2005RU</vt:lpstr>
      <vt:lpstr>2006RU</vt:lpstr>
      <vt:lpstr>2007RU</vt:lpstr>
      <vt:lpstr>2009RU</vt:lpstr>
      <vt:lpstr>2011RU</vt:lpstr>
      <vt:lpstr>2015RU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FILIP NOVOKMET</dc:creator>
  <cp:lastModifiedBy>Thomas Piketty</cp:lastModifiedBy>
  <dcterms:created xsi:type="dcterms:W3CDTF">2017-05-26T16:15:14Z</dcterms:created>
  <dcterms:modified xsi:type="dcterms:W3CDTF">2017-06-06T08:55:41Z</dcterms:modified>
</cp:coreProperties>
</file>