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4709"/>
  <workbookPr autoCompressPictures="0"/>
  <bookViews>
    <workbookView xWindow="0" yWindow="0" windowWidth="21100" windowHeight="13780"/>
  </bookViews>
  <sheets>
    <sheet name="Sheet1" sheetId="2" r:id="rId1"/>
    <sheet name="Tabelle1" sheetId="1" r:id="rId2"/>
  </sheet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6" i="2" l="1"/>
  <c r="O25" i="2"/>
  <c r="O24" i="2"/>
  <c r="O23" i="2"/>
  <c r="O22" i="2"/>
  <c r="O21" i="2"/>
  <c r="O20" i="2"/>
  <c r="O19" i="2"/>
  <c r="O18" i="2"/>
  <c r="O17" i="2"/>
  <c r="O16" i="2"/>
  <c r="O15" i="2"/>
  <c r="O14" i="2"/>
  <c r="O13" i="2"/>
  <c r="O12" i="2"/>
  <c r="O11" i="2"/>
  <c r="O10" i="2"/>
  <c r="O9" i="2"/>
  <c r="O8" i="2"/>
  <c r="O7" i="2"/>
  <c r="O6" i="2"/>
  <c r="O5" i="2"/>
  <c r="O4" i="2"/>
  <c r="O3" i="2"/>
  <c r="O2" i="2"/>
  <c r="D55" i="1"/>
  <c r="D54" i="1"/>
  <c r="D53" i="1"/>
  <c r="D52" i="1"/>
  <c r="D51" i="1"/>
  <c r="D50" i="1"/>
  <c r="D49" i="1"/>
  <c r="D48" i="1"/>
  <c r="D47" i="1"/>
  <c r="D46" i="1"/>
  <c r="D45" i="1"/>
  <c r="D43" i="1"/>
  <c r="D42" i="1"/>
  <c r="D41" i="1"/>
  <c r="D40" i="1"/>
  <c r="D39" i="1"/>
  <c r="D38" i="1"/>
  <c r="D37" i="1"/>
  <c r="D36" i="1"/>
  <c r="D35" i="1"/>
  <c r="D34" i="1"/>
  <c r="D32" i="1"/>
  <c r="D33" i="1"/>
  <c r="D44" i="1"/>
  <c r="D31" i="1"/>
  <c r="D29" i="1"/>
</calcChain>
</file>

<file path=xl/comments1.xml><?xml version="1.0" encoding="utf-8"?>
<comments xmlns="http://schemas.openxmlformats.org/spreadsheetml/2006/main">
  <authors>
    <author>Anastasiya Lisina</author>
  </authors>
  <commentList>
    <comment ref="F3" authorId="0">
      <text>
        <r>
          <rPr>
            <b/>
            <sz val="9"/>
            <color indexed="81"/>
            <rFont val="Segoe UI"/>
            <family val="2"/>
          </rPr>
          <t>Anastasiya Lisina:</t>
        </r>
        <r>
          <rPr>
            <sz val="9"/>
            <color indexed="81"/>
            <rFont val="Segoe UI"/>
            <family val="2"/>
          </rPr>
          <t xml:space="preserve">
Igor Sechin filed for Forbes in court as Forbes was publishing income statements about him. He claimed that these numbers are far from reality and that Forbes ruined his reputation. During the first instantion he justified that Forbes published wrong data about him. Then Forbes appealed this case. That is why Forbes did not publish any number about him. At the time this article was published it is written that this case is still in on-going process. 
Al in all, he won this case.</t>
        </r>
      </text>
    </comment>
  </commentList>
</comments>
</file>

<file path=xl/sharedStrings.xml><?xml version="1.0" encoding="utf-8"?>
<sst xmlns="http://schemas.openxmlformats.org/spreadsheetml/2006/main" count="235" uniqueCount="63">
  <si>
    <t>Andrei Kostin</t>
  </si>
  <si>
    <t>2012 (in $)</t>
  </si>
  <si>
    <t>Aleksei Miller</t>
  </si>
  <si>
    <t>Igor Sechin</t>
  </si>
  <si>
    <t>German Gref</t>
  </si>
  <si>
    <t>Mihail Kuzovlev</t>
  </si>
  <si>
    <t>Dmitrii Razumov</t>
  </si>
  <si>
    <t xml:space="preserve">Andrei Akimov </t>
  </si>
  <si>
    <t>Ivan Streshinskii</t>
  </si>
  <si>
    <t>Vladimir Strjalkovskii</t>
  </si>
  <si>
    <t>Mihail Shamolin</t>
  </si>
  <si>
    <t>Aleksandr Dukov</t>
  </si>
  <si>
    <t>Andrei Dubovskov</t>
  </si>
  <si>
    <t>Boris Dubrovskii</t>
  </si>
  <si>
    <t>Anton Kudryashov</t>
  </si>
  <si>
    <t>Evgenii Dot</t>
  </si>
  <si>
    <t>Dmitrii Konov</t>
  </si>
  <si>
    <t xml:space="preserve">Aleksandr Korsik </t>
  </si>
  <si>
    <t>Aleksei Moskov</t>
  </si>
  <si>
    <t>Vladimir Rashevskii</t>
  </si>
  <si>
    <t>Dmitrii Strejnev</t>
  </si>
  <si>
    <t>Nikolai Tokarev</t>
  </si>
  <si>
    <t>Oleg Budargin</t>
  </si>
  <si>
    <t>Guljan Moldajanova</t>
  </si>
  <si>
    <t>Ivan Tavrin</t>
  </si>
  <si>
    <t>Vladimir Yakunin</t>
  </si>
  <si>
    <t>2013 (in $)</t>
  </si>
  <si>
    <t>Mihail Zadornov</t>
  </si>
  <si>
    <t>Shafagat Tahautdinov</t>
  </si>
  <si>
    <t>Anna Kolonchina</t>
  </si>
  <si>
    <t>Vladislav Baumgertner</t>
  </si>
  <si>
    <t>2014 (in $)</t>
  </si>
  <si>
    <t>authorized share capital</t>
  </si>
  <si>
    <t>Aleksandr Korsik</t>
  </si>
  <si>
    <t xml:space="preserve">Vladimir Yakunin </t>
  </si>
  <si>
    <t>Andrei Akimov</t>
  </si>
  <si>
    <t>German Pihoya</t>
  </si>
  <si>
    <t>Andrei Dukov</t>
  </si>
  <si>
    <t>Maksim Sokov</t>
  </si>
  <si>
    <t>Evgenii Dod</t>
  </si>
  <si>
    <t>Aleksei Marei</t>
  </si>
  <si>
    <t>7,8% akcii evrohima</t>
  </si>
  <si>
    <t>price in $ (October 2014)</t>
  </si>
  <si>
    <t>no capital share</t>
  </si>
  <si>
    <t>Methodology</t>
  </si>
  <si>
    <t>name</t>
  </si>
  <si>
    <t>forbes_wage</t>
  </si>
  <si>
    <t>exchange rate</t>
  </si>
  <si>
    <t>idmerge</t>
  </si>
  <si>
    <t>Top Managers</t>
  </si>
  <si>
    <t>2011 (in $)</t>
  </si>
  <si>
    <t>price in $ (October 2015)</t>
  </si>
  <si>
    <t>54600000 </t>
  </si>
  <si>
    <t>Ruben Aganbegyan</t>
  </si>
  <si>
    <t>Nail Maganov</t>
  </si>
  <si>
    <t>Vladislav Solov'ev</t>
  </si>
  <si>
    <t>Dataset consists of top 70 non-state companies with the highest revenues in "x" year. Estimated reward is a sum of all compensations received in "x" year including bonuses from preveious year, short-run and long-run rewards, rewards received from abroad and rewards from participation on the boards of subsidiaries</t>
  </si>
  <si>
    <t>Rate of conversation is an average one. It equals to 38,6 rub per dollar in 2014</t>
  </si>
  <si>
    <t>Links</t>
  </si>
  <si>
    <t>http://www.forbes.ru/sobytiya-photogallery/lyudi/210627-reiting-25-samyh-dorogih-top-menedzherov-2012/photo/1</t>
  </si>
  <si>
    <t>http://www.forbes.ru/reitingi-photogallery/247478-25-samykh-dorogikh-top-menedzherov-rossii-2013-reiting-forbes/photo/1</t>
  </si>
  <si>
    <t>http://www.forbes.ru/rating-photogallery/273703-25-samykh-dorogikh-top-menedzherov-rossii-i-igor-sechin-reiting-forbes/photo/1</t>
  </si>
  <si>
    <t>http://www.forbes.ru/rating-photogallery/306097-25-samykh-dorogikh-rukovoditelei-kompanii-ezhegodnyi-reiting-forbes/photo/1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</si>
</sst>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
  </numFmts>
  <fonts count="12" x14ac:knownFonts="1">
    <font>
      <sz val="11"/>
      <color theme="1"/>
      <name val="Calibri"/>
      <family val="2"/>
      <scheme val="minor"/>
    </font>
    <font>
      <sz val="11"/>
      <color rgb="FF000000"/>
      <name val="Georgia"/>
      <family val="1"/>
    </font>
    <font>
      <sz val="9"/>
      <color indexed="81"/>
      <name val="Segoe UI"/>
      <family val="2"/>
    </font>
    <font>
      <b/>
      <sz val="9"/>
      <color indexed="81"/>
      <name val="Segoe UI"/>
      <family val="2"/>
    </font>
    <font>
      <u/>
      <sz val="11"/>
      <color theme="10"/>
      <name val="Calibri"/>
      <family val="2"/>
      <scheme val="minor"/>
    </font>
    <font>
      <u/>
      <sz val="11"/>
      <color theme="11"/>
      <name val="Calibri"/>
      <family val="2"/>
      <scheme val="minor"/>
    </font>
    <font>
      <sz val="10"/>
      <color theme="1"/>
      <name val="Arial"/>
    </font>
    <font>
      <b/>
      <sz val="10"/>
      <color theme="1"/>
      <name val="Calibri"/>
      <family val="2"/>
      <charset val="204"/>
      <scheme val="minor"/>
    </font>
    <font>
      <i/>
      <sz val="10"/>
      <color theme="1"/>
      <name val="Calibri"/>
      <family val="2"/>
      <charset val="204"/>
      <scheme val="minor"/>
    </font>
    <font>
      <sz val="10"/>
      <color theme="1"/>
      <name val="Calibri"/>
      <family val="2"/>
      <scheme val="minor"/>
    </font>
    <font>
      <sz val="10"/>
      <color rgb="FF000000"/>
      <name val="Calibri"/>
      <family val="2"/>
      <charset val="204"/>
      <scheme val="minor"/>
    </font>
    <font>
      <sz val="10"/>
      <color rgb="FF000000"/>
      <name val="Georgia"/>
      <family val="1"/>
    </font>
  </fonts>
  <fills count="2">
    <fill>
      <patternFill patternType="none"/>
    </fill>
    <fill>
      <patternFill patternType="gray125"/>
    </fill>
  </fills>
  <borders count="4">
    <border>
      <left/>
      <right/>
      <top/>
      <bottom/>
      <diagonal/>
    </border>
    <border>
      <left/>
      <right/>
      <top/>
      <bottom style="thin">
        <color auto="1"/>
      </bottom>
      <diagonal/>
    </border>
    <border>
      <left/>
      <right style="thin">
        <color auto="1"/>
      </right>
      <top/>
      <bottom style="thin">
        <color auto="1"/>
      </bottom>
      <diagonal/>
    </border>
    <border>
      <left/>
      <right style="thin">
        <color auto="1"/>
      </right>
      <top/>
      <bottom/>
      <diagonal/>
    </border>
  </borders>
  <cellStyleXfs count="13">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9">
    <xf numFmtId="0" fontId="0" fillId="0" borderId="0" xfId="0"/>
    <xf numFmtId="4" fontId="0" fillId="0" borderId="0" xfId="0" applyNumberFormat="1"/>
    <xf numFmtId="164" fontId="1" fillId="0" borderId="0" xfId="0" applyNumberFormat="1" applyFont="1"/>
    <xf numFmtId="4" fontId="1" fillId="0" borderId="0" xfId="0" applyNumberFormat="1" applyFont="1"/>
    <xf numFmtId="1" fontId="0" fillId="0" borderId="0" xfId="0" applyNumberFormat="1"/>
    <xf numFmtId="2" fontId="6" fillId="0" borderId="0" xfId="0" applyNumberFormat="1" applyFont="1"/>
    <xf numFmtId="0" fontId="7" fillId="0" borderId="1" xfId="0" applyFont="1" applyBorder="1" applyAlignment="1">
      <alignment horizontal="center"/>
    </xf>
    <xf numFmtId="0" fontId="7" fillId="0" borderId="2" xfId="0" applyFont="1" applyBorder="1" applyAlignment="1">
      <alignment horizontal="center"/>
    </xf>
    <xf numFmtId="0" fontId="8" fillId="0" borderId="1" xfId="0" applyFont="1" applyBorder="1"/>
    <xf numFmtId="0" fontId="8" fillId="0" borderId="0" xfId="0" applyFont="1"/>
    <xf numFmtId="0" fontId="9" fillId="0" borderId="0" xfId="0" applyFont="1"/>
    <xf numFmtId="4" fontId="9" fillId="0" borderId="3" xfId="0" applyNumberFormat="1" applyFont="1" applyBorder="1"/>
    <xf numFmtId="164" fontId="10" fillId="0" borderId="0" xfId="0" applyNumberFormat="1" applyFont="1"/>
    <xf numFmtId="4" fontId="10" fillId="0" borderId="0" xfId="0" applyNumberFormat="1" applyFont="1"/>
    <xf numFmtId="3" fontId="9" fillId="0" borderId="3" xfId="0" applyNumberFormat="1" applyFont="1" applyBorder="1"/>
    <xf numFmtId="10" fontId="11" fillId="0" borderId="0" xfId="0" applyNumberFormat="1" applyFont="1"/>
    <xf numFmtId="4" fontId="10" fillId="0" borderId="0" xfId="0" applyNumberFormat="1" applyFont="1" applyAlignment="1">
      <alignment horizontal="right"/>
    </xf>
    <xf numFmtId="4" fontId="9" fillId="0" borderId="0" xfId="0" applyNumberFormat="1" applyFont="1"/>
    <xf numFmtId="0" fontId="9" fillId="0" borderId="0" xfId="0" applyFont="1" applyAlignment="1">
      <alignment horizontal="center" wrapText="1"/>
    </xf>
  </cellXfs>
  <cellStyles count="1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tabSelected="1" topLeftCell="A8" workbookViewId="0">
      <selection activeCell="L9" sqref="L9"/>
    </sheetView>
  </sheetViews>
  <sheetFormatPr baseColWidth="10" defaultRowHeight="14" x14ac:dyDescent="0"/>
  <cols>
    <col min="1" max="1" width="18.83203125" style="10" customWidth="1"/>
    <col min="2" max="2" width="11" style="10" bestFit="1" customWidth="1"/>
    <col min="3" max="3" width="10.83203125" style="10"/>
    <col min="4" max="4" width="11" style="10" bestFit="1" customWidth="1"/>
    <col min="5" max="5" width="10.83203125" style="10"/>
    <col min="6" max="8" width="11" style="10" bestFit="1" customWidth="1"/>
    <col min="9" max="9" width="10.83203125" style="10"/>
    <col min="10" max="12" width="11" style="10" bestFit="1" customWidth="1"/>
    <col min="13" max="14" width="10.83203125" style="10"/>
    <col min="15" max="15" width="11" style="10" bestFit="1" customWidth="1"/>
    <col min="16" max="16384" width="10.83203125" style="10"/>
  </cols>
  <sheetData>
    <row r="1" spans="1:15">
      <c r="A1" s="6" t="s">
        <v>49</v>
      </c>
      <c r="B1" s="7" t="s">
        <v>50</v>
      </c>
      <c r="C1" s="6" t="s">
        <v>49</v>
      </c>
      <c r="D1" s="7" t="s">
        <v>1</v>
      </c>
      <c r="E1" s="6" t="s">
        <v>49</v>
      </c>
      <c r="F1" s="7" t="s">
        <v>26</v>
      </c>
      <c r="G1" s="8" t="s">
        <v>32</v>
      </c>
      <c r="H1" s="8" t="s">
        <v>42</v>
      </c>
      <c r="I1" s="6" t="s">
        <v>49</v>
      </c>
      <c r="J1" s="7" t="s">
        <v>31</v>
      </c>
      <c r="K1" s="9" t="s">
        <v>32</v>
      </c>
      <c r="L1" s="9" t="s">
        <v>51</v>
      </c>
    </row>
    <row r="2" spans="1:15">
      <c r="A2" s="10" t="s">
        <v>0</v>
      </c>
      <c r="B2" s="11">
        <v>30000000</v>
      </c>
      <c r="C2" s="10" t="s">
        <v>3</v>
      </c>
      <c r="D2" s="11">
        <v>50000000</v>
      </c>
      <c r="E2" s="10" t="s">
        <v>0</v>
      </c>
      <c r="F2" s="11">
        <v>37000000</v>
      </c>
      <c r="G2" s="12">
        <v>1.8300000000000001E-5</v>
      </c>
      <c r="H2" s="13">
        <v>227000</v>
      </c>
      <c r="I2" s="10" t="s">
        <v>2</v>
      </c>
      <c r="J2" s="11">
        <v>27000000</v>
      </c>
      <c r="K2" s="12">
        <v>9.5828000000000008E-6</v>
      </c>
      <c r="L2" s="13">
        <v>504400</v>
      </c>
      <c r="O2" s="14">
        <f t="shared" ref="O2:O25" si="0">B2*30</f>
        <v>900000000</v>
      </c>
    </row>
    <row r="3" spans="1:15">
      <c r="A3" s="10" t="s">
        <v>2</v>
      </c>
      <c r="B3" s="11">
        <v>25000000</v>
      </c>
      <c r="C3" s="10" t="s">
        <v>0</v>
      </c>
      <c r="D3" s="11">
        <v>35000000</v>
      </c>
      <c r="E3" s="10" t="s">
        <v>3</v>
      </c>
      <c r="F3" s="11"/>
      <c r="G3" s="12">
        <v>1.273E-3</v>
      </c>
      <c r="H3" s="13">
        <v>75000000</v>
      </c>
      <c r="I3" s="10" t="s">
        <v>0</v>
      </c>
      <c r="J3" s="11">
        <v>21000000</v>
      </c>
      <c r="K3" s="12">
        <v>1.8300000000000001E-5</v>
      </c>
      <c r="L3" s="13">
        <v>277000</v>
      </c>
      <c r="O3" s="14">
        <f t="shared" si="0"/>
        <v>750000000</v>
      </c>
    </row>
    <row r="4" spans="1:15">
      <c r="A4" s="10" t="s">
        <v>3</v>
      </c>
      <c r="B4" s="11">
        <v>25000000</v>
      </c>
      <c r="C4" s="10" t="s">
        <v>2</v>
      </c>
      <c r="D4" s="11">
        <v>25000000</v>
      </c>
      <c r="E4" s="10" t="s">
        <v>2</v>
      </c>
      <c r="F4" s="11">
        <v>25000000</v>
      </c>
      <c r="G4" s="12">
        <v>9.5828000000000008E-6</v>
      </c>
      <c r="H4" s="13">
        <v>1260000</v>
      </c>
      <c r="I4" s="10" t="s">
        <v>3</v>
      </c>
      <c r="J4" s="11">
        <v>17500000</v>
      </c>
      <c r="K4" s="15">
        <v>1.273E-3</v>
      </c>
      <c r="L4" s="16" t="s">
        <v>52</v>
      </c>
      <c r="O4" s="14">
        <f t="shared" si="0"/>
        <v>750000000</v>
      </c>
    </row>
    <row r="5" spans="1:15">
      <c r="A5" s="10" t="s">
        <v>4</v>
      </c>
      <c r="B5" s="11">
        <v>15000000</v>
      </c>
      <c r="C5" s="10" t="s">
        <v>7</v>
      </c>
      <c r="D5" s="11">
        <v>15000000</v>
      </c>
      <c r="E5" s="10" t="s">
        <v>5</v>
      </c>
      <c r="F5" s="11">
        <v>17000000</v>
      </c>
      <c r="G5" s="12" t="s">
        <v>43</v>
      </c>
      <c r="H5" s="17"/>
      <c r="I5" s="10" t="s">
        <v>6</v>
      </c>
      <c r="J5" s="11">
        <v>15000000</v>
      </c>
      <c r="O5" s="14">
        <f t="shared" si="0"/>
        <v>450000000</v>
      </c>
    </row>
    <row r="6" spans="1:15">
      <c r="A6" s="10" t="s">
        <v>5</v>
      </c>
      <c r="B6" s="11">
        <v>15000000</v>
      </c>
      <c r="C6" s="10" t="s">
        <v>4</v>
      </c>
      <c r="D6" s="11">
        <v>15000000</v>
      </c>
      <c r="E6" s="10" t="s">
        <v>4</v>
      </c>
      <c r="F6" s="11">
        <v>16000000</v>
      </c>
      <c r="G6" s="12">
        <v>3.0960000000000002E-5</v>
      </c>
      <c r="H6" s="13">
        <v>1230000</v>
      </c>
      <c r="I6" s="10" t="s">
        <v>8</v>
      </c>
      <c r="J6" s="11">
        <v>15000000</v>
      </c>
      <c r="O6" s="14">
        <f t="shared" si="0"/>
        <v>450000000</v>
      </c>
    </row>
    <row r="7" spans="1:15">
      <c r="A7" s="10" t="s">
        <v>6</v>
      </c>
      <c r="B7" s="11">
        <v>12000000</v>
      </c>
      <c r="C7" s="10" t="s">
        <v>5</v>
      </c>
      <c r="D7" s="11">
        <v>15000000</v>
      </c>
      <c r="E7" s="10" t="s">
        <v>27</v>
      </c>
      <c r="F7" s="11">
        <v>15000000</v>
      </c>
      <c r="I7" s="10" t="s">
        <v>4</v>
      </c>
      <c r="J7" s="11">
        <v>13500000</v>
      </c>
      <c r="O7" s="14">
        <f t="shared" si="0"/>
        <v>360000000</v>
      </c>
    </row>
    <row r="8" spans="1:15">
      <c r="A8" s="10" t="s">
        <v>7</v>
      </c>
      <c r="B8" s="11">
        <v>10000000</v>
      </c>
      <c r="C8" s="10" t="s">
        <v>6</v>
      </c>
      <c r="D8" s="11">
        <v>15000000</v>
      </c>
      <c r="E8" s="10" t="s">
        <v>6</v>
      </c>
      <c r="F8" s="11">
        <v>15000000</v>
      </c>
      <c r="I8" s="10" t="s">
        <v>10</v>
      </c>
      <c r="J8" s="11">
        <v>11600000</v>
      </c>
      <c r="O8" s="14">
        <f t="shared" si="0"/>
        <v>300000000</v>
      </c>
    </row>
    <row r="9" spans="1:15">
      <c r="A9" s="10" t="s">
        <v>8</v>
      </c>
      <c r="B9" s="11">
        <v>10000000</v>
      </c>
      <c r="C9" s="10" t="s">
        <v>8</v>
      </c>
      <c r="D9" s="11">
        <v>15000000</v>
      </c>
      <c r="E9" s="10" t="s">
        <v>8</v>
      </c>
      <c r="F9" s="11">
        <v>15000000</v>
      </c>
      <c r="I9" s="10" t="s">
        <v>53</v>
      </c>
      <c r="J9" s="11">
        <v>11000000</v>
      </c>
      <c r="O9" s="14">
        <f t="shared" si="0"/>
        <v>300000000</v>
      </c>
    </row>
    <row r="10" spans="1:15">
      <c r="A10" s="17" t="s">
        <v>9</v>
      </c>
      <c r="B10" s="11">
        <v>10000000</v>
      </c>
      <c r="C10" s="10" t="s">
        <v>25</v>
      </c>
      <c r="D10" s="11">
        <v>15000000</v>
      </c>
      <c r="E10" s="10" t="s">
        <v>10</v>
      </c>
      <c r="F10" s="11">
        <v>15000000</v>
      </c>
      <c r="I10" s="10" t="s">
        <v>34</v>
      </c>
      <c r="J10" s="11">
        <v>11000000</v>
      </c>
      <c r="O10" s="14">
        <f t="shared" si="0"/>
        <v>300000000</v>
      </c>
    </row>
    <row r="11" spans="1:15">
      <c r="A11" s="10" t="s">
        <v>10</v>
      </c>
      <c r="B11" s="11">
        <v>10000000</v>
      </c>
      <c r="C11" s="10" t="s">
        <v>27</v>
      </c>
      <c r="D11" s="11">
        <v>12000000</v>
      </c>
      <c r="E11" s="10" t="s">
        <v>34</v>
      </c>
      <c r="F11" s="11">
        <v>15000000</v>
      </c>
      <c r="I11" s="10" t="s">
        <v>5</v>
      </c>
      <c r="J11" s="11">
        <v>9500000</v>
      </c>
      <c r="O11" s="14">
        <f t="shared" si="0"/>
        <v>300000000</v>
      </c>
    </row>
    <row r="12" spans="1:15">
      <c r="A12" s="10" t="s">
        <v>11</v>
      </c>
      <c r="B12" s="11">
        <v>8000000</v>
      </c>
      <c r="C12" s="10" t="s">
        <v>10</v>
      </c>
      <c r="D12" s="11">
        <v>12000000</v>
      </c>
      <c r="E12" s="10" t="s">
        <v>35</v>
      </c>
      <c r="F12" s="11">
        <v>14000000</v>
      </c>
      <c r="I12" s="10" t="s">
        <v>27</v>
      </c>
      <c r="J12" s="11">
        <v>8500000</v>
      </c>
      <c r="O12" s="14">
        <f t="shared" si="0"/>
        <v>240000000</v>
      </c>
    </row>
    <row r="13" spans="1:15">
      <c r="A13" s="10" t="s">
        <v>12</v>
      </c>
      <c r="B13" s="11">
        <v>7000000</v>
      </c>
      <c r="C13" s="10" t="s">
        <v>11</v>
      </c>
      <c r="D13" s="11">
        <v>10000000</v>
      </c>
      <c r="E13" s="10" t="s">
        <v>30</v>
      </c>
      <c r="F13" s="11">
        <v>12000000</v>
      </c>
      <c r="I13" s="10" t="s">
        <v>35</v>
      </c>
      <c r="J13" s="11">
        <v>8000000</v>
      </c>
      <c r="O13" s="14">
        <f t="shared" si="0"/>
        <v>210000000</v>
      </c>
    </row>
    <row r="14" spans="1:15">
      <c r="A14" s="10" t="s">
        <v>13</v>
      </c>
      <c r="B14" s="11">
        <v>7000000</v>
      </c>
      <c r="C14" s="10" t="s">
        <v>28</v>
      </c>
      <c r="D14" s="11">
        <v>10000000</v>
      </c>
      <c r="E14" s="10" t="s">
        <v>28</v>
      </c>
      <c r="F14" s="11">
        <v>12000000</v>
      </c>
      <c r="I14" s="10" t="s">
        <v>39</v>
      </c>
      <c r="J14" s="11">
        <v>7000000</v>
      </c>
      <c r="O14" s="14">
        <f t="shared" si="0"/>
        <v>210000000</v>
      </c>
    </row>
    <row r="15" spans="1:15">
      <c r="A15" s="10" t="s">
        <v>14</v>
      </c>
      <c r="B15" s="11">
        <v>7000000</v>
      </c>
      <c r="C15" s="10" t="s">
        <v>16</v>
      </c>
      <c r="D15" s="11">
        <v>8000000</v>
      </c>
      <c r="E15" s="10" t="s">
        <v>36</v>
      </c>
      <c r="F15" s="11">
        <v>10700000</v>
      </c>
      <c r="I15" s="10" t="s">
        <v>12</v>
      </c>
      <c r="J15" s="11">
        <v>7000000</v>
      </c>
      <c r="O15" s="14">
        <f t="shared" si="0"/>
        <v>210000000</v>
      </c>
    </row>
    <row r="16" spans="1:15">
      <c r="A16" s="10" t="s">
        <v>15</v>
      </c>
      <c r="B16" s="11">
        <v>6000000</v>
      </c>
      <c r="C16" s="10" t="s">
        <v>15</v>
      </c>
      <c r="D16" s="11">
        <v>7000000</v>
      </c>
      <c r="E16" s="10" t="s">
        <v>37</v>
      </c>
      <c r="F16" s="11">
        <v>10000000</v>
      </c>
      <c r="I16" s="10" t="s">
        <v>11</v>
      </c>
      <c r="J16" s="11">
        <v>7000000</v>
      </c>
      <c r="O16" s="14">
        <f t="shared" si="0"/>
        <v>180000000</v>
      </c>
    </row>
    <row r="17" spans="1:15">
      <c r="A17" s="10" t="s">
        <v>16</v>
      </c>
      <c r="B17" s="11">
        <v>6000000</v>
      </c>
      <c r="C17" s="10" t="s">
        <v>12</v>
      </c>
      <c r="D17" s="11">
        <v>7000000</v>
      </c>
      <c r="E17" s="10" t="s">
        <v>16</v>
      </c>
      <c r="F17" s="11">
        <v>7000000</v>
      </c>
      <c r="I17" s="10" t="s">
        <v>38</v>
      </c>
      <c r="J17" s="11">
        <v>7000000</v>
      </c>
      <c r="O17" s="14">
        <f t="shared" si="0"/>
        <v>180000000</v>
      </c>
    </row>
    <row r="18" spans="1:15">
      <c r="A18" s="10" t="s">
        <v>17</v>
      </c>
      <c r="B18" s="11">
        <v>5000000</v>
      </c>
      <c r="C18" s="10" t="s">
        <v>13</v>
      </c>
      <c r="D18" s="11">
        <v>7000000</v>
      </c>
      <c r="E18" s="10" t="s">
        <v>38</v>
      </c>
      <c r="F18" s="11">
        <v>7000000</v>
      </c>
      <c r="I18" s="10" t="s">
        <v>23</v>
      </c>
      <c r="J18" s="11">
        <v>6000000</v>
      </c>
      <c r="O18" s="14">
        <f t="shared" si="0"/>
        <v>150000000</v>
      </c>
    </row>
    <row r="19" spans="1:15">
      <c r="A19" s="10" t="s">
        <v>18</v>
      </c>
      <c r="B19" s="11">
        <v>5000000</v>
      </c>
      <c r="C19" s="10" t="s">
        <v>23</v>
      </c>
      <c r="D19" s="11">
        <v>7000000</v>
      </c>
      <c r="E19" s="10" t="s">
        <v>39</v>
      </c>
      <c r="F19" s="11">
        <v>6000000</v>
      </c>
      <c r="I19" s="10" t="s">
        <v>24</v>
      </c>
      <c r="J19" s="11">
        <v>6000000</v>
      </c>
      <c r="O19" s="14">
        <f t="shared" si="0"/>
        <v>150000000</v>
      </c>
    </row>
    <row r="20" spans="1:15">
      <c r="A20" s="10" t="s">
        <v>19</v>
      </c>
      <c r="B20" s="11">
        <v>5000000</v>
      </c>
      <c r="C20" s="10" t="s">
        <v>22</v>
      </c>
      <c r="D20" s="11">
        <v>6000000</v>
      </c>
      <c r="E20" s="10" t="s">
        <v>12</v>
      </c>
      <c r="F20" s="11">
        <v>6000000</v>
      </c>
      <c r="I20" s="10" t="s">
        <v>16</v>
      </c>
      <c r="J20" s="11">
        <v>5500000</v>
      </c>
      <c r="O20" s="14">
        <f t="shared" si="0"/>
        <v>150000000</v>
      </c>
    </row>
    <row r="21" spans="1:15">
      <c r="A21" s="10" t="s">
        <v>20</v>
      </c>
      <c r="B21" s="11">
        <v>5000000</v>
      </c>
      <c r="C21" s="10" t="s">
        <v>29</v>
      </c>
      <c r="D21" s="11">
        <v>6000000</v>
      </c>
      <c r="E21" s="10" t="s">
        <v>33</v>
      </c>
      <c r="F21" s="11">
        <v>6000000</v>
      </c>
      <c r="I21" s="10" t="s">
        <v>33</v>
      </c>
      <c r="J21" s="11">
        <v>5000000</v>
      </c>
      <c r="O21" s="14">
        <f t="shared" si="0"/>
        <v>150000000</v>
      </c>
    </row>
    <row r="22" spans="1:15">
      <c r="A22" s="10" t="s">
        <v>21</v>
      </c>
      <c r="B22" s="11">
        <v>5000000</v>
      </c>
      <c r="C22" s="10" t="s">
        <v>17</v>
      </c>
      <c r="D22" s="11">
        <v>6000000</v>
      </c>
      <c r="E22" s="10" t="s">
        <v>21</v>
      </c>
      <c r="F22" s="11">
        <v>5400000</v>
      </c>
      <c r="I22" s="10" t="s">
        <v>54</v>
      </c>
      <c r="J22" s="11">
        <v>5000000</v>
      </c>
      <c r="O22" s="14">
        <f t="shared" si="0"/>
        <v>150000000</v>
      </c>
    </row>
    <row r="23" spans="1:15">
      <c r="A23" s="10" t="s">
        <v>22</v>
      </c>
      <c r="B23" s="11">
        <v>4000000</v>
      </c>
      <c r="C23" s="10" t="s">
        <v>24</v>
      </c>
      <c r="D23" s="11">
        <v>6000000</v>
      </c>
      <c r="E23" s="10" t="s">
        <v>40</v>
      </c>
      <c r="F23" s="11">
        <v>5000000</v>
      </c>
      <c r="I23" s="10" t="s">
        <v>40</v>
      </c>
      <c r="J23" s="11">
        <v>4500000</v>
      </c>
      <c r="O23" s="14">
        <f t="shared" si="0"/>
        <v>120000000</v>
      </c>
    </row>
    <row r="24" spans="1:15">
      <c r="A24" s="10" t="s">
        <v>23</v>
      </c>
      <c r="B24" s="11">
        <v>4000000</v>
      </c>
      <c r="C24" s="10" t="s">
        <v>21</v>
      </c>
      <c r="D24" s="11">
        <v>6000000</v>
      </c>
      <c r="E24" s="10" t="s">
        <v>23</v>
      </c>
      <c r="F24" s="11">
        <v>5000000</v>
      </c>
      <c r="I24" s="10" t="s">
        <v>18</v>
      </c>
      <c r="J24" s="11">
        <v>4500000</v>
      </c>
      <c r="O24" s="14">
        <f t="shared" si="0"/>
        <v>120000000</v>
      </c>
    </row>
    <row r="25" spans="1:15">
      <c r="A25" s="10" t="s">
        <v>24</v>
      </c>
      <c r="B25" s="11">
        <v>4000000</v>
      </c>
      <c r="C25" s="10" t="s">
        <v>30</v>
      </c>
      <c r="D25" s="11">
        <v>5000000</v>
      </c>
      <c r="E25" s="10" t="s">
        <v>18</v>
      </c>
      <c r="F25" s="11">
        <v>5000000</v>
      </c>
      <c r="I25" s="10" t="s">
        <v>20</v>
      </c>
      <c r="J25" s="11">
        <v>4500000</v>
      </c>
      <c r="O25" s="14">
        <f t="shared" si="0"/>
        <v>120000000</v>
      </c>
    </row>
    <row r="26" spans="1:15">
      <c r="A26" s="10" t="s">
        <v>25</v>
      </c>
      <c r="B26" s="11">
        <v>4000000</v>
      </c>
      <c r="C26" s="10" t="s">
        <v>18</v>
      </c>
      <c r="D26" s="11">
        <v>5000000</v>
      </c>
      <c r="E26" s="10" t="s">
        <v>20</v>
      </c>
      <c r="F26" s="11">
        <v>5000000</v>
      </c>
      <c r="G26" s="10" t="s">
        <v>41</v>
      </c>
      <c r="I26" s="10" t="s">
        <v>55</v>
      </c>
      <c r="J26" s="11">
        <v>4400000</v>
      </c>
      <c r="O26" s="14">
        <f>B26*30</f>
        <v>120000000</v>
      </c>
    </row>
    <row r="28" spans="1:15">
      <c r="A28" s="9" t="s">
        <v>44</v>
      </c>
      <c r="B28" s="18" t="s">
        <v>56</v>
      </c>
      <c r="C28" s="18"/>
      <c r="D28" s="18"/>
      <c r="E28" s="18"/>
      <c r="F28" s="18"/>
      <c r="G28" s="18"/>
      <c r="H28" s="18"/>
      <c r="I28" s="18"/>
      <c r="J28" s="18"/>
      <c r="K28" s="18"/>
      <c r="L28" s="18"/>
      <c r="M28" s="18"/>
    </row>
    <row r="29" spans="1:15">
      <c r="A29" s="9"/>
      <c r="B29" s="18"/>
      <c r="C29" s="18"/>
      <c r="D29" s="18"/>
      <c r="E29" s="18"/>
      <c r="F29" s="18"/>
      <c r="G29" s="18"/>
      <c r="H29" s="18"/>
      <c r="I29" s="18"/>
      <c r="J29" s="18"/>
      <c r="K29" s="18"/>
      <c r="L29" s="18"/>
      <c r="M29" s="18"/>
    </row>
    <row r="30" spans="1:15">
      <c r="A30" s="9"/>
      <c r="B30" s="18"/>
      <c r="C30" s="18"/>
      <c r="D30" s="18"/>
      <c r="E30" s="18"/>
      <c r="F30" s="18"/>
      <c r="G30" s="18"/>
      <c r="H30" s="18"/>
      <c r="I30" s="18"/>
      <c r="J30" s="18"/>
      <c r="K30" s="18"/>
      <c r="L30" s="18"/>
      <c r="M30" s="18"/>
    </row>
    <row r="31" spans="1:15">
      <c r="B31" s="10" t="s">
        <v>57</v>
      </c>
    </row>
    <row r="32" spans="1:15">
      <c r="A32" s="9" t="s">
        <v>58</v>
      </c>
      <c r="B32" s="10">
        <v>2011</v>
      </c>
      <c r="C32" s="10" t="s">
        <v>59</v>
      </c>
    </row>
    <row r="33" spans="2:3">
      <c r="B33" s="10">
        <v>2012</v>
      </c>
      <c r="C33" s="10" t="s">
        <v>60</v>
      </c>
    </row>
    <row r="34" spans="2:3">
      <c r="B34" s="10">
        <v>2013</v>
      </c>
      <c r="C34" s="10" t="s">
        <v>61</v>
      </c>
    </row>
    <row r="35" spans="2:3">
      <c r="B35" s="10">
        <v>2014</v>
      </c>
      <c r="C35" s="10" t="s">
        <v>62</v>
      </c>
    </row>
  </sheetData>
  <mergeCells count="1">
    <mergeCell ref="B28:M30"/>
  </mergeCell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5"/>
  <sheetViews>
    <sheetView workbookViewId="0">
      <selection activeCell="E35" sqref="E35"/>
    </sheetView>
  </sheetViews>
  <sheetFormatPr baseColWidth="10" defaultRowHeight="14" x14ac:dyDescent="0"/>
  <cols>
    <col min="1" max="1" width="19.83203125" bestFit="1" customWidth="1"/>
    <col min="2" max="2" width="14.1640625" customWidth="1"/>
    <col min="3" max="3" width="21.33203125" bestFit="1" customWidth="1"/>
    <col min="4" max="4" width="12.6640625" bestFit="1" customWidth="1"/>
    <col min="5" max="5" width="21.33203125" bestFit="1" customWidth="1"/>
    <col min="6" max="6" width="12.6640625" bestFit="1" customWidth="1"/>
    <col min="7" max="7" width="22.5" bestFit="1" customWidth="1"/>
    <col min="8" max="8" width="22.6640625" bestFit="1" customWidth="1"/>
  </cols>
  <sheetData>
    <row r="1" spans="1:8">
      <c r="B1" t="s">
        <v>1</v>
      </c>
      <c r="D1" t="s">
        <v>26</v>
      </c>
      <c r="F1" t="s">
        <v>31</v>
      </c>
      <c r="G1" t="s">
        <v>32</v>
      </c>
      <c r="H1" t="s">
        <v>42</v>
      </c>
    </row>
    <row r="2" spans="1:8">
      <c r="A2" t="s">
        <v>0</v>
      </c>
      <c r="B2" s="1">
        <v>30000000</v>
      </c>
      <c r="C2" t="s">
        <v>3</v>
      </c>
      <c r="D2" s="1">
        <v>50000000</v>
      </c>
      <c r="E2" t="s">
        <v>0</v>
      </c>
      <c r="F2" s="1">
        <v>37000000</v>
      </c>
      <c r="G2" s="2">
        <v>1.8300000000000001E-5</v>
      </c>
      <c r="H2" s="3">
        <v>227000</v>
      </c>
    </row>
    <row r="3" spans="1:8">
      <c r="A3" t="s">
        <v>2</v>
      </c>
      <c r="B3" s="1">
        <v>25000000</v>
      </c>
      <c r="C3" t="s">
        <v>0</v>
      </c>
      <c r="D3" s="1">
        <v>35000000</v>
      </c>
      <c r="E3" t="s">
        <v>3</v>
      </c>
      <c r="F3" s="1"/>
      <c r="G3" s="2">
        <v>1.273E-3</v>
      </c>
      <c r="H3" s="3">
        <v>75000000</v>
      </c>
    </row>
    <row r="4" spans="1:8">
      <c r="A4" t="s">
        <v>3</v>
      </c>
      <c r="B4" s="1">
        <v>25000000</v>
      </c>
      <c r="C4" t="s">
        <v>2</v>
      </c>
      <c r="D4" s="1">
        <v>25000000</v>
      </c>
      <c r="E4" t="s">
        <v>2</v>
      </c>
      <c r="F4" s="1">
        <v>25000000</v>
      </c>
      <c r="G4" s="2">
        <v>9.5828000000000008E-6</v>
      </c>
      <c r="H4" s="3">
        <v>1260000</v>
      </c>
    </row>
    <row r="5" spans="1:8">
      <c r="A5" t="s">
        <v>4</v>
      </c>
      <c r="B5" s="1">
        <v>15000000</v>
      </c>
      <c r="C5" t="s">
        <v>7</v>
      </c>
      <c r="D5" s="1">
        <v>15000000</v>
      </c>
      <c r="E5" t="s">
        <v>5</v>
      </c>
      <c r="F5" s="1">
        <v>17000000</v>
      </c>
      <c r="G5" s="2" t="s">
        <v>43</v>
      </c>
      <c r="H5" s="1"/>
    </row>
    <row r="6" spans="1:8">
      <c r="A6" t="s">
        <v>5</v>
      </c>
      <c r="B6" s="1">
        <v>15000000</v>
      </c>
      <c r="C6" t="s">
        <v>4</v>
      </c>
      <c r="D6" s="1">
        <v>15000000</v>
      </c>
      <c r="E6" t="s">
        <v>4</v>
      </c>
      <c r="F6" s="1">
        <v>16000000</v>
      </c>
      <c r="G6" s="2">
        <v>3.0960000000000002E-5</v>
      </c>
      <c r="H6" s="3">
        <v>1230000</v>
      </c>
    </row>
    <row r="7" spans="1:8">
      <c r="A7" t="s">
        <v>6</v>
      </c>
      <c r="B7" s="1">
        <v>12000000</v>
      </c>
      <c r="C7" t="s">
        <v>5</v>
      </c>
      <c r="D7" s="1">
        <v>15000000</v>
      </c>
      <c r="E7" t="s">
        <v>27</v>
      </c>
      <c r="F7" s="1">
        <v>15000000</v>
      </c>
    </row>
    <row r="8" spans="1:8">
      <c r="A8" t="s">
        <v>7</v>
      </c>
      <c r="B8" s="1">
        <v>10000000</v>
      </c>
      <c r="C8" t="s">
        <v>6</v>
      </c>
      <c r="D8" s="1">
        <v>15000000</v>
      </c>
      <c r="E8" t="s">
        <v>6</v>
      </c>
      <c r="F8" s="1">
        <v>15000000</v>
      </c>
    </row>
    <row r="9" spans="1:8">
      <c r="A9" t="s">
        <v>8</v>
      </c>
      <c r="B9" s="1">
        <v>10000000</v>
      </c>
      <c r="C9" t="s">
        <v>8</v>
      </c>
      <c r="D9" s="1">
        <v>15000000</v>
      </c>
      <c r="E9" t="s">
        <v>8</v>
      </c>
      <c r="F9" s="1">
        <v>15000000</v>
      </c>
    </row>
    <row r="10" spans="1:8">
      <c r="A10" s="1" t="s">
        <v>9</v>
      </c>
      <c r="B10" s="1">
        <v>10000000</v>
      </c>
      <c r="C10" t="s">
        <v>25</v>
      </c>
      <c r="D10" s="1">
        <v>15000000</v>
      </c>
      <c r="E10" t="s">
        <v>10</v>
      </c>
      <c r="F10" s="1">
        <v>15000000</v>
      </c>
    </row>
    <row r="11" spans="1:8">
      <c r="A11" t="s">
        <v>10</v>
      </c>
      <c r="B11" s="1">
        <v>10000000</v>
      </c>
      <c r="C11" t="s">
        <v>27</v>
      </c>
      <c r="D11" s="1">
        <v>12000000</v>
      </c>
      <c r="E11" t="s">
        <v>34</v>
      </c>
      <c r="F11" s="1">
        <v>15000000</v>
      </c>
    </row>
    <row r="12" spans="1:8">
      <c r="A12" t="s">
        <v>11</v>
      </c>
      <c r="B12" s="1">
        <v>8000000</v>
      </c>
      <c r="C12" t="s">
        <v>10</v>
      </c>
      <c r="D12" s="1">
        <v>12000000</v>
      </c>
      <c r="E12" t="s">
        <v>35</v>
      </c>
      <c r="F12" s="1">
        <v>14000000</v>
      </c>
    </row>
    <row r="13" spans="1:8">
      <c r="A13" t="s">
        <v>12</v>
      </c>
      <c r="B13" s="1">
        <v>7000000</v>
      </c>
      <c r="C13" t="s">
        <v>11</v>
      </c>
      <c r="D13" s="1">
        <v>10000000</v>
      </c>
      <c r="E13" t="s">
        <v>30</v>
      </c>
      <c r="F13" s="1">
        <v>12000000</v>
      </c>
    </row>
    <row r="14" spans="1:8">
      <c r="A14" t="s">
        <v>13</v>
      </c>
      <c r="B14" s="1">
        <v>7000000</v>
      </c>
      <c r="C14" t="s">
        <v>28</v>
      </c>
      <c r="D14" s="1">
        <v>10000000</v>
      </c>
      <c r="E14" t="s">
        <v>28</v>
      </c>
      <c r="F14" s="1">
        <v>12000000</v>
      </c>
    </row>
    <row r="15" spans="1:8">
      <c r="A15" t="s">
        <v>14</v>
      </c>
      <c r="B15" s="1">
        <v>7000000</v>
      </c>
      <c r="C15" t="s">
        <v>16</v>
      </c>
      <c r="D15" s="1">
        <v>8000000</v>
      </c>
      <c r="E15" t="s">
        <v>36</v>
      </c>
      <c r="F15" s="1">
        <v>10700000</v>
      </c>
    </row>
    <row r="16" spans="1:8">
      <c r="A16" t="s">
        <v>15</v>
      </c>
      <c r="B16" s="1">
        <v>6000000</v>
      </c>
      <c r="C16" t="s">
        <v>15</v>
      </c>
      <c r="D16" s="1">
        <v>7000000</v>
      </c>
      <c r="E16" t="s">
        <v>37</v>
      </c>
      <c r="F16" s="1">
        <v>10000000</v>
      </c>
    </row>
    <row r="17" spans="1:7">
      <c r="A17" t="s">
        <v>16</v>
      </c>
      <c r="B17" s="1">
        <v>6000000</v>
      </c>
      <c r="C17" t="s">
        <v>12</v>
      </c>
      <c r="D17" s="1">
        <v>7000000</v>
      </c>
      <c r="E17" t="s">
        <v>16</v>
      </c>
      <c r="F17" s="1">
        <v>7000000</v>
      </c>
    </row>
    <row r="18" spans="1:7">
      <c r="A18" t="s">
        <v>17</v>
      </c>
      <c r="B18" s="1">
        <v>5000000</v>
      </c>
      <c r="C18" t="s">
        <v>13</v>
      </c>
      <c r="D18" s="1">
        <v>7000000</v>
      </c>
      <c r="E18" t="s">
        <v>38</v>
      </c>
      <c r="F18" s="1">
        <v>7000000</v>
      </c>
    </row>
    <row r="19" spans="1:7">
      <c r="A19" t="s">
        <v>18</v>
      </c>
      <c r="B19" s="1">
        <v>5000000</v>
      </c>
      <c r="C19" t="s">
        <v>23</v>
      </c>
      <c r="D19" s="1">
        <v>7000000</v>
      </c>
      <c r="E19" t="s">
        <v>39</v>
      </c>
      <c r="F19" s="1">
        <v>6000000</v>
      </c>
    </row>
    <row r="20" spans="1:7">
      <c r="A20" t="s">
        <v>19</v>
      </c>
      <c r="B20" s="1">
        <v>5000000</v>
      </c>
      <c r="C20" t="s">
        <v>22</v>
      </c>
      <c r="D20" s="1">
        <v>6000000</v>
      </c>
      <c r="E20" t="s">
        <v>12</v>
      </c>
      <c r="F20" s="1">
        <v>6000000</v>
      </c>
    </row>
    <row r="21" spans="1:7">
      <c r="A21" t="s">
        <v>20</v>
      </c>
      <c r="B21" s="1">
        <v>5000000</v>
      </c>
      <c r="C21" t="s">
        <v>29</v>
      </c>
      <c r="D21" s="1">
        <v>6000000</v>
      </c>
      <c r="E21" t="s">
        <v>33</v>
      </c>
      <c r="F21" s="1">
        <v>6000000</v>
      </c>
    </row>
    <row r="22" spans="1:7">
      <c r="A22" t="s">
        <v>21</v>
      </c>
      <c r="B22" s="1">
        <v>5000000</v>
      </c>
      <c r="C22" t="s">
        <v>17</v>
      </c>
      <c r="D22" s="1">
        <v>6000000</v>
      </c>
      <c r="E22" t="s">
        <v>21</v>
      </c>
      <c r="F22" s="1">
        <v>5400000</v>
      </c>
    </row>
    <row r="23" spans="1:7">
      <c r="A23" t="s">
        <v>22</v>
      </c>
      <c r="B23" s="1">
        <v>4000000</v>
      </c>
      <c r="C23" t="s">
        <v>24</v>
      </c>
      <c r="D23" s="1">
        <v>6000000</v>
      </c>
      <c r="E23" t="s">
        <v>40</v>
      </c>
      <c r="F23" s="1">
        <v>5000000</v>
      </c>
    </row>
    <row r="24" spans="1:7">
      <c r="A24" t="s">
        <v>23</v>
      </c>
      <c r="B24" s="1">
        <v>4000000</v>
      </c>
      <c r="C24" t="s">
        <v>21</v>
      </c>
      <c r="D24" s="1">
        <v>6000000</v>
      </c>
      <c r="E24" t="s">
        <v>23</v>
      </c>
      <c r="F24" s="1">
        <v>5000000</v>
      </c>
    </row>
    <row r="25" spans="1:7">
      <c r="A25" t="s">
        <v>24</v>
      </c>
      <c r="B25" s="1">
        <v>4000000</v>
      </c>
      <c r="C25" t="s">
        <v>30</v>
      </c>
      <c r="D25" s="1">
        <v>5000000</v>
      </c>
      <c r="E25" t="s">
        <v>18</v>
      </c>
      <c r="F25" s="1">
        <v>5000000</v>
      </c>
    </row>
    <row r="26" spans="1:7">
      <c r="A26" t="s">
        <v>25</v>
      </c>
      <c r="B26" s="1">
        <v>4000000</v>
      </c>
      <c r="C26" t="s">
        <v>18</v>
      </c>
      <c r="D26" s="1">
        <v>5000000</v>
      </c>
      <c r="E26" t="s">
        <v>20</v>
      </c>
      <c r="F26" s="1">
        <v>5000000</v>
      </c>
      <c r="G26" t="s">
        <v>41</v>
      </c>
    </row>
    <row r="28" spans="1:7">
      <c r="A28" t="s">
        <v>44</v>
      </c>
    </row>
    <row r="29" spans="1:7">
      <c r="C29" t="s">
        <v>47</v>
      </c>
      <c r="D29" s="5">
        <f>(31.08+32.71+32.35+32.73)/4</f>
        <v>32.217500000000001</v>
      </c>
    </row>
    <row r="30" spans="1:7">
      <c r="B30" t="s">
        <v>48</v>
      </c>
      <c r="C30" t="s">
        <v>45</v>
      </c>
      <c r="D30" t="s">
        <v>46</v>
      </c>
    </row>
    <row r="31" spans="1:7">
      <c r="B31">
        <v>1</v>
      </c>
      <c r="C31" t="s">
        <v>3</v>
      </c>
      <c r="D31" s="4">
        <f>D2*$D$29</f>
        <v>1610875000</v>
      </c>
    </row>
    <row r="32" spans="1:7">
      <c r="B32">
        <v>2</v>
      </c>
      <c r="C32" t="s">
        <v>0</v>
      </c>
      <c r="D32" s="4">
        <f t="shared" ref="D32:D44" si="0">D3*$D$29</f>
        <v>1127612500</v>
      </c>
    </row>
    <row r="33" spans="2:4">
      <c r="B33">
        <v>3</v>
      </c>
      <c r="C33" t="s">
        <v>2</v>
      </c>
      <c r="D33" s="4">
        <f t="shared" si="0"/>
        <v>805437500</v>
      </c>
    </row>
    <row r="34" spans="2:4">
      <c r="B34">
        <v>4</v>
      </c>
      <c r="C34" t="s">
        <v>7</v>
      </c>
      <c r="D34" s="4">
        <f>D5*$D$29+0.1</f>
        <v>483262500.10000002</v>
      </c>
    </row>
    <row r="35" spans="2:4">
      <c r="B35">
        <v>5</v>
      </c>
      <c r="C35" t="s">
        <v>4</v>
      </c>
      <c r="D35" s="4">
        <f>D6*$D$29+1</f>
        <v>483262501</v>
      </c>
    </row>
    <row r="36" spans="2:4">
      <c r="B36">
        <v>6</v>
      </c>
      <c r="C36" t="s">
        <v>5</v>
      </c>
      <c r="D36" s="4">
        <f>D7*$D$29+2</f>
        <v>483262502</v>
      </c>
    </row>
    <row r="37" spans="2:4">
      <c r="B37">
        <v>7</v>
      </c>
      <c r="C37" t="s">
        <v>6</v>
      </c>
      <c r="D37" s="4">
        <f>D8*$D$29+3</f>
        <v>483262503</v>
      </c>
    </row>
    <row r="38" spans="2:4">
      <c r="B38">
        <v>8</v>
      </c>
      <c r="C38" t="s">
        <v>8</v>
      </c>
      <c r="D38" s="4">
        <f>D9*$D$29+4</f>
        <v>483262504</v>
      </c>
    </row>
    <row r="39" spans="2:4">
      <c r="B39">
        <v>9</v>
      </c>
      <c r="C39" t="s">
        <v>25</v>
      </c>
      <c r="D39" s="4">
        <f>D10*$D$29+5</f>
        <v>483262505</v>
      </c>
    </row>
    <row r="40" spans="2:4">
      <c r="B40">
        <v>10</v>
      </c>
      <c r="C40" t="s">
        <v>27</v>
      </c>
      <c r="D40" s="4">
        <f>D11*$D$29+1</f>
        <v>386610001</v>
      </c>
    </row>
    <row r="41" spans="2:4">
      <c r="B41">
        <v>11</v>
      </c>
      <c r="C41" t="s">
        <v>10</v>
      </c>
      <c r="D41" s="4">
        <f>D12*$D$29+2</f>
        <v>386610002</v>
      </c>
    </row>
    <row r="42" spans="2:4">
      <c r="B42">
        <v>12</v>
      </c>
      <c r="C42" t="s">
        <v>11</v>
      </c>
      <c r="D42" s="4">
        <f>D13*$D$29+1</f>
        <v>322175001</v>
      </c>
    </row>
    <row r="43" spans="2:4">
      <c r="B43">
        <v>13</v>
      </c>
      <c r="C43" t="s">
        <v>28</v>
      </c>
      <c r="D43" s="4">
        <f>D14*$D$29+2</f>
        <v>322175002</v>
      </c>
    </row>
    <row r="44" spans="2:4">
      <c r="B44">
        <v>14</v>
      </c>
      <c r="C44" t="s">
        <v>16</v>
      </c>
      <c r="D44" s="4">
        <f t="shared" si="0"/>
        <v>257740000</v>
      </c>
    </row>
    <row r="45" spans="2:4">
      <c r="B45">
        <v>15</v>
      </c>
      <c r="C45" t="s">
        <v>15</v>
      </c>
      <c r="D45" s="4">
        <f>D16*$D$29+1</f>
        <v>225522501</v>
      </c>
    </row>
    <row r="46" spans="2:4">
      <c r="B46">
        <v>16</v>
      </c>
      <c r="C46" t="s">
        <v>12</v>
      </c>
      <c r="D46" s="4">
        <f>D17*$D$29+2</f>
        <v>225522502</v>
      </c>
    </row>
    <row r="47" spans="2:4">
      <c r="B47">
        <v>17</v>
      </c>
      <c r="C47" t="s">
        <v>13</v>
      </c>
      <c r="D47" s="4">
        <f>D18*$D$29+3</f>
        <v>225522503</v>
      </c>
    </row>
    <row r="48" spans="2:4">
      <c r="B48">
        <v>18</v>
      </c>
      <c r="C48" t="s">
        <v>23</v>
      </c>
      <c r="D48" s="4">
        <f>D19*$D$29+4</f>
        <v>225522504</v>
      </c>
    </row>
    <row r="49" spans="2:4">
      <c r="B49">
        <v>19</v>
      </c>
      <c r="C49" t="s">
        <v>22</v>
      </c>
      <c r="D49" s="4">
        <f>D20*$D$29+1</f>
        <v>193305001</v>
      </c>
    </row>
    <row r="50" spans="2:4">
      <c r="B50">
        <v>20</v>
      </c>
      <c r="C50" t="s">
        <v>29</v>
      </c>
      <c r="D50" s="4">
        <f>D21*$D$29+2</f>
        <v>193305002</v>
      </c>
    </row>
    <row r="51" spans="2:4">
      <c r="B51">
        <v>21</v>
      </c>
      <c r="C51" t="s">
        <v>17</v>
      </c>
      <c r="D51" s="4">
        <f>D22*$D$29+3</f>
        <v>193305003</v>
      </c>
    </row>
    <row r="52" spans="2:4">
      <c r="B52">
        <v>22</v>
      </c>
      <c r="C52" t="s">
        <v>24</v>
      </c>
      <c r="D52" s="4">
        <f>D23*$D$29+4</f>
        <v>193305004</v>
      </c>
    </row>
    <row r="53" spans="2:4">
      <c r="B53">
        <v>23</v>
      </c>
      <c r="C53" t="s">
        <v>21</v>
      </c>
      <c r="D53" s="4">
        <f>D24*$D$29+5</f>
        <v>193305005</v>
      </c>
    </row>
    <row r="54" spans="2:4">
      <c r="B54">
        <v>24</v>
      </c>
      <c r="C54" t="s">
        <v>30</v>
      </c>
      <c r="D54" s="4">
        <f>D25*$D$29+1</f>
        <v>161087501</v>
      </c>
    </row>
    <row r="55" spans="2:4">
      <c r="B55">
        <v>25</v>
      </c>
      <c r="C55" t="s">
        <v>18</v>
      </c>
      <c r="D55" s="4">
        <f>D26*$D$29+2</f>
        <v>161087502</v>
      </c>
    </row>
  </sheetData>
  <pageMargins left="0.7" right="0.7" top="0.78740157499999996" bottom="0.78740157499999996" header="0.3" footer="0.3"/>
  <pageSetup paperSize="8" orientation="portrait" verticalDpi="0"/>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Tabelle1</vt:lpstr>
    </vt:vector>
  </TitlesOfParts>
  <Company>FSU Jena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Anastasiya Lisina</dc:creator>
  <cp:lastModifiedBy>FILIP NOVOKMET</cp:lastModifiedBy>
  <dcterms:created xsi:type="dcterms:W3CDTF">2015-11-20T09:14:20Z</dcterms:created>
  <dcterms:modified xsi:type="dcterms:W3CDTF">2017-04-27T18:05:48Z</dcterms:modified>
</cp:coreProperties>
</file>