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autoCompressPictures="0"/>
  <mc:AlternateContent xmlns:mc="http://schemas.openxmlformats.org/markup-compatibility/2006">
    <mc:Choice Requires="x15">
      <x15ac:absPath xmlns:x15ac="http://schemas.microsoft.com/office/spreadsheetml/2010/11/ac" url="D:\Users\t.piketty\Dropbox\PikettyPerso\PersoEnCours\"/>
    </mc:Choice>
  </mc:AlternateContent>
  <bookViews>
    <workbookView xWindow="0" yWindow="0" windowWidth="25596" windowHeight="16056" tabRatio="500"/>
  </bookViews>
  <sheets>
    <sheet name="F1FR" sheetId="3" r:id="rId1"/>
    <sheet name="F2FR" sheetId="4" r:id="rId2"/>
    <sheet name="F3FR" sheetId="2" r:id="rId3"/>
    <sheet name="F1EN" sheetId="5" r:id="rId4"/>
    <sheet name="F2EN" sheetId="6" r:id="rId5"/>
    <sheet name="F3EN" sheetId="7" r:id="rId6"/>
    <sheet name="Series" sheetId="1" r:id="rId7"/>
  </sheets>
  <externalReferences>
    <externalReference r:id="rId8"/>
    <externalReference r:id="rId9"/>
    <externalReference r:id="rId10"/>
  </externalReferences>
  <definedNames>
    <definedName name="column_head">#REF!</definedName>
    <definedName name="column_headings">#REF!</definedName>
    <definedName name="column_numbers">#REF!</definedName>
    <definedName name="data">#REF!</definedName>
    <definedName name="data2">#REF!</definedName>
    <definedName name="Diag">#REF!,#REF!</definedName>
    <definedName name="ea_flux">#REF!</definedName>
    <definedName name="Equilibre">#REF!</definedName>
    <definedName name="females">'[1]rba table'!$I$10:$I$49</definedName>
    <definedName name="fig4b">#REF!</definedName>
    <definedName name="fmtr">#REF!</definedName>
    <definedName name="footno">#REF!</definedName>
    <definedName name="footnotes">#REF!</definedName>
    <definedName name="footnotes2">#REF!</definedName>
    <definedName name="GEOG9703">#REF!</definedName>
    <definedName name="HTML_CodePage" hidden="1">1252</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'[1]rba table'!$C$10:$C$49</definedName>
    <definedName name="PIB">#REF!</definedName>
    <definedName name="Rentflag">IF([2]Comparison!$B$7,"","not ")</definedName>
    <definedName name="ressources">#REF!</definedName>
    <definedName name="rpflux">#REF!</definedName>
    <definedName name="rptof">#REF!</definedName>
    <definedName name="spanners_level1">#REF!</definedName>
    <definedName name="spanners_level2">#REF!</definedName>
    <definedName name="spanners_level3">#REF!</definedName>
    <definedName name="spanners_level4">#REF!</definedName>
    <definedName name="spanners_level5">#REF!</definedName>
    <definedName name="spanners_levelV">#REF!</definedName>
    <definedName name="spanners_levelX">#REF!</definedName>
    <definedName name="spanners_levelY">#REF!</definedName>
    <definedName name="spanners_levelZ">#REF!</definedName>
    <definedName name="stub_lines">#REF!</definedName>
    <definedName name="Table_DE.4b__Sources_of_private_wealth_accumulation_in_Germany__1870_2010___Multiplicative_decomposition">[3]TableDE4b!$A$3</definedName>
    <definedName name="temp">#REF!</definedName>
    <definedName name="titles">#REF!</definedName>
    <definedName name="totals">#REF!</definedName>
    <definedName name="xxx">#REF!</definedName>
    <definedName name="Year">[2]Output!$C$4:$C$38</definedName>
    <definedName name="YearLabel">[2]Output!$B$15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N20" i="1" l="1"/>
  <c r="N21" i="1"/>
  <c r="C21" i="1"/>
  <c r="C20" i="1"/>
  <c r="C19" i="1"/>
  <c r="C18" i="1"/>
  <c r="C17" i="1"/>
  <c r="C16" i="1"/>
  <c r="C15" i="1"/>
  <c r="C14" i="1"/>
  <c r="C13" i="1"/>
  <c r="C12" i="1"/>
  <c r="C11" i="1"/>
  <c r="C10" i="1"/>
  <c r="C9" i="1"/>
  <c r="C8" i="1"/>
  <c r="C7" i="1"/>
  <c r="C6" i="1"/>
  <c r="C5" i="1"/>
  <c r="B4" i="1"/>
  <c r="C4" i="1"/>
  <c r="B3" i="1"/>
  <c r="C3" i="1"/>
  <c r="D21" i="1"/>
  <c r="I21" i="1"/>
  <c r="K21" i="1"/>
  <c r="F21" i="1"/>
  <c r="D20" i="1"/>
  <c r="K20" i="1"/>
  <c r="F20" i="1"/>
  <c r="D19" i="1"/>
  <c r="K19" i="1"/>
  <c r="F19" i="1"/>
  <c r="D18" i="1"/>
  <c r="K18" i="1"/>
  <c r="F18" i="1"/>
  <c r="D17" i="1"/>
  <c r="K17" i="1"/>
  <c r="F17" i="1"/>
  <c r="D16" i="1"/>
  <c r="K16" i="1"/>
  <c r="F16" i="1"/>
  <c r="D15" i="1"/>
  <c r="K15" i="1"/>
  <c r="F15" i="1"/>
  <c r="D14" i="1"/>
  <c r="K14" i="1"/>
  <c r="F14" i="1"/>
  <c r="D13" i="1"/>
  <c r="K13" i="1"/>
  <c r="F13" i="1"/>
  <c r="K12" i="1"/>
  <c r="D12" i="1"/>
  <c r="F12" i="1"/>
  <c r="D11" i="1"/>
  <c r="K11" i="1"/>
  <c r="F11" i="1"/>
  <c r="D10" i="1"/>
  <c r="K10" i="1"/>
  <c r="F10" i="1"/>
  <c r="D9" i="1"/>
  <c r="K9" i="1"/>
  <c r="F9" i="1"/>
  <c r="D8" i="1"/>
  <c r="K8" i="1"/>
  <c r="F8" i="1"/>
  <c r="D7" i="1"/>
  <c r="K7" i="1"/>
  <c r="F7" i="1"/>
  <c r="D6" i="1"/>
  <c r="K6" i="1"/>
  <c r="F6" i="1"/>
  <c r="D5" i="1"/>
  <c r="K5" i="1"/>
  <c r="F5" i="1"/>
  <c r="D4" i="1"/>
  <c r="I4" i="1"/>
  <c r="K4" i="1"/>
  <c r="F4" i="1"/>
  <c r="D3" i="1"/>
  <c r="K3" i="1"/>
  <c r="F3" i="1"/>
  <c r="O11" i="1"/>
  <c r="O10" i="1"/>
  <c r="O9" i="1"/>
  <c r="O8" i="1"/>
  <c r="O7" i="1"/>
  <c r="O6" i="1"/>
  <c r="O5" i="1"/>
  <c r="O4" i="1"/>
  <c r="Q20" i="1"/>
  <c r="Q21" i="1"/>
  <c r="R21" i="1"/>
  <c r="R20" i="1"/>
  <c r="R19" i="1"/>
  <c r="R18" i="1"/>
  <c r="R17" i="1"/>
  <c r="R16" i="1"/>
  <c r="R15" i="1"/>
  <c r="R14" i="1"/>
  <c r="R13" i="1"/>
  <c r="R12" i="1"/>
  <c r="R11" i="1"/>
  <c r="R10" i="1"/>
  <c r="R9" i="1"/>
  <c r="R8" i="1"/>
  <c r="R7" i="1"/>
  <c r="R6" i="1"/>
  <c r="R5" i="1"/>
  <c r="R4" i="1"/>
  <c r="R3" i="1"/>
  <c r="J11" i="1"/>
  <c r="J10" i="1"/>
  <c r="J9" i="1"/>
  <c r="J8" i="1"/>
  <c r="J7" i="1"/>
  <c r="J6" i="1"/>
  <c r="J5" i="1"/>
  <c r="J4" i="1"/>
  <c r="C22" i="1"/>
  <c r="B22" i="1"/>
  <c r="N22" i="1"/>
  <c r="I22" i="1"/>
  <c r="J21" i="1"/>
  <c r="J14" i="1"/>
  <c r="J13" i="1"/>
  <c r="J12" i="1"/>
  <c r="J20" i="1"/>
  <c r="J19" i="1"/>
  <c r="J18" i="1"/>
  <c r="J17" i="1"/>
  <c r="J16" i="1"/>
  <c r="J15" i="1"/>
  <c r="O21" i="1"/>
  <c r="O20" i="1"/>
  <c r="O19" i="1"/>
  <c r="O18" i="1"/>
  <c r="O17" i="1"/>
  <c r="O16" i="1"/>
  <c r="O15" i="1"/>
  <c r="O14" i="1"/>
  <c r="O13" i="1"/>
  <c r="O12" i="1"/>
</calcChain>
</file>

<file path=xl/sharedStrings.xml><?xml version="1.0" encoding="utf-8"?>
<sst xmlns="http://schemas.openxmlformats.org/spreadsheetml/2006/main" count="72" uniqueCount="67">
  <si>
    <t>National income price index (WID.world)</t>
  </si>
  <si>
    <t>http://cache.media.enseignementsup-recherche.gouv.fr/file/2017/29/0/NF_2017-11_Synthese_effectifs_etudiants_2016-2017_num_802290.pdf</t>
  </si>
  <si>
    <t>2016-17</t>
  </si>
  <si>
    <t>2017-18</t>
  </si>
  <si>
    <t>2015-16</t>
  </si>
  <si>
    <t>2014-15</t>
  </si>
  <si>
    <t>2013-14</t>
  </si>
  <si>
    <t>2012-13</t>
  </si>
  <si>
    <t>2011-12</t>
  </si>
  <si>
    <t>2010-11</t>
  </si>
  <si>
    <t>http://cache.media.enseignementsup-recherche.gouv.fr/file/2016/04/7/NI_16.10_-_Effectifs_etudiants_2015-2016_689047.pdf</t>
  </si>
  <si>
    <t>Indice 2016=1</t>
  </si>
  <si>
    <t>Inflation</t>
  </si>
  <si>
    <t>2009-10</t>
  </si>
  <si>
    <t>2007-08</t>
  </si>
  <si>
    <t>2008-09</t>
  </si>
  <si>
    <t>Nombre total d'étudiants</t>
  </si>
  <si>
    <t>(milliers)</t>
  </si>
  <si>
    <t>croissance</t>
  </si>
  <si>
    <t>2018/2008</t>
  </si>
  <si>
    <t>2005-06</t>
  </si>
  <si>
    <t>http://cache.media.enseignementsup-recherche.gouv.fr/file/2016/46/1/depp_rers_2016_optim_630461.pdf</t>
  </si>
  <si>
    <t>(p.159)</t>
  </si>
  <si>
    <t>2006-07</t>
  </si>
  <si>
    <t>2004-05</t>
  </si>
  <si>
    <t>http://cache.media.enseignementsup-recherche.gouv.fr/file/2011/69/1/DEPP-RERS-2011_190014_191691.pdf</t>
  </si>
  <si>
    <t>(p.167)</t>
  </si>
  <si>
    <t>2002-03</t>
  </si>
  <si>
    <t>2003-04</t>
  </si>
  <si>
    <t>http://cache.media.enseignementsup-recherche.gouv.fr/file/2009/19/4/RERS2009_119194.pdf</t>
  </si>
  <si>
    <t>(p.165)</t>
  </si>
  <si>
    <t>http://cache.media.enseignementsup-recherche.gouv.fr/file/2006-2007/74/0/02-etablissements-filieres-sites-evolutions-atlas-regional-effectifs-etudiants-1999-2000-4_306740.pdf</t>
  </si>
  <si>
    <t>(p.9)</t>
  </si>
  <si>
    <t>1999-2000</t>
  </si>
  <si>
    <t>2000-01</t>
  </si>
  <si>
    <t>2001-02</t>
  </si>
  <si>
    <t>http://cache.media.enseignementsup-recherche.gouv.fr/file/Atlas_2001-2002/77/4/00-atlas2001-2002_32302_306774.pdf</t>
  </si>
  <si>
    <t>(p.16)</t>
  </si>
  <si>
    <t xml:space="preserve">https://www.performance-publique.budget.gouv.fr/sites/performance_publique/files/farandole/ressources/2018/pap/pdf/DBGPGMPGM150.pdf
</t>
  </si>
  <si>
    <t>Sources pour les nombres d'étudiants (total enseignement supérieur) (Ministère de l'Enseignement Supérieur):</t>
  </si>
  <si>
    <t>Budget de l'enseignement supérieur</t>
  </si>
  <si>
    <t>euros courants</t>
  </si>
  <si>
    <t>Indice 100 2008</t>
  </si>
  <si>
    <t>Revenu national par adulte (PPP euros 2016) (WID.world)</t>
  </si>
  <si>
    <t>(euros 2016)</t>
  </si>
  <si>
    <t>Indice 2008=100</t>
  </si>
  <si>
    <t>Budget/étudiant</t>
  </si>
  <si>
    <t xml:space="preserve">https://www.performance-publique.budget.gouv.fr/sites/performance_publique/files/farandole/ressources/2016/pap/pdf/DBGPGMPGM150.pdf
</t>
  </si>
  <si>
    <t>(p.37)</t>
  </si>
  <si>
    <t>(p.39)</t>
  </si>
  <si>
    <t>https://www.performance-publique.budget.gouv.fr/sites/performance_publique/files/farandole/ressources/2014/pap/pdf/DBGPGMPGM150.pdf</t>
  </si>
  <si>
    <t>(p.44)</t>
  </si>
  <si>
    <t>https://www.performance-publique.budget.gouv.fr/sites/performance_publique/files/farandole/ressources/2012/pap/pdf/PAP2012_BG_Recherche_enseignement_superieur.pdf</t>
  </si>
  <si>
    <t>(p.30)</t>
  </si>
  <si>
    <t>https://www.performance-publique.budget.gouv.fr/sites/performance_publique/files/farandole/ressources/2010/pap/pdf/PAP2010_BG_Recherche_enseignement_superieur.pdf</t>
  </si>
  <si>
    <t>(p.32)</t>
  </si>
  <si>
    <t>https://www.performance-publique.budget.gouv.fr/sites/performance_publique/files/farandole/ressources/2008/pap/pdf/PAP2008_BG_Recherche_et_enseignement_superieur.pdf</t>
  </si>
  <si>
    <t>(p.27)</t>
  </si>
  <si>
    <t>https://www.performance-publique.budget.gouv.fr/sites/performance_publique/files/farandole/ressources/2007/pap/pdf/DBGNORMALMSNRA.pdf</t>
  </si>
  <si>
    <t>https://www.performance-publique.budget.gouv.fr/sites/performance_publique/files/farandole/ressources/2006/pap/pdf/DBGPGMPGM150.pdf</t>
  </si>
  <si>
    <t>(p.6)</t>
  </si>
  <si>
    <t>www4.minefi.gouv.fr/budget/plf2005/bleus/pdf/SVMN38.pdf</t>
  </si>
  <si>
    <t>Les PLF 2005 et avant n'utilisent pas la même nomenclature, mais les budgets totaux indiqués au titre "Enseignement supérieur" apparaissent homogènes avec ceux indiqués ensuite au titre du programme 150 (exemple: le PLF 2006 indique 9,2 milliards pour 2005 au titre du programme 150, contre 9,3 milliards indiqués dans le PLF 2005 au titre "Enseignement supérieur")</t>
  </si>
  <si>
    <t>Sources sur les budgets de l'enseignement supérieur (à partir de 2005: crédits de paiement du programme 150, "Formations supérieures et recherche universitaire"; pour 2004 et avant, crédits de paiement totaux "Enseignement supérieur"; voir plus bas) (Projet de Lois de Finances)</t>
  </si>
  <si>
    <t>http://www4.minefi.gouv.fr/budget/plf2003/bleus/pdf/svmn38.pdf</t>
  </si>
  <si>
    <t>http://www4.minefi.gouv.fr/budget/plf2001/bleus/38/cadre.htm</t>
  </si>
  <si>
    <t>euros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</si>
</sst>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0.000"/>
    <numFmt numFmtId="165" formatCode="0.0"/>
    <numFmt numFmtId="166" formatCode="0.0%"/>
    <numFmt numFmtId="167" formatCode="General_)"/>
    <numFmt numFmtId="168" formatCode="_-* #,##0_-;\-* #,##0_-;_-* &quot;-&quot;_-;_-@_-"/>
    <numFmt numFmtId="169" formatCode="_-* #,##0.00_-;\-* #,##0.00_-;_-* &quot;-&quot;??_-;_-@_-"/>
    <numFmt numFmtId="170" formatCode="#,##0.000"/>
    <numFmt numFmtId="171" formatCode="#,##0.0"/>
    <numFmt numFmtId="172" formatCode="#,##0.00__;\-#,##0.00__;#,##0.00__;@__"/>
    <numFmt numFmtId="173" formatCode="_-&quot;£&quot;* #,##0_-;\-&quot;£&quot;* #,##0_-;_-&quot;£&quot;* &quot;-&quot;_-;_-@_-"/>
    <numFmt numFmtId="174" formatCode="_-&quot;£&quot;* #,##0.00_-;\-&quot;£&quot;* #,##0.00_-;_-&quot;£&quot;* &quot;-&quot;??_-;_-@_-"/>
    <numFmt numFmtId="175" formatCode="&quot;$&quot;#,##0_);\(&quot;$&quot;#,##0\)"/>
    <numFmt numFmtId="176" formatCode="_ * #,##0.00_ ;_ * \-#,##0.00_ ;_ * &quot;-&quot;??_ ;_ @_ "/>
    <numFmt numFmtId="177" formatCode="\$#,##0\ ;\(\$#,##0\)"/>
  </numFmts>
  <fonts count="37">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1"/>
      <color indexed="8"/>
      <name val="Calibri"/>
      <family val="2"/>
    </font>
    <font>
      <sz val="11"/>
      <color indexed="9"/>
      <name val="Calibri"/>
      <family val="2"/>
    </font>
    <font>
      <sz val="11"/>
      <color indexed="20"/>
      <name val="Calibri"/>
      <family val="2"/>
    </font>
    <font>
      <sz val="9"/>
      <color indexed="9"/>
      <name val="Times"/>
      <family val="1"/>
    </font>
    <font>
      <b/>
      <sz val="11"/>
      <color indexed="52"/>
      <name val="Calibri"/>
      <family val="2"/>
    </font>
    <font>
      <b/>
      <sz val="11"/>
      <color indexed="9"/>
      <name val="Calibri"/>
      <family val="2"/>
    </font>
    <font>
      <sz val="10"/>
      <name val="Arial"/>
      <family val="2"/>
    </font>
    <font>
      <sz val="9"/>
      <color indexed="8"/>
      <name val="Times"/>
      <family val="1"/>
    </font>
    <font>
      <sz val="12"/>
      <color indexed="24"/>
      <name val="Arial"/>
      <family val="2"/>
    </font>
    <font>
      <sz val="8"/>
      <name val="Helvetica"/>
    </font>
    <font>
      <b/>
      <sz val="8"/>
      <color indexed="24"/>
      <name val="Times New Roman"/>
      <family val="1"/>
    </font>
    <font>
      <sz val="8"/>
      <color indexed="24"/>
      <name val="Times New Roman"/>
      <family val="1"/>
    </font>
    <font>
      <i/>
      <sz val="11"/>
      <color indexed="23"/>
      <name val="Calibri"/>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30"/>
      <name val="Arial"/>
      <family val="2"/>
    </font>
    <font>
      <sz val="11"/>
      <color indexed="52"/>
      <name val="Calibri"/>
      <family val="2"/>
    </font>
    <font>
      <sz val="11"/>
      <color indexed="60"/>
      <name val="Calibri"/>
      <family val="2"/>
    </font>
    <font>
      <sz val="12"/>
      <color indexed="8"/>
      <name val="Calibri"/>
      <family val="2"/>
    </font>
    <font>
      <sz val="11"/>
      <name val="Arial"/>
      <family val="2"/>
    </font>
    <font>
      <sz val="9"/>
      <name val="Times New Roman"/>
      <family val="1"/>
    </font>
    <font>
      <sz val="10"/>
      <color indexed="8"/>
      <name val="Times"/>
      <family val="1"/>
    </font>
    <font>
      <sz val="9"/>
      <name val="Times"/>
    </font>
    <font>
      <sz val="12"/>
      <name val="Arial CE"/>
    </font>
    <font>
      <b/>
      <sz val="11"/>
      <color indexed="63"/>
      <name val="Calibri"/>
      <family val="2"/>
    </font>
    <font>
      <sz val="7"/>
      <name val="Helvetica"/>
    </font>
    <font>
      <b/>
      <sz val="18"/>
      <color indexed="56"/>
      <name val="Cambria"/>
      <family val="2"/>
    </font>
    <font>
      <sz val="11"/>
      <color indexed="10"/>
      <name val="Calibri"/>
      <family val="2"/>
    </font>
    <font>
      <sz val="10"/>
      <name val="Times"/>
      <family val="1"/>
    </font>
  </fonts>
  <fills count="2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4" borderId="0" applyNumberFormat="0" applyBorder="0" applyAlignment="0" applyProtection="0"/>
    <xf numFmtId="167" fontId="7" fillId="0" borderId="0">
      <alignment vertical="top"/>
    </xf>
    <xf numFmtId="0" fontId="8" fillId="17" borderId="1" applyNumberFormat="0" applyAlignment="0" applyProtection="0"/>
    <xf numFmtId="0" fontId="9" fillId="18" borderId="2" applyNumberFormat="0" applyAlignment="0" applyProtection="0"/>
    <xf numFmtId="168" fontId="10" fillId="0" borderId="0" applyFont="0" applyFill="0" applyBorder="0" applyAlignment="0" applyProtection="0"/>
    <xf numFmtId="169" fontId="10" fillId="0" borderId="0" applyFont="0" applyFill="0" applyBorder="0" applyAlignment="0" applyProtection="0"/>
    <xf numFmtId="3" fontId="11" fillId="0" borderId="0" applyFill="0" applyBorder="0">
      <alignment horizontal="right" vertical="top"/>
    </xf>
    <xf numFmtId="170" fontId="11" fillId="0" borderId="0" applyFill="0" applyBorder="0">
      <alignment horizontal="right" vertical="top"/>
    </xf>
    <xf numFmtId="3" fontId="11" fillId="0" borderId="0" applyFill="0" applyBorder="0">
      <alignment horizontal="right" vertical="top"/>
    </xf>
    <xf numFmtId="171" fontId="7" fillId="0" borderId="0" applyFont="0" applyFill="0" applyBorder="0">
      <alignment horizontal="right" vertical="top"/>
    </xf>
    <xf numFmtId="172" fontId="11" fillId="0" borderId="0" applyFont="0" applyFill="0" applyBorder="0" applyAlignment="0" applyProtection="0">
      <alignment horizontal="right" vertical="top"/>
    </xf>
    <xf numFmtId="170" fontId="11" fillId="0" borderId="0">
      <alignment horizontal="right" vertical="top"/>
    </xf>
    <xf numFmtId="3" fontId="10"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175" fontId="10" fillId="0" borderId="0" applyFont="0" applyFill="0" applyBorder="0" applyAlignment="0" applyProtection="0"/>
    <xf numFmtId="0" fontId="12" fillId="0" borderId="0" applyFont="0" applyFill="0" applyBorder="0" applyAlignment="0" applyProtection="0"/>
    <xf numFmtId="176"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3" fontId="12" fillId="0" borderId="0" applyFont="0" applyFill="0" applyBorder="0" applyAlignment="0" applyProtection="0"/>
    <xf numFmtId="2" fontId="10" fillId="0" borderId="0" applyFont="0" applyFill="0" applyBorder="0" applyAlignment="0" applyProtection="0"/>
    <xf numFmtId="0" fontId="17" fillId="0" borderId="0" applyNumberFormat="0" applyFill="0" applyBorder="0" applyAlignment="0" applyProtection="0">
      <alignment vertical="top"/>
      <protection locked="0"/>
    </xf>
    <xf numFmtId="0" fontId="18" fillId="5"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8" borderId="1" applyNumberFormat="0" applyAlignment="0" applyProtection="0"/>
    <xf numFmtId="0" fontId="23" fillId="0" borderId="0" applyNumberFormat="0" applyFill="0" applyBorder="0" applyAlignment="0" applyProtection="0">
      <alignment vertical="top"/>
      <protection locked="0"/>
    </xf>
    <xf numFmtId="0" fontId="24" fillId="0" borderId="6" applyNumberFormat="0" applyFill="0" applyAlignment="0" applyProtection="0"/>
    <xf numFmtId="177" fontId="12" fillId="0" borderId="0" applyFont="0" applyFill="0" applyBorder="0" applyAlignment="0" applyProtection="0"/>
    <xf numFmtId="0" fontId="10" fillId="0" borderId="0"/>
    <xf numFmtId="0" fontId="25" fillId="19"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6" fillId="0" borderId="0"/>
    <xf numFmtId="0" fontId="26" fillId="0" borderId="0"/>
    <xf numFmtId="0" fontId="27" fillId="0" borderId="0"/>
    <xf numFmtId="0" fontId="27" fillId="0" borderId="0"/>
    <xf numFmtId="0" fontId="27" fillId="0" borderId="0"/>
    <xf numFmtId="0" fontId="27" fillId="0" borderId="0"/>
    <xf numFmtId="0" fontId="28" fillId="0" borderId="7" applyNumberFormat="0" applyFill="0" applyAlignment="0" applyProtection="0"/>
    <xf numFmtId="1" fontId="7" fillId="0" borderId="0">
      <alignment vertical="top" wrapText="1"/>
    </xf>
    <xf numFmtId="1" fontId="29" fillId="0" borderId="0" applyFill="0" applyBorder="0" applyProtection="0"/>
    <xf numFmtId="1" fontId="28" fillId="0" borderId="0" applyFont="0" applyFill="0" applyBorder="0" applyProtection="0">
      <alignment vertical="center"/>
    </xf>
    <xf numFmtId="1" fontId="30" fillId="0" borderId="0">
      <alignment horizontal="right" vertical="top"/>
    </xf>
    <xf numFmtId="1" fontId="11" fillId="0" borderId="0" applyNumberFormat="0" applyFill="0" applyBorder="0">
      <alignment vertical="top"/>
    </xf>
    <xf numFmtId="0" fontId="31" fillId="0" borderId="0"/>
    <xf numFmtId="0" fontId="10" fillId="20" borderId="8" applyNumberFormat="0" applyFont="0" applyAlignment="0" applyProtection="0"/>
    <xf numFmtId="0" fontId="32" fillId="17" borderId="9" applyNumberFormat="0" applyAlignment="0" applyProtection="0"/>
    <xf numFmtId="9" fontId="10" fillId="0" borderId="0" applyFont="0" applyFill="0" applyBorder="0" applyAlignment="0" applyProtection="0"/>
    <xf numFmtId="43" fontId="10" fillId="0" borderId="0" applyFont="0" applyFill="0" applyBorder="0" applyAlignment="0" applyProtection="0"/>
    <xf numFmtId="9" fontId="26" fillId="0" borderId="0" applyFont="0" applyFill="0" applyBorder="0" applyAlignment="0" applyProtection="0"/>
    <xf numFmtId="9" fontId="10" fillId="0" borderId="0" applyFont="0" applyFill="0" applyBorder="0" applyAlignment="0" applyProtection="0"/>
    <xf numFmtId="9" fontId="26" fillId="0" borderId="0" applyFont="0" applyFill="0" applyBorder="0" applyAlignment="0" applyProtection="0"/>
    <xf numFmtId="0" fontId="10" fillId="0" borderId="0"/>
    <xf numFmtId="2" fontId="10" fillId="0" borderId="0" applyFont="0" applyFill="0" applyBorder="0" applyProtection="0">
      <alignment horizontal="right"/>
    </xf>
    <xf numFmtId="2" fontId="10" fillId="0" borderId="0" applyFont="0" applyFill="0" applyBorder="0" applyProtection="0">
      <alignment horizontal="right"/>
    </xf>
    <xf numFmtId="0" fontId="33" fillId="0" borderId="10">
      <alignment horizontal="center"/>
    </xf>
    <xf numFmtId="49" fontId="11" fillId="0" borderId="0" applyFill="0" applyBorder="0" applyAlignment="0" applyProtection="0">
      <alignment vertical="top"/>
    </xf>
    <xf numFmtId="0" fontId="34" fillId="0" borderId="0" applyNumberFormat="0" applyFill="0" applyBorder="0" applyAlignment="0" applyProtection="0"/>
    <xf numFmtId="2" fontId="12" fillId="0" borderId="0" applyFont="0" applyFill="0" applyBorder="0" applyAlignment="0" applyProtection="0"/>
    <xf numFmtId="0" fontId="35" fillId="0" borderId="0" applyNumberFormat="0" applyFill="0" applyBorder="0" applyAlignment="0" applyProtection="0"/>
    <xf numFmtId="1" fontId="36" fillId="0" borderId="0">
      <alignment vertical="top" wrapText="1"/>
    </xf>
    <xf numFmtId="0" fontId="2" fillId="0" borderId="0" applyNumberFormat="0" applyFill="0" applyBorder="0" applyAlignment="0" applyProtection="0"/>
    <xf numFmtId="0" fontId="2" fillId="0" borderId="0" applyNumberFormat="0" applyFill="0" applyBorder="0" applyAlignment="0" applyProtection="0"/>
  </cellStyleXfs>
  <cellXfs count="14">
    <xf numFmtId="0" fontId="0" fillId="0" borderId="0" xfId="0"/>
    <xf numFmtId="0" fontId="1" fillId="0" borderId="0" xfId="11"/>
    <xf numFmtId="166" fontId="0" fillId="0" borderId="0" xfId="0" applyNumberFormat="1" applyAlignment="1">
      <alignment horizontal="center"/>
    </xf>
    <xf numFmtId="0" fontId="0" fillId="0" borderId="0" xfId="0" applyAlignment="1">
      <alignment horizontal="left"/>
    </xf>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164" fontId="0" fillId="0" borderId="0" xfId="0" applyNumberFormat="1" applyAlignment="1"/>
    <xf numFmtId="0" fontId="0" fillId="0" borderId="0" xfId="0" applyAlignment="1"/>
    <xf numFmtId="166" fontId="0" fillId="0" borderId="0" xfId="0" applyNumberFormat="1" applyAlignment="1"/>
    <xf numFmtId="165" fontId="0" fillId="0" borderId="0" xfId="0" applyNumberFormat="1" applyAlignment="1">
      <alignment horizontal="center"/>
    </xf>
    <xf numFmtId="1" fontId="3" fillId="0" borderId="0" xfId="0" applyNumberFormat="1" applyFont="1" applyAlignment="1">
      <alignment horizontal="center"/>
    </xf>
    <xf numFmtId="0" fontId="1" fillId="0" borderId="0" xfId="11" applyAlignment="1">
      <alignment horizontal="left"/>
    </xf>
    <xf numFmtId="0" fontId="0" fillId="2" borderId="0" xfId="11" applyFont="1" applyFill="1" applyAlignment="1">
      <alignment horizontal="left"/>
    </xf>
  </cellXfs>
  <cellStyles count="110">
    <cellStyle name="20% - Accent1" xfId="21"/>
    <cellStyle name="20% - Accent2" xfId="22"/>
    <cellStyle name="20% - Accent3" xfId="23"/>
    <cellStyle name="20% - Accent4" xfId="24"/>
    <cellStyle name="20% - Accent5" xfId="25"/>
    <cellStyle name="20% - Accent6" xfId="26"/>
    <cellStyle name="40% - Accent1" xfId="27"/>
    <cellStyle name="40% - Accent2" xfId="28"/>
    <cellStyle name="40% - Accent3" xfId="29"/>
    <cellStyle name="40% - Accent4" xfId="30"/>
    <cellStyle name="40% - Accent5" xfId="31"/>
    <cellStyle name="40% - Accent6" xfId="32"/>
    <cellStyle name="60% - Accent1" xfId="33"/>
    <cellStyle name="60% - Accent2" xfId="34"/>
    <cellStyle name="60% - Accent3" xfId="35"/>
    <cellStyle name="60% - Accent4" xfId="36"/>
    <cellStyle name="60% - Accent5" xfId="37"/>
    <cellStyle name="60% - Accent6" xfId="38"/>
    <cellStyle name="Bad" xfId="39"/>
    <cellStyle name="caché" xfId="40"/>
    <cellStyle name="Calculation" xfId="41"/>
    <cellStyle name="Check Cell" xfId="42"/>
    <cellStyle name="Comma [0]_ALVAREDO_PIKETTY_May2009sent.xls Chart -1023" xfId="43"/>
    <cellStyle name="Comma(0)" xfId="45"/>
    <cellStyle name="Comma(3)" xfId="46"/>
    <cellStyle name="Comma[0]" xfId="47"/>
    <cellStyle name="Comma[1]" xfId="48"/>
    <cellStyle name="Comma[2]__" xfId="49"/>
    <cellStyle name="Comma[3]" xfId="50"/>
    <cellStyle name="Comma_ALVAREDO_PIKETTY_May2009sent.xls Chart -1023" xfId="44"/>
    <cellStyle name="Comma0" xfId="51"/>
    <cellStyle name="Currency [0]_ALVAREDO_PIKETTY_May2009sent.xls Chart -1023" xfId="52"/>
    <cellStyle name="Currency_ALVAREDO_PIKETTY_May2009sent.xls Chart -1023" xfId="53"/>
    <cellStyle name="Currency0" xfId="54"/>
    <cellStyle name="Date" xfId="55"/>
    <cellStyle name="Dezimal_03-09-03" xfId="56"/>
    <cellStyle name="En-tête 1" xfId="57"/>
    <cellStyle name="En-tête 2" xfId="58"/>
    <cellStyle name="Explanatory Text" xfId="59"/>
    <cellStyle name="Financier0" xfId="60"/>
    <cellStyle name="Fixed" xfId="61"/>
    <cellStyle name="Followed Hyperlink_ALVAREDO_PIKETTY_May2009sent.xls Chart -1023" xfId="62"/>
    <cellStyle name="Good" xfId="63"/>
    <cellStyle name="Heading 1" xfId="64"/>
    <cellStyle name="Heading 2" xfId="65"/>
    <cellStyle name="Heading 3" xfId="66"/>
    <cellStyle name="Heading 4" xfId="67"/>
    <cellStyle name="Input" xfId="68"/>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cellStyle name="Lien hypertexte 2" xfId="69"/>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108" builtinId="9" hidden="1"/>
    <cellStyle name="Lien hypertexte visité" xfId="109" builtinId="9" hidden="1"/>
    <cellStyle name="Linked Cell" xfId="70"/>
    <cellStyle name="Monétaire0" xfId="71"/>
    <cellStyle name="Motif" xfId="72"/>
    <cellStyle name="Neutral" xfId="73"/>
    <cellStyle name="Normaali_Eduskuntavaalit" xfId="74"/>
    <cellStyle name="Normal" xfId="0" builtinId="0"/>
    <cellStyle name="Normal 2" xfId="75"/>
    <cellStyle name="Normal 2 2" xfId="76"/>
    <cellStyle name="Normal 2 3" xfId="77"/>
    <cellStyle name="Normal 2_AccumulationEquation" xfId="78"/>
    <cellStyle name="Normal 3" xfId="79"/>
    <cellStyle name="Normal 4" xfId="80"/>
    <cellStyle name="Normal 5" xfId="81"/>
    <cellStyle name="Normal 6" xfId="82"/>
    <cellStyle name="Normal 7" xfId="83"/>
    <cellStyle name="Normal 8" xfId="84"/>
    <cellStyle name="Normal GHG whole table" xfId="85"/>
    <cellStyle name="Normal-blank" xfId="86"/>
    <cellStyle name="Normal-bottom" xfId="87"/>
    <cellStyle name="Normal-center" xfId="88"/>
    <cellStyle name="Normal-droit" xfId="89"/>
    <cellStyle name="normální_Nove vystupy_DOPOCTENE" xfId="91"/>
    <cellStyle name="Normal-top" xfId="90"/>
    <cellStyle name="Note" xfId="92"/>
    <cellStyle name="Output" xfId="93"/>
    <cellStyle name="Percent_ALVAREDO_PIKETTY_May2009sent.xls Chart -1023" xfId="94"/>
    <cellStyle name="Pilkku_Esimerkkejä kaavioista.xls Kaavio 1" xfId="95"/>
    <cellStyle name="Pourcentage 2" xfId="96"/>
    <cellStyle name="Pourcentage 3" xfId="97"/>
    <cellStyle name="Pourcentage 4" xfId="98"/>
    <cellStyle name="Standard_2 + 3" xfId="99"/>
    <cellStyle name="Style 24" xfId="100"/>
    <cellStyle name="Style 25" xfId="101"/>
    <cellStyle name="style_col_headings" xfId="102"/>
    <cellStyle name="TEXT" xfId="103"/>
    <cellStyle name="Title" xfId="104"/>
    <cellStyle name="Virgule fixe" xfId="105"/>
    <cellStyle name="Warning Text" xfId="106"/>
    <cellStyle name="Wrapped" xfId="10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chartsheet" Target="chartsheets/sheet3.xml"/><Relationship Id="rId7" Type="http://schemas.openxmlformats.org/officeDocument/2006/relationships/worksheet" Target="worksheets/sheet1.xml"/><Relationship Id="rId12" Type="http://schemas.openxmlformats.org/officeDocument/2006/relationships/styles" Target="style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theme" Target="theme/theme1.xml"/><Relationship Id="rId5" Type="http://schemas.openxmlformats.org/officeDocument/2006/relationships/chartsheet" Target="chartsheets/sheet5.xml"/><Relationship Id="rId10" Type="http://schemas.openxmlformats.org/officeDocument/2006/relationships/externalLink" Target="externalLinks/externalLink3.xml"/><Relationship Id="rId4" Type="http://schemas.openxmlformats.org/officeDocument/2006/relationships/chartsheet" Target="chart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baseline="0"/>
              <a:t>Evolution du budget de l'enseignement </a:t>
            </a:r>
            <a:r>
              <a:rPr lang="fr-FR" sz="2000" b="1" i="0" baseline="0"/>
              <a:t>supérieur en France</a:t>
            </a:r>
            <a:endParaRPr lang="fr-FR" sz="2000" b="1" i="0"/>
          </a:p>
        </c:rich>
      </c:tx>
      <c:layout>
        <c:manualLayout>
          <c:xMode val="edge"/>
          <c:yMode val="edge"/>
          <c:x val="0.145782248423136"/>
          <c:y val="1.83333333333333E-3"/>
        </c:manualLayout>
      </c:layout>
      <c:overlay val="0"/>
      <c:spPr>
        <a:noFill/>
        <a:ln w="25400">
          <a:noFill/>
        </a:ln>
      </c:spPr>
    </c:title>
    <c:autoTitleDeleted val="0"/>
    <c:plotArea>
      <c:layout>
        <c:manualLayout>
          <c:layoutTarget val="inner"/>
          <c:xMode val="edge"/>
          <c:yMode val="edge"/>
          <c:x val="6.3591334460155802E-2"/>
          <c:y val="6.7408719743365403E-2"/>
          <c:w val="0.88554510038339396"/>
          <c:h val="0.83615378870324097"/>
        </c:manualLayout>
      </c:layout>
      <c:lineChart>
        <c:grouping val="standard"/>
        <c:varyColors val="0"/>
        <c:ser>
          <c:idx val="6"/>
          <c:order val="0"/>
          <c:tx>
            <c:v>Budget total (Formations supérieures et recherche universitaire). En milliards d'euros constants (après prise en compte de l'inflation)</c:v>
          </c:tx>
          <c:spPr>
            <a:ln w="41275">
              <a:solidFill>
                <a:schemeClr val="accent3"/>
              </a:solidFill>
            </a:ln>
          </c:spPr>
          <c:marker>
            <c:symbol val="circle"/>
            <c:size val="12"/>
            <c:spPr>
              <a:solidFill>
                <a:schemeClr val="accent3"/>
              </a:solidFill>
              <a:ln>
                <a:solidFill>
                  <a:schemeClr val="accent3"/>
                </a:solidFill>
              </a:ln>
            </c:spPr>
          </c:marker>
          <c:cat>
            <c:numRef>
              <c:f>Series!$A$11:$A$21</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Series!$C$11:$C$21</c:f>
              <c:numCache>
                <c:formatCode>0.0</c:formatCode>
                <c:ptCount val="11"/>
                <c:pt idx="0">
                  <c:v>12.329170900939367</c:v>
                </c:pt>
                <c:pt idx="1">
                  <c:v>12.753349365468697</c:v>
                </c:pt>
                <c:pt idx="2">
                  <c:v>13.155265534339064</c:v>
                </c:pt>
                <c:pt idx="3">
                  <c:v>13.139724393812708</c:v>
                </c:pt>
                <c:pt idx="4">
                  <c:v>13.305842132451698</c:v>
                </c:pt>
                <c:pt idx="5">
                  <c:v>13.413111338937869</c:v>
                </c:pt>
                <c:pt idx="6">
                  <c:v>13.440734862385318</c:v>
                </c:pt>
                <c:pt idx="7">
                  <c:v>13.089580215791063</c:v>
                </c:pt>
                <c:pt idx="8">
                  <c:v>13.185360899999997</c:v>
                </c:pt>
                <c:pt idx="9">
                  <c:v>13.446300000000001</c:v>
                </c:pt>
                <c:pt idx="10">
                  <c:v>13.4</c:v>
                </c:pt>
              </c:numCache>
            </c:numRef>
          </c:val>
          <c:smooth val="0"/>
        </c:ser>
        <c:ser>
          <c:idx val="0"/>
          <c:order val="1"/>
          <c:tx>
            <c:v>En milliards d'euros courants (avant prise en compte de l'inflation)</c:v>
          </c:tx>
          <c:spPr>
            <a:ln w="38100">
              <a:solidFill>
                <a:schemeClr val="accent6"/>
              </a:solidFill>
            </a:ln>
          </c:spPr>
          <c:marker>
            <c:symbol val="triangle"/>
            <c:size val="12"/>
            <c:spPr>
              <a:solidFill>
                <a:schemeClr val="accent6"/>
              </a:solidFill>
              <a:ln>
                <a:solidFill>
                  <a:schemeClr val="accent6"/>
                </a:solidFill>
              </a:ln>
            </c:spPr>
          </c:marker>
          <c:val>
            <c:numRef>
              <c:f>Series!$B$11:$B$21</c:f>
              <c:numCache>
                <c:formatCode>General</c:formatCode>
                <c:ptCount val="11"/>
                <c:pt idx="0">
                  <c:v>11.3</c:v>
                </c:pt>
                <c:pt idx="1">
                  <c:v>11.7</c:v>
                </c:pt>
                <c:pt idx="2">
                  <c:v>12.2</c:v>
                </c:pt>
                <c:pt idx="3">
                  <c:v>12.3</c:v>
                </c:pt>
                <c:pt idx="4">
                  <c:v>12.6</c:v>
                </c:pt>
                <c:pt idx="5">
                  <c:v>12.8</c:v>
                </c:pt>
                <c:pt idx="6">
                  <c:v>12.9</c:v>
                </c:pt>
                <c:pt idx="7">
                  <c:v>12.7</c:v>
                </c:pt>
                <c:pt idx="8">
                  <c:v>12.9</c:v>
                </c:pt>
                <c:pt idx="9">
                  <c:v>13.3</c:v>
                </c:pt>
                <c:pt idx="10">
                  <c:v>13.4</c:v>
                </c:pt>
              </c:numCache>
            </c:numRef>
          </c:val>
          <c:smooth val="0"/>
        </c:ser>
        <c:dLbls>
          <c:showLegendKey val="0"/>
          <c:showVal val="0"/>
          <c:showCatName val="0"/>
          <c:showSerName val="0"/>
          <c:showPercent val="0"/>
          <c:showBubbleSize val="0"/>
        </c:dLbls>
        <c:marker val="1"/>
        <c:smooth val="0"/>
        <c:axId val="478895352"/>
        <c:axId val="478895744"/>
      </c:lineChart>
      <c:catAx>
        <c:axId val="478895352"/>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478895744"/>
        <c:crossesAt val="0"/>
        <c:auto val="0"/>
        <c:lblAlgn val="ctr"/>
        <c:lblOffset val="100"/>
        <c:tickLblSkip val="1"/>
        <c:tickMarkSkip val="1"/>
        <c:noMultiLvlLbl val="0"/>
      </c:catAx>
      <c:valAx>
        <c:axId val="478895744"/>
        <c:scaling>
          <c:orientation val="minMax"/>
          <c:max val="17"/>
          <c:min val="10"/>
        </c:scaling>
        <c:delete val="0"/>
        <c:axPos val="l"/>
        <c:majorGridlines>
          <c:spPr>
            <a:ln w="12700">
              <a:solidFill>
                <a:srgbClr val="000000"/>
              </a:solidFill>
              <a:prstDash val="sysDash"/>
            </a:ln>
          </c:spPr>
        </c:majorGridlines>
        <c:numFmt formatCode="#,##0.0" sourceLinked="0"/>
        <c:majorTickMark val="out"/>
        <c:minorTickMark val="none"/>
        <c:tickLblPos val="nextTo"/>
        <c:spPr>
          <a:ln w="12700">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78895352"/>
        <c:crossesAt val="1"/>
        <c:crossBetween val="midCat"/>
        <c:majorUnit val="0.5"/>
      </c:valAx>
      <c:spPr>
        <a:solidFill>
          <a:srgbClr val="FFFFFF"/>
        </a:solidFill>
        <a:ln w="12700">
          <a:solidFill>
            <a:srgbClr val="000000"/>
          </a:solidFill>
          <a:prstDash val="solid"/>
        </a:ln>
      </c:spPr>
    </c:plotArea>
    <c:legend>
      <c:legendPos val="t"/>
      <c:layout>
        <c:manualLayout>
          <c:xMode val="edge"/>
          <c:yMode val="edge"/>
          <c:x val="0.12740972734721101"/>
          <c:y val="0.12018839311752701"/>
          <c:w val="0.72843952800563505"/>
          <c:h val="0.23499810440361599"/>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a:t>Evolution</a:t>
            </a:r>
            <a:r>
              <a:rPr lang="fr-FR" sz="2000" baseline="0"/>
              <a:t> du nombre total d'étudiants en France </a:t>
            </a:r>
            <a:r>
              <a:rPr lang="fr-FR" sz="2000" b="0" baseline="0"/>
              <a:t>(toutes fillières) </a:t>
            </a:r>
            <a:endParaRPr lang="fr-FR" sz="2000" b="0" i="0"/>
          </a:p>
        </c:rich>
      </c:tx>
      <c:layout>
        <c:manualLayout>
          <c:xMode val="edge"/>
          <c:yMode val="edge"/>
          <c:x val="0.11960423795193099"/>
          <c:y val="1.83333333333333E-3"/>
        </c:manualLayout>
      </c:layout>
      <c:overlay val="0"/>
      <c:spPr>
        <a:noFill/>
        <a:ln w="25400">
          <a:noFill/>
        </a:ln>
      </c:spPr>
    </c:title>
    <c:autoTitleDeleted val="0"/>
    <c:plotArea>
      <c:layout>
        <c:manualLayout>
          <c:layoutTarget val="inner"/>
          <c:xMode val="edge"/>
          <c:yMode val="edge"/>
          <c:x val="7.2753638125077305E-2"/>
          <c:y val="6.7408668511030695E-2"/>
          <c:w val="0.88554510038339396"/>
          <c:h val="0.83615378870324097"/>
        </c:manualLayout>
      </c:layout>
      <c:lineChart>
        <c:grouping val="standard"/>
        <c:varyColors val="0"/>
        <c:ser>
          <c:idx val="0"/>
          <c:order val="0"/>
          <c:tx>
            <c:v>Nombre total d'étudiants (en milliers)</c:v>
          </c:tx>
          <c:spPr>
            <a:ln w="41275">
              <a:solidFill>
                <a:schemeClr val="accent1"/>
              </a:solidFill>
            </a:ln>
          </c:spPr>
          <c:marker>
            <c:symbol val="diamond"/>
            <c:size val="16"/>
          </c:marker>
          <c:cat>
            <c:strRef>
              <c:f>Series!$H$11:$H$21</c:f>
              <c:strCache>
                <c:ptCount val="11"/>
                <c:pt idx="0">
                  <c:v>2007-08</c:v>
                </c:pt>
                <c:pt idx="1">
                  <c:v>2008-09</c:v>
                </c:pt>
                <c:pt idx="2">
                  <c:v>2009-10</c:v>
                </c:pt>
                <c:pt idx="3">
                  <c:v>2010-11</c:v>
                </c:pt>
                <c:pt idx="4">
                  <c:v>2011-12</c:v>
                </c:pt>
                <c:pt idx="5">
                  <c:v>2012-13</c:v>
                </c:pt>
                <c:pt idx="6">
                  <c:v>2013-14</c:v>
                </c:pt>
                <c:pt idx="7">
                  <c:v>2014-15</c:v>
                </c:pt>
                <c:pt idx="8">
                  <c:v>2015-16</c:v>
                </c:pt>
                <c:pt idx="9">
                  <c:v>2016-17</c:v>
                </c:pt>
                <c:pt idx="10">
                  <c:v>2017-18</c:v>
                </c:pt>
              </c:strCache>
            </c:strRef>
          </c:cat>
          <c:val>
            <c:numRef>
              <c:f>Series!$I$11:$I$21</c:f>
              <c:numCache>
                <c:formatCode>General</c:formatCode>
                <c:ptCount val="11"/>
                <c:pt idx="0">
                  <c:v>2231</c:v>
                </c:pt>
                <c:pt idx="1">
                  <c:v>2254</c:v>
                </c:pt>
                <c:pt idx="2">
                  <c:v>2314</c:v>
                </c:pt>
                <c:pt idx="3">
                  <c:v>2320</c:v>
                </c:pt>
                <c:pt idx="4">
                  <c:v>2351</c:v>
                </c:pt>
                <c:pt idx="5">
                  <c:v>2379</c:v>
                </c:pt>
                <c:pt idx="6">
                  <c:v>2432</c:v>
                </c:pt>
                <c:pt idx="7">
                  <c:v>2471</c:v>
                </c:pt>
                <c:pt idx="8">
                  <c:v>2551</c:v>
                </c:pt>
                <c:pt idx="9">
                  <c:v>2610</c:v>
                </c:pt>
                <c:pt idx="10" formatCode="0">
                  <c:v>2670.0299999999997</c:v>
                </c:pt>
              </c:numCache>
            </c:numRef>
          </c:val>
          <c:smooth val="0"/>
        </c:ser>
        <c:dLbls>
          <c:showLegendKey val="0"/>
          <c:showVal val="0"/>
          <c:showCatName val="0"/>
          <c:showSerName val="0"/>
          <c:showPercent val="0"/>
          <c:showBubbleSize val="0"/>
        </c:dLbls>
        <c:marker val="1"/>
        <c:smooth val="0"/>
        <c:axId val="478896528"/>
        <c:axId val="520403256"/>
      </c:lineChart>
      <c:catAx>
        <c:axId val="478896528"/>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0403256"/>
        <c:crossesAt val="0"/>
        <c:auto val="0"/>
        <c:lblAlgn val="ctr"/>
        <c:lblOffset val="100"/>
        <c:tickLblSkip val="1"/>
        <c:tickMarkSkip val="1"/>
        <c:noMultiLvlLbl val="0"/>
      </c:catAx>
      <c:valAx>
        <c:axId val="520403256"/>
        <c:scaling>
          <c:orientation val="minMax"/>
          <c:max val="2800"/>
          <c:min val="2100"/>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78896528"/>
        <c:crossesAt val="1"/>
        <c:crossBetween val="midCat"/>
        <c:majorUnit val="100"/>
      </c:valAx>
      <c:spPr>
        <a:solidFill>
          <a:srgbClr val="FFFFFF"/>
        </a:solidFill>
        <a:ln w="12700">
          <a:solidFill>
            <a:srgbClr val="000000"/>
          </a:solidFill>
          <a:prstDash val="solid"/>
        </a:ln>
      </c:spPr>
    </c:plotArea>
    <c:legend>
      <c:legendPos val="t"/>
      <c:layout>
        <c:manualLayout>
          <c:xMode val="edge"/>
          <c:yMode val="edge"/>
          <c:x val="0.22135189887806947"/>
          <c:y val="0.1516576570312817"/>
          <c:w val="0.30785797946950366"/>
          <c:h val="0.206835666375036"/>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t>La chute du budget par étudiant en France </a:t>
            </a:r>
            <a:r>
              <a:rPr lang="fr-FR" sz="1800" b="0" i="0" baseline="0"/>
              <a:t>(base 100 en 2008) </a:t>
            </a:r>
            <a:endParaRPr lang="fr-FR" sz="1800" b="0" i="0"/>
          </a:p>
        </c:rich>
      </c:tx>
      <c:layout>
        <c:manualLayout>
          <c:xMode val="edge"/>
          <c:yMode val="edge"/>
          <c:x val="0.143164447376015"/>
          <c:y val="5.53703703703704E-3"/>
        </c:manualLayout>
      </c:layout>
      <c:overlay val="0"/>
      <c:spPr>
        <a:noFill/>
        <a:ln w="25400">
          <a:noFill/>
        </a:ln>
      </c:spPr>
    </c:title>
    <c:autoTitleDeleted val="0"/>
    <c:plotArea>
      <c:layout>
        <c:manualLayout>
          <c:layoutTarget val="inner"/>
          <c:xMode val="edge"/>
          <c:yMode val="edge"/>
          <c:x val="7.2753638125077305E-2"/>
          <c:y val="6.7408668511030695E-2"/>
          <c:w val="0.88765727418889395"/>
          <c:h val="0.75837605715952205"/>
        </c:manualLayout>
      </c:layout>
      <c:lineChart>
        <c:grouping val="standard"/>
        <c:varyColors val="0"/>
        <c:ser>
          <c:idx val="6"/>
          <c:order val="0"/>
          <c:tx>
            <c:v>Budget total enseignement supérieur (euros constants)</c:v>
          </c:tx>
          <c:spPr>
            <a:ln w="41275">
              <a:solidFill>
                <a:schemeClr val="accent3"/>
              </a:solidFill>
            </a:ln>
          </c:spPr>
          <c:marker>
            <c:symbol val="circle"/>
            <c:size val="12"/>
            <c:spPr>
              <a:solidFill>
                <a:schemeClr val="accent3"/>
              </a:solidFill>
              <a:ln>
                <a:solidFill>
                  <a:schemeClr val="accent3"/>
                </a:solidFill>
              </a:ln>
            </c:spPr>
          </c:marker>
          <c:cat>
            <c:numRef>
              <c:f>Series!$A$11:$A$21</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Series!$D$11:$D$21</c:f>
              <c:numCache>
                <c:formatCode>0</c:formatCode>
                <c:ptCount val="11"/>
                <c:pt idx="0">
                  <c:v>100</c:v>
                </c:pt>
                <c:pt idx="1">
                  <c:v>103.44044597919405</c:v>
                </c:pt>
                <c:pt idx="2">
                  <c:v>106.70032591840183</c:v>
                </c:pt>
                <c:pt idx="3">
                  <c:v>106.5742741291029</c:v>
                </c:pt>
                <c:pt idx="4">
                  <c:v>107.92162943769331</c:v>
                </c:pt>
                <c:pt idx="5">
                  <c:v>108.79167339562076</c:v>
                </c:pt>
                <c:pt idx="6">
                  <c:v>109.0157235257503</c:v>
                </c:pt>
                <c:pt idx="7">
                  <c:v>106.16756244974883</c:v>
                </c:pt>
                <c:pt idx="8">
                  <c:v>106.94442477876106</c:v>
                </c:pt>
                <c:pt idx="9">
                  <c:v>109.06086149698451</c:v>
                </c:pt>
                <c:pt idx="10">
                  <c:v>108.68532935153851</c:v>
                </c:pt>
              </c:numCache>
            </c:numRef>
          </c:val>
          <c:smooth val="0"/>
        </c:ser>
        <c:ser>
          <c:idx val="0"/>
          <c:order val="1"/>
          <c:tx>
            <c:v>Nombre total d'étudiants</c:v>
          </c:tx>
          <c:spPr>
            <a:ln w="41275">
              <a:solidFill>
                <a:schemeClr val="accent1"/>
              </a:solidFill>
            </a:ln>
          </c:spPr>
          <c:marker>
            <c:symbol val="diamond"/>
            <c:size val="16"/>
          </c:marker>
          <c:val>
            <c:numRef>
              <c:f>Series!$K$11:$K$21</c:f>
              <c:numCache>
                <c:formatCode>0</c:formatCode>
                <c:ptCount val="11"/>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numCache>
            </c:numRef>
          </c:val>
          <c:smooth val="0"/>
        </c:ser>
        <c:ser>
          <c:idx val="1"/>
          <c:order val="2"/>
          <c:tx>
            <c:v>Budget par étudiant (euros constants)</c:v>
          </c:tx>
          <c:spPr>
            <a:ln w="47625">
              <a:solidFill>
                <a:schemeClr val="accent2"/>
              </a:solidFill>
            </a:ln>
          </c:spPr>
          <c:marker>
            <c:symbol val="square"/>
            <c:size val="14"/>
          </c:marker>
          <c:val>
            <c:numRef>
              <c:f>Series!$F$11:$F$21</c:f>
              <c:numCache>
                <c:formatCode>0</c:formatCode>
                <c:ptCount val="11"/>
                <c:pt idx="0">
                  <c:v>100</c:v>
                </c:pt>
                <c:pt idx="1">
                  <c:v>102.38493122430431</c:v>
                </c:pt>
                <c:pt idx="2">
                  <c:v>102.87313185996304</c:v>
                </c:pt>
                <c:pt idx="3">
                  <c:v>102.48586447501232</c:v>
                </c:pt>
                <c:pt idx="4">
                  <c:v>102.41308178455712</c:v>
                </c:pt>
                <c:pt idx="5">
                  <c:v>102.02363318437575</c:v>
                </c:pt>
                <c:pt idx="6">
                  <c:v>100.00578913895926</c:v>
                </c:pt>
                <c:pt idx="7">
                  <c:v>95.855860714443395</c:v>
                </c:pt>
                <c:pt idx="8">
                  <c:v>93.529208812785541</c:v>
                </c:pt>
                <c:pt idx="9">
                  <c:v>93.224054406043081</c:v>
                </c:pt>
                <c:pt idx="10">
                  <c:v>90.814324102456681</c:v>
                </c:pt>
              </c:numCache>
            </c:numRef>
          </c:val>
          <c:smooth val="0"/>
        </c:ser>
        <c:dLbls>
          <c:showLegendKey val="0"/>
          <c:showVal val="0"/>
          <c:showCatName val="0"/>
          <c:showSerName val="0"/>
          <c:showPercent val="0"/>
          <c:showBubbleSize val="0"/>
        </c:dLbls>
        <c:marker val="1"/>
        <c:smooth val="0"/>
        <c:axId val="520404040"/>
        <c:axId val="520404432"/>
      </c:lineChart>
      <c:catAx>
        <c:axId val="520404040"/>
        <c:scaling>
          <c:orientation val="minMax"/>
        </c:scaling>
        <c:delete val="0"/>
        <c:axPos val="b"/>
        <c:majorGridlines>
          <c:spPr>
            <a:ln w="12700">
              <a:solidFill>
                <a:srgbClr val="000000"/>
              </a:solidFill>
              <a:prstDash val="sysDash"/>
            </a:ln>
          </c:spPr>
        </c:majorGridlines>
        <c:title>
          <c:tx>
            <c:rich>
              <a:bodyPr/>
              <a:lstStyle/>
              <a:p>
                <a:pPr>
                  <a:defRPr/>
                </a:pPr>
                <a:r>
                  <a:rPr lang="fr-FR" sz="1600"/>
                  <a:t>Lecture:</a:t>
                </a:r>
                <a:r>
                  <a:rPr lang="fr-FR" sz="1600" baseline="0"/>
                  <a:t> le nombre d'étudiants a augmenté de 20% en France entre 2008 et 2018, alors que le budget de l'enseignement supérieur a progressé de moins de 10% (en euros constants), d'où une baisse de 10% de la dépense par étudiant.</a:t>
                </a:r>
                <a:endParaRPr lang="fr-FR" sz="1600"/>
              </a:p>
            </c:rich>
          </c:tx>
          <c:layout/>
          <c:overlay val="0"/>
        </c:title>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520404432"/>
        <c:crossesAt val="0"/>
        <c:auto val="0"/>
        <c:lblAlgn val="ctr"/>
        <c:lblOffset val="100"/>
        <c:tickLblSkip val="1"/>
        <c:tickMarkSkip val="1"/>
        <c:noMultiLvlLbl val="0"/>
      </c:catAx>
      <c:valAx>
        <c:axId val="520404432"/>
        <c:scaling>
          <c:orientation val="minMax"/>
          <c:max val="120"/>
          <c:min val="90"/>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520404040"/>
        <c:crossesAt val="1"/>
        <c:crossBetween val="midCat"/>
        <c:majorUnit val="2"/>
        <c:minorUnit val="2"/>
      </c:valAx>
      <c:spPr>
        <a:solidFill>
          <a:srgbClr val="FFFFFF"/>
        </a:solidFill>
        <a:ln w="12700">
          <a:solidFill>
            <a:srgbClr val="000000"/>
          </a:solidFill>
          <a:prstDash val="solid"/>
        </a:ln>
      </c:spPr>
    </c:plotArea>
    <c:legend>
      <c:legendPos val="t"/>
      <c:layout>
        <c:manualLayout>
          <c:xMode val="edge"/>
          <c:yMode val="edge"/>
          <c:x val="8.5524900028857598E-2"/>
          <c:y val="8.6855059784193597E-2"/>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4.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baseline="0"/>
              <a:t>Evolution of higher education budget in </a:t>
            </a:r>
            <a:r>
              <a:rPr lang="fr-FR" sz="2000" b="1" i="0" baseline="0"/>
              <a:t>France</a:t>
            </a:r>
            <a:endParaRPr lang="fr-FR" sz="2000" b="1" i="0"/>
          </a:p>
        </c:rich>
      </c:tx>
      <c:layout>
        <c:manualLayout>
          <c:xMode val="edge"/>
          <c:yMode val="edge"/>
          <c:x val="0.22054379223478734"/>
          <c:y val="9.1917111354458195E-3"/>
        </c:manualLayout>
      </c:layout>
      <c:overlay val="0"/>
      <c:spPr>
        <a:noFill/>
        <a:ln w="25400">
          <a:noFill/>
        </a:ln>
      </c:spPr>
    </c:title>
    <c:autoTitleDeleted val="0"/>
    <c:plotArea>
      <c:layout>
        <c:manualLayout>
          <c:layoutTarget val="inner"/>
          <c:xMode val="edge"/>
          <c:yMode val="edge"/>
          <c:x val="6.3591334460155802E-2"/>
          <c:y val="6.7408719743365403E-2"/>
          <c:w val="0.88554510038339396"/>
          <c:h val="0.83615378870324097"/>
        </c:manualLayout>
      </c:layout>
      <c:lineChart>
        <c:grouping val="standard"/>
        <c:varyColors val="0"/>
        <c:ser>
          <c:idx val="6"/>
          <c:order val="0"/>
          <c:tx>
            <c:v>Total budget (Formations supérieures et recherche universitaire)   In billions constant euros (after taking into account inflation)</c:v>
          </c:tx>
          <c:spPr>
            <a:ln w="41275">
              <a:solidFill>
                <a:schemeClr val="accent3"/>
              </a:solidFill>
            </a:ln>
          </c:spPr>
          <c:marker>
            <c:symbol val="circle"/>
            <c:size val="12"/>
            <c:spPr>
              <a:solidFill>
                <a:schemeClr val="accent3"/>
              </a:solidFill>
              <a:ln>
                <a:solidFill>
                  <a:schemeClr val="accent3"/>
                </a:solidFill>
              </a:ln>
            </c:spPr>
          </c:marker>
          <c:cat>
            <c:numRef>
              <c:f>Series!$A$11:$A$21</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Series!$C$11:$C$21</c:f>
              <c:numCache>
                <c:formatCode>0.0</c:formatCode>
                <c:ptCount val="11"/>
                <c:pt idx="0">
                  <c:v>12.329170900939367</c:v>
                </c:pt>
                <c:pt idx="1">
                  <c:v>12.753349365468697</c:v>
                </c:pt>
                <c:pt idx="2">
                  <c:v>13.155265534339064</c:v>
                </c:pt>
                <c:pt idx="3">
                  <c:v>13.139724393812708</c:v>
                </c:pt>
                <c:pt idx="4">
                  <c:v>13.305842132451698</c:v>
                </c:pt>
                <c:pt idx="5">
                  <c:v>13.413111338937869</c:v>
                </c:pt>
                <c:pt idx="6">
                  <c:v>13.440734862385318</c:v>
                </c:pt>
                <c:pt idx="7">
                  <c:v>13.089580215791063</c:v>
                </c:pt>
                <c:pt idx="8">
                  <c:v>13.185360899999997</c:v>
                </c:pt>
                <c:pt idx="9">
                  <c:v>13.446300000000001</c:v>
                </c:pt>
                <c:pt idx="10">
                  <c:v>13.4</c:v>
                </c:pt>
              </c:numCache>
            </c:numRef>
          </c:val>
          <c:smooth val="0"/>
        </c:ser>
        <c:ser>
          <c:idx val="0"/>
          <c:order val="1"/>
          <c:tx>
            <c:v>In billion current euros (before taking into account inflation)</c:v>
          </c:tx>
          <c:spPr>
            <a:ln w="38100">
              <a:solidFill>
                <a:schemeClr val="accent6"/>
              </a:solidFill>
            </a:ln>
          </c:spPr>
          <c:marker>
            <c:symbol val="triangle"/>
            <c:size val="12"/>
            <c:spPr>
              <a:solidFill>
                <a:schemeClr val="accent6"/>
              </a:solidFill>
              <a:ln>
                <a:solidFill>
                  <a:schemeClr val="accent6"/>
                </a:solidFill>
              </a:ln>
            </c:spPr>
          </c:marker>
          <c:val>
            <c:numRef>
              <c:f>Series!$B$11:$B$21</c:f>
              <c:numCache>
                <c:formatCode>General</c:formatCode>
                <c:ptCount val="11"/>
                <c:pt idx="0">
                  <c:v>11.3</c:v>
                </c:pt>
                <c:pt idx="1">
                  <c:v>11.7</c:v>
                </c:pt>
                <c:pt idx="2">
                  <c:v>12.2</c:v>
                </c:pt>
                <c:pt idx="3">
                  <c:v>12.3</c:v>
                </c:pt>
                <c:pt idx="4">
                  <c:v>12.6</c:v>
                </c:pt>
                <c:pt idx="5">
                  <c:v>12.8</c:v>
                </c:pt>
                <c:pt idx="6">
                  <c:v>12.9</c:v>
                </c:pt>
                <c:pt idx="7">
                  <c:v>12.7</c:v>
                </c:pt>
                <c:pt idx="8">
                  <c:v>12.9</c:v>
                </c:pt>
                <c:pt idx="9">
                  <c:v>13.3</c:v>
                </c:pt>
                <c:pt idx="10">
                  <c:v>13.4</c:v>
                </c:pt>
              </c:numCache>
            </c:numRef>
          </c:val>
          <c:smooth val="0"/>
        </c:ser>
        <c:dLbls>
          <c:showLegendKey val="0"/>
          <c:showVal val="0"/>
          <c:showCatName val="0"/>
          <c:showSerName val="0"/>
          <c:showPercent val="0"/>
          <c:showBubbleSize val="0"/>
        </c:dLbls>
        <c:marker val="1"/>
        <c:smooth val="0"/>
        <c:axId val="520409136"/>
        <c:axId val="520409528"/>
      </c:lineChart>
      <c:catAx>
        <c:axId val="520409136"/>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520409528"/>
        <c:crossesAt val="0"/>
        <c:auto val="0"/>
        <c:lblAlgn val="ctr"/>
        <c:lblOffset val="100"/>
        <c:tickLblSkip val="1"/>
        <c:tickMarkSkip val="1"/>
        <c:noMultiLvlLbl val="0"/>
      </c:catAx>
      <c:valAx>
        <c:axId val="520409528"/>
        <c:scaling>
          <c:orientation val="minMax"/>
          <c:max val="17"/>
          <c:min val="10"/>
        </c:scaling>
        <c:delete val="0"/>
        <c:axPos val="l"/>
        <c:majorGridlines>
          <c:spPr>
            <a:ln w="12700">
              <a:solidFill>
                <a:srgbClr val="000000"/>
              </a:solidFill>
              <a:prstDash val="sysDash"/>
            </a:ln>
          </c:spPr>
        </c:majorGridlines>
        <c:numFmt formatCode="#,##0.0" sourceLinked="0"/>
        <c:majorTickMark val="out"/>
        <c:minorTickMark val="none"/>
        <c:tickLblPos val="nextTo"/>
        <c:spPr>
          <a:ln w="12700">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20409136"/>
        <c:crossesAt val="1"/>
        <c:crossBetween val="midCat"/>
        <c:majorUnit val="0.5"/>
      </c:valAx>
      <c:spPr>
        <a:solidFill>
          <a:srgbClr val="FFFFFF"/>
        </a:solidFill>
        <a:ln w="12700">
          <a:solidFill>
            <a:srgbClr val="000000"/>
          </a:solidFill>
          <a:prstDash val="solid"/>
        </a:ln>
      </c:spPr>
    </c:plotArea>
    <c:legend>
      <c:legendPos val="t"/>
      <c:layout>
        <c:manualLayout>
          <c:xMode val="edge"/>
          <c:yMode val="edge"/>
          <c:x val="0.12740972734721101"/>
          <c:y val="0.12018839311752701"/>
          <c:w val="0.72843952800563505"/>
          <c:h val="0.23499810440361599"/>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a:t>Evolution</a:t>
            </a:r>
            <a:r>
              <a:rPr lang="fr-FR" sz="2000" baseline="0"/>
              <a:t> of the total number of students in France </a:t>
            </a:r>
            <a:r>
              <a:rPr lang="fr-FR" sz="2000" b="0" baseline="0"/>
              <a:t>(all tracks) </a:t>
            </a:r>
            <a:endParaRPr lang="fr-FR" sz="2000" b="0" i="0"/>
          </a:p>
        </c:rich>
      </c:tx>
      <c:layout>
        <c:manualLayout>
          <c:xMode val="edge"/>
          <c:yMode val="edge"/>
          <c:x val="0.11960423795193099"/>
          <c:y val="1.83333333333333E-3"/>
        </c:manualLayout>
      </c:layout>
      <c:overlay val="0"/>
      <c:spPr>
        <a:noFill/>
        <a:ln w="25400">
          <a:noFill/>
        </a:ln>
      </c:spPr>
    </c:title>
    <c:autoTitleDeleted val="0"/>
    <c:plotArea>
      <c:layout>
        <c:manualLayout>
          <c:layoutTarget val="inner"/>
          <c:xMode val="edge"/>
          <c:yMode val="edge"/>
          <c:x val="7.2753638125077305E-2"/>
          <c:y val="6.7408668511030695E-2"/>
          <c:w val="0.88554510038339396"/>
          <c:h val="0.83615378870324097"/>
        </c:manualLayout>
      </c:layout>
      <c:lineChart>
        <c:grouping val="standard"/>
        <c:varyColors val="0"/>
        <c:ser>
          <c:idx val="0"/>
          <c:order val="0"/>
          <c:tx>
            <c:v>Total number of students (thousands)</c:v>
          </c:tx>
          <c:spPr>
            <a:ln w="41275">
              <a:solidFill>
                <a:schemeClr val="accent1"/>
              </a:solidFill>
            </a:ln>
          </c:spPr>
          <c:marker>
            <c:symbol val="diamond"/>
            <c:size val="16"/>
          </c:marker>
          <c:cat>
            <c:strRef>
              <c:f>Series!$H$11:$H$21</c:f>
              <c:strCache>
                <c:ptCount val="11"/>
                <c:pt idx="0">
                  <c:v>2007-08</c:v>
                </c:pt>
                <c:pt idx="1">
                  <c:v>2008-09</c:v>
                </c:pt>
                <c:pt idx="2">
                  <c:v>2009-10</c:v>
                </c:pt>
                <c:pt idx="3">
                  <c:v>2010-11</c:v>
                </c:pt>
                <c:pt idx="4">
                  <c:v>2011-12</c:v>
                </c:pt>
                <c:pt idx="5">
                  <c:v>2012-13</c:v>
                </c:pt>
                <c:pt idx="6">
                  <c:v>2013-14</c:v>
                </c:pt>
                <c:pt idx="7">
                  <c:v>2014-15</c:v>
                </c:pt>
                <c:pt idx="8">
                  <c:v>2015-16</c:v>
                </c:pt>
                <c:pt idx="9">
                  <c:v>2016-17</c:v>
                </c:pt>
                <c:pt idx="10">
                  <c:v>2017-18</c:v>
                </c:pt>
              </c:strCache>
            </c:strRef>
          </c:cat>
          <c:val>
            <c:numRef>
              <c:f>Series!$I$11:$I$21</c:f>
              <c:numCache>
                <c:formatCode>General</c:formatCode>
                <c:ptCount val="11"/>
                <c:pt idx="0">
                  <c:v>2231</c:v>
                </c:pt>
                <c:pt idx="1">
                  <c:v>2254</c:v>
                </c:pt>
                <c:pt idx="2">
                  <c:v>2314</c:v>
                </c:pt>
                <c:pt idx="3">
                  <c:v>2320</c:v>
                </c:pt>
                <c:pt idx="4">
                  <c:v>2351</c:v>
                </c:pt>
                <c:pt idx="5">
                  <c:v>2379</c:v>
                </c:pt>
                <c:pt idx="6">
                  <c:v>2432</c:v>
                </c:pt>
                <c:pt idx="7">
                  <c:v>2471</c:v>
                </c:pt>
                <c:pt idx="8">
                  <c:v>2551</c:v>
                </c:pt>
                <c:pt idx="9">
                  <c:v>2610</c:v>
                </c:pt>
                <c:pt idx="10" formatCode="0">
                  <c:v>2670.0299999999997</c:v>
                </c:pt>
              </c:numCache>
            </c:numRef>
          </c:val>
          <c:smooth val="0"/>
        </c:ser>
        <c:dLbls>
          <c:showLegendKey val="0"/>
          <c:showVal val="0"/>
          <c:showCatName val="0"/>
          <c:showSerName val="0"/>
          <c:showPercent val="0"/>
          <c:showBubbleSize val="0"/>
        </c:dLbls>
        <c:marker val="1"/>
        <c:smooth val="0"/>
        <c:axId val="486573328"/>
        <c:axId val="486573720"/>
      </c:lineChart>
      <c:catAx>
        <c:axId val="486573328"/>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6573720"/>
        <c:crossesAt val="0"/>
        <c:auto val="0"/>
        <c:lblAlgn val="ctr"/>
        <c:lblOffset val="100"/>
        <c:tickLblSkip val="1"/>
        <c:tickMarkSkip val="1"/>
        <c:noMultiLvlLbl val="0"/>
      </c:catAx>
      <c:valAx>
        <c:axId val="486573720"/>
        <c:scaling>
          <c:orientation val="minMax"/>
          <c:max val="2800"/>
          <c:min val="2100"/>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6573328"/>
        <c:crossesAt val="1"/>
        <c:crossBetween val="midCat"/>
        <c:majorUnit val="100"/>
      </c:valAx>
      <c:spPr>
        <a:solidFill>
          <a:srgbClr val="FFFFFF"/>
        </a:solidFill>
        <a:ln w="12700">
          <a:solidFill>
            <a:srgbClr val="000000"/>
          </a:solidFill>
          <a:prstDash val="solid"/>
        </a:ln>
      </c:spPr>
    </c:plotArea>
    <c:legend>
      <c:legendPos val="t"/>
      <c:layout>
        <c:manualLayout>
          <c:xMode val="edge"/>
          <c:yMode val="edge"/>
          <c:x val="0.22135189887806947"/>
          <c:y val="0.1516576570312817"/>
          <c:w val="0.30785797946950366"/>
          <c:h val="0.206835666375036"/>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t>The fall in per student expenditure in France </a:t>
            </a:r>
            <a:r>
              <a:rPr lang="fr-FR" sz="1800" b="0" i="0" baseline="0"/>
              <a:t>(base 100 in 2008) </a:t>
            </a:r>
            <a:endParaRPr lang="fr-FR" sz="1800" b="0" i="0"/>
          </a:p>
        </c:rich>
      </c:tx>
      <c:layout>
        <c:manualLayout>
          <c:xMode val="edge"/>
          <c:yMode val="edge"/>
          <c:x val="0.143164447376015"/>
          <c:y val="5.53703703703704E-3"/>
        </c:manualLayout>
      </c:layout>
      <c:overlay val="0"/>
      <c:spPr>
        <a:noFill/>
        <a:ln w="25400">
          <a:noFill/>
        </a:ln>
      </c:spPr>
    </c:title>
    <c:autoTitleDeleted val="0"/>
    <c:plotArea>
      <c:layout>
        <c:manualLayout>
          <c:layoutTarget val="inner"/>
          <c:xMode val="edge"/>
          <c:yMode val="edge"/>
          <c:x val="7.2753638125077305E-2"/>
          <c:y val="6.7408668511030695E-2"/>
          <c:w val="0.88765727418889395"/>
          <c:h val="0.75837605715952205"/>
        </c:manualLayout>
      </c:layout>
      <c:lineChart>
        <c:grouping val="standard"/>
        <c:varyColors val="0"/>
        <c:ser>
          <c:idx val="6"/>
          <c:order val="0"/>
          <c:tx>
            <c:v>Total budget higher education (constant euros)</c:v>
          </c:tx>
          <c:spPr>
            <a:ln w="41275">
              <a:solidFill>
                <a:schemeClr val="accent3"/>
              </a:solidFill>
            </a:ln>
          </c:spPr>
          <c:marker>
            <c:symbol val="circle"/>
            <c:size val="12"/>
            <c:spPr>
              <a:solidFill>
                <a:schemeClr val="accent3"/>
              </a:solidFill>
              <a:ln>
                <a:solidFill>
                  <a:schemeClr val="accent3"/>
                </a:solidFill>
              </a:ln>
            </c:spPr>
          </c:marker>
          <c:cat>
            <c:numRef>
              <c:f>Series!$A$11:$A$21</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Series!$D$11:$D$21</c:f>
              <c:numCache>
                <c:formatCode>0</c:formatCode>
                <c:ptCount val="11"/>
                <c:pt idx="0">
                  <c:v>100</c:v>
                </c:pt>
                <c:pt idx="1">
                  <c:v>103.44044597919405</c:v>
                </c:pt>
                <c:pt idx="2">
                  <c:v>106.70032591840183</c:v>
                </c:pt>
                <c:pt idx="3">
                  <c:v>106.5742741291029</c:v>
                </c:pt>
                <c:pt idx="4">
                  <c:v>107.92162943769331</c:v>
                </c:pt>
                <c:pt idx="5">
                  <c:v>108.79167339562076</c:v>
                </c:pt>
                <c:pt idx="6">
                  <c:v>109.0157235257503</c:v>
                </c:pt>
                <c:pt idx="7">
                  <c:v>106.16756244974883</c:v>
                </c:pt>
                <c:pt idx="8">
                  <c:v>106.94442477876106</c:v>
                </c:pt>
                <c:pt idx="9">
                  <c:v>109.06086149698451</c:v>
                </c:pt>
                <c:pt idx="10">
                  <c:v>108.68532935153851</c:v>
                </c:pt>
              </c:numCache>
            </c:numRef>
          </c:val>
          <c:smooth val="0"/>
        </c:ser>
        <c:ser>
          <c:idx val="0"/>
          <c:order val="1"/>
          <c:tx>
            <c:v>Total number of students</c:v>
          </c:tx>
          <c:spPr>
            <a:ln w="41275">
              <a:solidFill>
                <a:schemeClr val="accent1"/>
              </a:solidFill>
            </a:ln>
          </c:spPr>
          <c:marker>
            <c:symbol val="diamond"/>
            <c:size val="16"/>
          </c:marker>
          <c:val>
            <c:numRef>
              <c:f>Series!$K$11:$K$21</c:f>
              <c:numCache>
                <c:formatCode>0</c:formatCode>
                <c:ptCount val="11"/>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numCache>
            </c:numRef>
          </c:val>
          <c:smooth val="0"/>
        </c:ser>
        <c:ser>
          <c:idx val="1"/>
          <c:order val="2"/>
          <c:tx>
            <c:v>Per student expenditure (constant euros)</c:v>
          </c:tx>
          <c:spPr>
            <a:ln w="47625">
              <a:solidFill>
                <a:schemeClr val="accent2"/>
              </a:solidFill>
            </a:ln>
          </c:spPr>
          <c:marker>
            <c:symbol val="square"/>
            <c:size val="14"/>
          </c:marker>
          <c:val>
            <c:numRef>
              <c:f>Series!$F$11:$F$21</c:f>
              <c:numCache>
                <c:formatCode>0</c:formatCode>
                <c:ptCount val="11"/>
                <c:pt idx="0">
                  <c:v>100</c:v>
                </c:pt>
                <c:pt idx="1">
                  <c:v>102.38493122430431</c:v>
                </c:pt>
                <c:pt idx="2">
                  <c:v>102.87313185996304</c:v>
                </c:pt>
                <c:pt idx="3">
                  <c:v>102.48586447501232</c:v>
                </c:pt>
                <c:pt idx="4">
                  <c:v>102.41308178455712</c:v>
                </c:pt>
                <c:pt idx="5">
                  <c:v>102.02363318437575</c:v>
                </c:pt>
                <c:pt idx="6">
                  <c:v>100.00578913895926</c:v>
                </c:pt>
                <c:pt idx="7">
                  <c:v>95.855860714443395</c:v>
                </c:pt>
                <c:pt idx="8">
                  <c:v>93.529208812785541</c:v>
                </c:pt>
                <c:pt idx="9">
                  <c:v>93.224054406043081</c:v>
                </c:pt>
                <c:pt idx="10">
                  <c:v>90.814324102456681</c:v>
                </c:pt>
              </c:numCache>
            </c:numRef>
          </c:val>
          <c:smooth val="0"/>
        </c:ser>
        <c:dLbls>
          <c:showLegendKey val="0"/>
          <c:showVal val="0"/>
          <c:showCatName val="0"/>
          <c:showSerName val="0"/>
          <c:showPercent val="0"/>
          <c:showBubbleSize val="0"/>
        </c:dLbls>
        <c:marker val="1"/>
        <c:smooth val="0"/>
        <c:axId val="520406784"/>
        <c:axId val="513974048"/>
      </c:lineChart>
      <c:catAx>
        <c:axId val="520406784"/>
        <c:scaling>
          <c:orientation val="minMax"/>
        </c:scaling>
        <c:delete val="0"/>
        <c:axPos val="b"/>
        <c:majorGridlines>
          <c:spPr>
            <a:ln w="12700">
              <a:solidFill>
                <a:srgbClr val="000000"/>
              </a:solidFill>
              <a:prstDash val="sysDash"/>
            </a:ln>
          </c:spPr>
        </c:majorGridlines>
        <c:title>
          <c:tx>
            <c:rich>
              <a:bodyPr/>
              <a:lstStyle/>
              <a:p>
                <a:pPr>
                  <a:defRPr/>
                </a:pPr>
                <a:r>
                  <a:rPr lang="fr-FR" sz="1600"/>
                  <a:t>Reading:</a:t>
                </a:r>
                <a:r>
                  <a:rPr lang="fr-FR" sz="1600" baseline="0"/>
                  <a:t> the number of students increased by 20% in France between 2008 and 2018, while total higher education budget increased by less than 10% (in constant euros), hence a 10% fall in per student expenditure.</a:t>
                </a:r>
                <a:endParaRPr lang="fr-FR" sz="1600"/>
              </a:p>
            </c:rich>
          </c:tx>
          <c:layout/>
          <c:overlay val="0"/>
        </c:title>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513974048"/>
        <c:crossesAt val="0"/>
        <c:auto val="0"/>
        <c:lblAlgn val="ctr"/>
        <c:lblOffset val="100"/>
        <c:tickLblSkip val="1"/>
        <c:tickMarkSkip val="1"/>
        <c:noMultiLvlLbl val="0"/>
      </c:catAx>
      <c:valAx>
        <c:axId val="513974048"/>
        <c:scaling>
          <c:orientation val="minMax"/>
          <c:max val="120"/>
          <c:min val="90"/>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520406784"/>
        <c:crossesAt val="1"/>
        <c:crossBetween val="midCat"/>
        <c:majorUnit val="2"/>
        <c:minorUnit val="2"/>
      </c:valAx>
      <c:spPr>
        <a:solidFill>
          <a:srgbClr val="FFFFFF"/>
        </a:solidFill>
        <a:ln w="12700">
          <a:solidFill>
            <a:srgbClr val="000000"/>
          </a:solidFill>
          <a:prstDash val="solid"/>
        </a:ln>
      </c:spPr>
    </c:plotArea>
    <c:legend>
      <c:legendPos val="t"/>
      <c:layout>
        <c:manualLayout>
          <c:xMode val="edge"/>
          <c:yMode val="edge"/>
          <c:x val="8.5524900028857598E-2"/>
          <c:y val="8.6855059784193597E-2"/>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852660" cy="68884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852660" cy="68884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852660" cy="68884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Piketty2013Capital21c/VersionJuillet2013/xls/https::nowa.nuff.ox.ac.uk:senate%20poverty%20response/pov%20response/minimum%20w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erformance-publique.budget.gouv.fr/sites/performance_publique/files/farandole/ressources/2014/pap/pdf/DBGPGMPGM150.pdf" TargetMode="External"/><Relationship Id="rId13" Type="http://schemas.openxmlformats.org/officeDocument/2006/relationships/hyperlink" Target="http://www4.minefi.gouv.fr/budget/plf2003/bleus/pdf/svmn38.pdf" TargetMode="External"/><Relationship Id="rId3" Type="http://schemas.openxmlformats.org/officeDocument/2006/relationships/hyperlink" Target="http://cache.media.enseignementsup-recherche.gouv.fr/file/2016/46/1/depp_rers_2016_optim_630461.pdf" TargetMode="External"/><Relationship Id="rId7" Type="http://schemas.openxmlformats.org/officeDocument/2006/relationships/hyperlink" Target="http://cache.media.enseignementsup-recherche.gouv.fr/file/Atlas_2001-2002/77/4/00-atlas2001-2002_32302_306774.pdf" TargetMode="External"/><Relationship Id="rId12" Type="http://schemas.openxmlformats.org/officeDocument/2006/relationships/hyperlink" Target="https://www.performance-publique.budget.gouv.fr/sites/performance_publique/files/farandole/ressources/2007/pap/pdf/DBGNORMALMSNRA.pdf" TargetMode="External"/><Relationship Id="rId2" Type="http://schemas.openxmlformats.org/officeDocument/2006/relationships/hyperlink" Target="http://cache.media.enseignementsup-recherche.gouv.fr/file/2017/29/0/NF_2017-11_Synthese_effectifs_etudiants_2016-2017_num_802290.pdf" TargetMode="External"/><Relationship Id="rId1" Type="http://schemas.openxmlformats.org/officeDocument/2006/relationships/hyperlink" Target="http://cache.media.enseignementsup-recherche.gouv.fr/file/2016/04/7/NI_16.10_-_Effectifs_etudiants_2015-2016_689047.pdf" TargetMode="External"/><Relationship Id="rId6" Type="http://schemas.openxmlformats.org/officeDocument/2006/relationships/hyperlink" Target="http://cache.media.enseignementsup-recherche.gouv.fr/file/2006-2007/74/0/02-etablissements-filieres-sites-evolutions-atlas-regional-effectifs-etudiants-1999-2000-4_306740.pdf" TargetMode="External"/><Relationship Id="rId11" Type="http://schemas.openxmlformats.org/officeDocument/2006/relationships/hyperlink" Target="https://www.performance-publique.budget.gouv.fr/sites/performance_publique/files/farandole/ressources/2008/pap/pdf/PAP2008_BG_Recherche_et_enseignement_superieur.pdf" TargetMode="External"/><Relationship Id="rId5" Type="http://schemas.openxmlformats.org/officeDocument/2006/relationships/hyperlink" Target="http://cache.media.enseignementsup-recherche.gouv.fr/file/2009/19/4/RERS2009_119194.pdf" TargetMode="External"/><Relationship Id="rId10" Type="http://schemas.openxmlformats.org/officeDocument/2006/relationships/hyperlink" Target="https://www.performance-publique.budget.gouv.fr/sites/performance_publique/files/farandole/ressources/2010/pap/pdf/PAP2010_BG_Recherche_enseignement_superieur.pdf" TargetMode="External"/><Relationship Id="rId4" Type="http://schemas.openxmlformats.org/officeDocument/2006/relationships/hyperlink" Target="http://cache.media.enseignementsup-recherche.gouv.fr/file/2011/69/1/DEPP-RERS-2011_190014_191691.pdf" TargetMode="External"/><Relationship Id="rId9" Type="http://schemas.openxmlformats.org/officeDocument/2006/relationships/hyperlink" Target="https://www.performance-publique.budget.gouv.fr/sites/performance_publique/files/farandole/ressources/2012/pap/pdf/PAP2012_BG_Recherche_enseignement_superieur.pdf" TargetMode="External"/><Relationship Id="rId14" Type="http://schemas.openxmlformats.org/officeDocument/2006/relationships/hyperlink" Target="http://www4.minefi.gouv.fr/budget/plf2001/bleus/38/cadr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C2" zoomScale="150" zoomScaleNormal="150" zoomScalePageLayoutView="150" workbookViewId="0">
      <selection activeCell="D8" sqref="D8"/>
    </sheetView>
  </sheetViews>
  <sheetFormatPr baseColWidth="10" defaultRowHeight="15.6"/>
  <cols>
    <col min="2" max="2" width="13.296875" customWidth="1"/>
    <col min="3" max="3" width="13.69921875" customWidth="1"/>
    <col min="14" max="14" width="14.19921875" customWidth="1"/>
  </cols>
  <sheetData>
    <row r="1" spans="1:18">
      <c r="B1" t="s">
        <v>40</v>
      </c>
      <c r="F1" t="s">
        <v>46</v>
      </c>
      <c r="I1" t="s">
        <v>16</v>
      </c>
      <c r="N1" t="s">
        <v>0</v>
      </c>
      <c r="Q1" s="3" t="s">
        <v>43</v>
      </c>
    </row>
    <row r="2" spans="1:18">
      <c r="B2" t="s">
        <v>41</v>
      </c>
      <c r="C2" t="s">
        <v>66</v>
      </c>
      <c r="D2" s="3" t="s">
        <v>45</v>
      </c>
      <c r="E2" s="3"/>
      <c r="F2" s="3" t="s">
        <v>45</v>
      </c>
      <c r="G2" s="3"/>
      <c r="I2" s="4" t="s">
        <v>17</v>
      </c>
      <c r="J2" s="4" t="s">
        <v>18</v>
      </c>
      <c r="K2" s="3" t="s">
        <v>45</v>
      </c>
      <c r="N2" s="4" t="s">
        <v>11</v>
      </c>
      <c r="O2" s="4" t="s">
        <v>12</v>
      </c>
      <c r="Q2" s="3" t="s">
        <v>44</v>
      </c>
      <c r="R2" t="s">
        <v>42</v>
      </c>
    </row>
    <row r="3" spans="1:18">
      <c r="A3" s="4">
        <v>2000</v>
      </c>
      <c r="B3" s="10">
        <f>52.47/6.55957</f>
        <v>7.9989999344469229</v>
      </c>
      <c r="C3" s="10">
        <f>N$21*B3/N3</f>
        <v>10.284208568549461</v>
      </c>
      <c r="D3" s="6">
        <f>100*C3/C$11</f>
        <v>83.413626521844236</v>
      </c>
      <c r="E3" s="4">
        <v>2000</v>
      </c>
      <c r="F3" s="6">
        <f>100*D3/K3</f>
        <v>87.286960961648447</v>
      </c>
      <c r="G3" s="6"/>
      <c r="H3" s="4" t="s">
        <v>33</v>
      </c>
      <c r="I3" s="4">
        <v>2132</v>
      </c>
      <c r="J3" s="4"/>
      <c r="K3" s="6">
        <f>100*I3/I$11</f>
        <v>95.562528014343343</v>
      </c>
      <c r="M3" s="4">
        <v>2000</v>
      </c>
      <c r="N3" s="4">
        <v>0.79500000000000004</v>
      </c>
      <c r="O3" s="4"/>
      <c r="P3" s="4">
        <v>2000</v>
      </c>
      <c r="Q3" s="6">
        <v>32566</v>
      </c>
      <c r="R3" s="11">
        <f t="shared" ref="R3:R21" si="0">100*Q3/Q$11</f>
        <v>95.515471476756119</v>
      </c>
    </row>
    <row r="4" spans="1:18">
      <c r="A4" s="4">
        <v>2001</v>
      </c>
      <c r="B4" s="10">
        <f>56.05/6.55057</f>
        <v>8.5565072963116187</v>
      </c>
      <c r="C4" s="10">
        <f t="shared" ref="C4:C21" si="1">N$21*B4/N4</f>
        <v>10.783952890521979</v>
      </c>
      <c r="D4" s="6">
        <f t="shared" ref="D4:D21" si="2">100*C4/C$11</f>
        <v>87.466975493869938</v>
      </c>
      <c r="E4" s="4">
        <v>2001</v>
      </c>
      <c r="F4" s="6">
        <f t="shared" ref="F4:F21" si="3">100*D4/K4</f>
        <v>90.952608868246955</v>
      </c>
      <c r="H4" s="4" t="s">
        <v>34</v>
      </c>
      <c r="I4" s="6">
        <f>(I3+I5)/2</f>
        <v>2145.5</v>
      </c>
      <c r="J4" s="2">
        <f t="shared" ref="J4:J11" si="4">I4/I3-1</f>
        <v>6.3320825515946755E-3</v>
      </c>
      <c r="K4" s="6">
        <f t="shared" ref="K4:K21" si="5">100*I4/I$11</f>
        <v>96.167637830569248</v>
      </c>
      <c r="M4" s="4">
        <v>2001</v>
      </c>
      <c r="N4" s="4">
        <v>0.81100000000000005</v>
      </c>
      <c r="O4" s="2">
        <f t="shared" ref="O4:O11" si="6">N4/N3-1</f>
        <v>2.0125786163522008E-2</v>
      </c>
      <c r="P4" s="4">
        <v>2001</v>
      </c>
      <c r="Q4" s="6">
        <v>32785</v>
      </c>
      <c r="R4" s="11">
        <f t="shared" si="0"/>
        <v>96.157794398005578</v>
      </c>
    </row>
    <row r="5" spans="1:18">
      <c r="A5" s="4">
        <v>2002</v>
      </c>
      <c r="B5" s="4">
        <v>8.6999999999999993</v>
      </c>
      <c r="C5" s="10">
        <f t="shared" si="1"/>
        <v>10.752663482466746</v>
      </c>
      <c r="D5" s="6">
        <f t="shared" si="2"/>
        <v>87.213191940161153</v>
      </c>
      <c r="E5" s="4">
        <v>2002</v>
      </c>
      <c r="F5" s="6">
        <f t="shared" si="3"/>
        <v>90.121644844140604</v>
      </c>
      <c r="H5" s="4" t="s">
        <v>35</v>
      </c>
      <c r="I5" s="4">
        <v>2159</v>
      </c>
      <c r="J5" s="2">
        <f t="shared" si="4"/>
        <v>6.2922395711955126E-3</v>
      </c>
      <c r="K5" s="6">
        <f t="shared" si="5"/>
        <v>96.772747646795153</v>
      </c>
      <c r="M5" s="4">
        <v>2002</v>
      </c>
      <c r="N5" s="4">
        <v>0.82699999999999996</v>
      </c>
      <c r="O5" s="2">
        <f t="shared" si="6"/>
        <v>1.9728729963008451E-2</v>
      </c>
      <c r="P5" s="4">
        <v>2002</v>
      </c>
      <c r="Q5" s="6">
        <v>32466</v>
      </c>
      <c r="R5" s="11">
        <f t="shared" si="0"/>
        <v>95.222173339199301</v>
      </c>
    </row>
    <row r="6" spans="1:18">
      <c r="A6" s="4">
        <v>2003</v>
      </c>
      <c r="B6" s="4">
        <v>8.8000000000000007</v>
      </c>
      <c r="C6" s="10">
        <f t="shared" si="1"/>
        <v>10.669827758007116</v>
      </c>
      <c r="D6" s="6">
        <f t="shared" si="2"/>
        <v>86.541324179342624</v>
      </c>
      <c r="E6" s="4">
        <v>2003</v>
      </c>
      <c r="F6" s="6">
        <f t="shared" si="3"/>
        <v>87.442796306210781</v>
      </c>
      <c r="H6" s="4" t="s">
        <v>27</v>
      </c>
      <c r="I6" s="4">
        <v>2208</v>
      </c>
      <c r="J6" s="2">
        <f t="shared" si="4"/>
        <v>2.2695692450208416E-2</v>
      </c>
      <c r="K6" s="6">
        <f t="shared" si="5"/>
        <v>98.969072164948457</v>
      </c>
      <c r="M6" s="4">
        <v>2003</v>
      </c>
      <c r="N6" s="4">
        <v>0.84299999999999997</v>
      </c>
      <c r="O6" s="2">
        <f t="shared" si="6"/>
        <v>1.9347037484885199E-2</v>
      </c>
      <c r="P6" s="4">
        <v>2003</v>
      </c>
      <c r="Q6" s="6">
        <v>32459</v>
      </c>
      <c r="R6" s="11">
        <f t="shared" si="0"/>
        <v>95.201642469570317</v>
      </c>
    </row>
    <row r="7" spans="1:18">
      <c r="A7" s="4">
        <v>2004</v>
      </c>
      <c r="B7" s="4">
        <v>9.1</v>
      </c>
      <c r="C7" s="10">
        <f t="shared" si="1"/>
        <v>10.8533268378063</v>
      </c>
      <c r="D7" s="6">
        <f t="shared" si="2"/>
        <v>88.029656860214175</v>
      </c>
      <c r="E7" s="4">
        <v>2004</v>
      </c>
      <c r="F7" s="6">
        <f t="shared" si="3"/>
        <v>87.054150910965348</v>
      </c>
      <c r="H7" s="4" t="s">
        <v>28</v>
      </c>
      <c r="I7" s="4">
        <v>2256</v>
      </c>
      <c r="J7" s="2">
        <f t="shared" si="4"/>
        <v>2.1739130434782705E-2</v>
      </c>
      <c r="K7" s="6">
        <f t="shared" si="5"/>
        <v>101.12057373375168</v>
      </c>
      <c r="M7" s="4">
        <v>2004</v>
      </c>
      <c r="N7" s="4">
        <v>0.85699999999999998</v>
      </c>
      <c r="O7" s="2">
        <f t="shared" si="6"/>
        <v>1.6607354685646447E-2</v>
      </c>
      <c r="P7" s="4">
        <v>2004</v>
      </c>
      <c r="Q7" s="6">
        <v>33149</v>
      </c>
      <c r="R7" s="11">
        <f t="shared" si="0"/>
        <v>97.225399618712416</v>
      </c>
    </row>
    <row r="8" spans="1:18">
      <c r="A8" s="4">
        <v>2005</v>
      </c>
      <c r="B8" s="4">
        <v>9.1999999999999993</v>
      </c>
      <c r="C8" s="10">
        <f t="shared" si="1"/>
        <v>10.771492783505151</v>
      </c>
      <c r="D8" s="6">
        <f t="shared" si="2"/>
        <v>87.365913491266994</v>
      </c>
      <c r="E8" s="4">
        <v>2005</v>
      </c>
      <c r="F8" s="6">
        <f t="shared" si="3"/>
        <v>85.864913215425844</v>
      </c>
      <c r="H8" s="4" t="s">
        <v>24</v>
      </c>
      <c r="I8" s="4">
        <v>2270</v>
      </c>
      <c r="J8" s="2">
        <f t="shared" si="4"/>
        <v>6.20567375886516E-3</v>
      </c>
      <c r="K8" s="6">
        <f t="shared" si="5"/>
        <v>101.74809502465263</v>
      </c>
      <c r="M8" s="4">
        <v>2005</v>
      </c>
      <c r="N8" s="4">
        <v>0.873</v>
      </c>
      <c r="O8" s="2">
        <f t="shared" si="6"/>
        <v>1.8669778296382722E-2</v>
      </c>
      <c r="P8" s="4">
        <v>2005</v>
      </c>
      <c r="Q8" s="6">
        <v>33443</v>
      </c>
      <c r="R8" s="11">
        <f t="shared" si="0"/>
        <v>98.087696143129492</v>
      </c>
    </row>
    <row r="9" spans="1:18">
      <c r="A9" s="4">
        <v>2006</v>
      </c>
      <c r="B9" s="4">
        <v>10.199999999999999</v>
      </c>
      <c r="C9" s="10">
        <f t="shared" si="1"/>
        <v>11.687930717488786</v>
      </c>
      <c r="D9" s="6">
        <f t="shared" si="2"/>
        <v>94.798999960315868</v>
      </c>
      <c r="E9" s="4">
        <v>2006</v>
      </c>
      <c r="F9" s="6">
        <f t="shared" si="3"/>
        <v>92.639758612117703</v>
      </c>
      <c r="H9" s="4" t="s">
        <v>20</v>
      </c>
      <c r="I9" s="4">
        <v>2283</v>
      </c>
      <c r="J9" s="2">
        <f t="shared" si="4"/>
        <v>5.726872246696102E-3</v>
      </c>
      <c r="K9" s="6">
        <f t="shared" si="5"/>
        <v>102.33079336620349</v>
      </c>
      <c r="M9" s="4">
        <v>2006</v>
      </c>
      <c r="N9" s="4">
        <v>0.89200000000000002</v>
      </c>
      <c r="O9" s="2">
        <f t="shared" si="6"/>
        <v>2.1764032073310347E-2</v>
      </c>
      <c r="P9" s="4">
        <v>2006</v>
      </c>
      <c r="Q9" s="6">
        <v>33978</v>
      </c>
      <c r="R9" s="11">
        <f t="shared" si="0"/>
        <v>99.656841179058517</v>
      </c>
    </row>
    <row r="10" spans="1:18">
      <c r="A10" s="4">
        <v>2007</v>
      </c>
      <c r="B10" s="4">
        <v>10.7</v>
      </c>
      <c r="C10" s="10">
        <f t="shared" si="1"/>
        <v>11.952671803278685</v>
      </c>
      <c r="D10" s="6">
        <f t="shared" si="2"/>
        <v>96.946273997775506</v>
      </c>
      <c r="E10" s="4">
        <v>2007</v>
      </c>
      <c r="F10" s="6">
        <f t="shared" si="3"/>
        <v>95.957026303920642</v>
      </c>
      <c r="H10" s="4" t="s">
        <v>23</v>
      </c>
      <c r="I10" s="4">
        <v>2254</v>
      </c>
      <c r="J10" s="2">
        <f t="shared" si="4"/>
        <v>-1.2702584318878718E-2</v>
      </c>
      <c r="K10" s="6">
        <f t="shared" si="5"/>
        <v>101.03092783505154</v>
      </c>
      <c r="M10" s="4">
        <v>2007</v>
      </c>
      <c r="N10" s="4">
        <v>0.91500000000000004</v>
      </c>
      <c r="O10" s="2">
        <f t="shared" si="6"/>
        <v>2.5784753363228718E-2</v>
      </c>
      <c r="P10" s="4">
        <v>2007</v>
      </c>
      <c r="Q10" s="6">
        <v>34495</v>
      </c>
      <c r="R10" s="11">
        <f t="shared" si="0"/>
        <v>101.17319255022731</v>
      </c>
    </row>
    <row r="11" spans="1:18">
      <c r="A11" s="4">
        <v>2008</v>
      </c>
      <c r="B11" s="4">
        <v>11.3</v>
      </c>
      <c r="C11" s="10">
        <f t="shared" si="1"/>
        <v>12.329170900939367</v>
      </c>
      <c r="D11" s="6">
        <f t="shared" si="2"/>
        <v>100</v>
      </c>
      <c r="E11" s="4">
        <v>2008</v>
      </c>
      <c r="F11" s="6">
        <f t="shared" si="3"/>
        <v>100</v>
      </c>
      <c r="H11" s="4" t="s">
        <v>14</v>
      </c>
      <c r="I11" s="4">
        <v>2231</v>
      </c>
      <c r="J11" s="2">
        <f t="shared" si="4"/>
        <v>-1.0204081632653073E-2</v>
      </c>
      <c r="K11" s="6">
        <f t="shared" si="5"/>
        <v>100</v>
      </c>
      <c r="M11" s="4">
        <v>2008</v>
      </c>
      <c r="N11" s="5">
        <v>0.93679999999999997</v>
      </c>
      <c r="O11" s="2">
        <f t="shared" si="6"/>
        <v>2.382513661202168E-2</v>
      </c>
      <c r="P11" s="4">
        <v>2008</v>
      </c>
      <c r="Q11" s="6">
        <v>34095</v>
      </c>
      <c r="R11" s="11">
        <f t="shared" si="0"/>
        <v>100</v>
      </c>
    </row>
    <row r="12" spans="1:18">
      <c r="A12" s="4">
        <v>2009</v>
      </c>
      <c r="B12" s="4">
        <v>11.7</v>
      </c>
      <c r="C12" s="10">
        <f t="shared" si="1"/>
        <v>12.753349365468697</v>
      </c>
      <c r="D12" s="6">
        <f t="shared" si="2"/>
        <v>103.44044597919405</v>
      </c>
      <c r="E12" s="4">
        <v>2009</v>
      </c>
      <c r="F12" s="6">
        <f t="shared" si="3"/>
        <v>102.38493122430431</v>
      </c>
      <c r="H12" s="4" t="s">
        <v>15</v>
      </c>
      <c r="I12" s="4">
        <v>2254</v>
      </c>
      <c r="J12" s="2">
        <f t="shared" ref="J12:J14" si="7">I12/I11-1</f>
        <v>1.0309278350515427E-2</v>
      </c>
      <c r="K12" s="6">
        <f t="shared" si="5"/>
        <v>101.03092783505154</v>
      </c>
      <c r="M12" s="4">
        <v>2009</v>
      </c>
      <c r="N12" s="5">
        <v>0.93769999999999998</v>
      </c>
      <c r="O12" s="2">
        <f>N12/N11-1</f>
        <v>9.6071733561053918E-4</v>
      </c>
      <c r="P12" s="4">
        <v>2009</v>
      </c>
      <c r="Q12" s="6">
        <v>32466</v>
      </c>
      <c r="R12" s="11">
        <f t="shared" si="0"/>
        <v>95.222173339199301</v>
      </c>
    </row>
    <row r="13" spans="1:18">
      <c r="A13" s="4">
        <v>2010</v>
      </c>
      <c r="B13" s="4">
        <v>12.2</v>
      </c>
      <c r="C13" s="10">
        <f t="shared" si="1"/>
        <v>13.155265534339064</v>
      </c>
      <c r="D13" s="6">
        <f t="shared" si="2"/>
        <v>106.70032591840183</v>
      </c>
      <c r="E13" s="4">
        <v>2010</v>
      </c>
      <c r="F13" s="6">
        <f t="shared" si="3"/>
        <v>102.87313185996304</v>
      </c>
      <c r="H13" s="4" t="s">
        <v>13</v>
      </c>
      <c r="I13" s="4">
        <v>2314</v>
      </c>
      <c r="J13" s="2">
        <f t="shared" si="7"/>
        <v>2.6619343389529648E-2</v>
      </c>
      <c r="K13" s="6">
        <f t="shared" si="5"/>
        <v>103.72030479605559</v>
      </c>
      <c r="M13" s="4">
        <v>2010</v>
      </c>
      <c r="N13" s="5">
        <v>0.94789999999999996</v>
      </c>
      <c r="O13" s="2">
        <f t="shared" ref="O13:O21" si="8">N13/N12-1</f>
        <v>1.0877679428388687E-2</v>
      </c>
      <c r="P13" s="4">
        <v>2010</v>
      </c>
      <c r="Q13" s="6">
        <v>33077</v>
      </c>
      <c r="R13" s="11">
        <f t="shared" si="0"/>
        <v>97.014224959671509</v>
      </c>
    </row>
    <row r="14" spans="1:18">
      <c r="A14" s="4">
        <v>2011</v>
      </c>
      <c r="B14" s="4">
        <v>12.3</v>
      </c>
      <c r="C14" s="10">
        <f t="shared" si="1"/>
        <v>13.139724393812708</v>
      </c>
      <c r="D14" s="6">
        <f t="shared" si="2"/>
        <v>106.5742741291029</v>
      </c>
      <c r="E14" s="4">
        <v>2011</v>
      </c>
      <c r="F14" s="6">
        <f t="shared" si="3"/>
        <v>102.48586447501232</v>
      </c>
      <c r="H14" s="4" t="s">
        <v>9</v>
      </c>
      <c r="I14" s="4">
        <v>2320</v>
      </c>
      <c r="J14" s="2">
        <f t="shared" si="7"/>
        <v>2.5929127052721768E-3</v>
      </c>
      <c r="K14" s="6">
        <f t="shared" si="5"/>
        <v>103.98924249215598</v>
      </c>
      <c r="M14" s="4">
        <v>2011</v>
      </c>
      <c r="N14" s="5">
        <v>0.95679999999999998</v>
      </c>
      <c r="O14" s="2">
        <f t="shared" si="8"/>
        <v>9.389176073425487E-3</v>
      </c>
      <c r="P14" s="4">
        <v>2011</v>
      </c>
      <c r="Q14" s="6">
        <v>33621</v>
      </c>
      <c r="R14" s="11">
        <f t="shared" si="0"/>
        <v>98.609766827980636</v>
      </c>
    </row>
    <row r="15" spans="1:18">
      <c r="A15" s="4">
        <v>2012</v>
      </c>
      <c r="B15" s="4">
        <v>12.6</v>
      </c>
      <c r="C15" s="10">
        <f t="shared" si="1"/>
        <v>13.305842132451698</v>
      </c>
      <c r="D15" s="6">
        <f t="shared" si="2"/>
        <v>107.92162943769331</v>
      </c>
      <c r="E15" s="4">
        <v>2012</v>
      </c>
      <c r="F15" s="6">
        <f t="shared" si="3"/>
        <v>102.41308178455712</v>
      </c>
      <c r="H15" s="4" t="s">
        <v>8</v>
      </c>
      <c r="I15" s="4">
        <v>2351</v>
      </c>
      <c r="J15" s="2">
        <f t="shared" ref="J15:J21" si="9">I15/I14-1</f>
        <v>1.3362068965517171E-2</v>
      </c>
      <c r="K15" s="6">
        <f t="shared" si="5"/>
        <v>105.37875392200807</v>
      </c>
      <c r="M15" s="4">
        <v>2012</v>
      </c>
      <c r="N15" s="5">
        <v>0.96789999999999998</v>
      </c>
      <c r="O15" s="2">
        <f t="shared" si="8"/>
        <v>1.1601170568561914E-2</v>
      </c>
      <c r="P15" s="4">
        <v>2012</v>
      </c>
      <c r="Q15" s="6">
        <v>33068</v>
      </c>
      <c r="R15" s="11">
        <f t="shared" si="0"/>
        <v>96.987828127291394</v>
      </c>
    </row>
    <row r="16" spans="1:18">
      <c r="A16" s="4">
        <v>2013</v>
      </c>
      <c r="B16" s="4">
        <v>12.8</v>
      </c>
      <c r="C16" s="10">
        <f t="shared" si="1"/>
        <v>13.413111338937869</v>
      </c>
      <c r="D16" s="6">
        <f t="shared" si="2"/>
        <v>108.79167339562076</v>
      </c>
      <c r="E16" s="4">
        <v>2013</v>
      </c>
      <c r="F16" s="6">
        <f t="shared" si="3"/>
        <v>102.02363318437575</v>
      </c>
      <c r="H16" s="4" t="s">
        <v>7</v>
      </c>
      <c r="I16" s="4">
        <v>2379</v>
      </c>
      <c r="J16" s="2">
        <f t="shared" si="9"/>
        <v>1.1909825606124969E-2</v>
      </c>
      <c r="K16" s="6">
        <f t="shared" si="5"/>
        <v>106.63379650380995</v>
      </c>
      <c r="M16" s="4">
        <v>2013</v>
      </c>
      <c r="N16" s="5">
        <v>0.97540000000000004</v>
      </c>
      <c r="O16" s="2">
        <f t="shared" si="8"/>
        <v>7.7487343733857461E-3</v>
      </c>
      <c r="P16" s="4">
        <v>2013</v>
      </c>
      <c r="Q16" s="6">
        <v>33162</v>
      </c>
      <c r="R16" s="11">
        <f t="shared" si="0"/>
        <v>97.263528376594806</v>
      </c>
    </row>
    <row r="17" spans="1:18">
      <c r="A17" s="4">
        <v>2014</v>
      </c>
      <c r="B17" s="4">
        <v>12.9</v>
      </c>
      <c r="C17" s="10">
        <f t="shared" si="1"/>
        <v>13.440734862385318</v>
      </c>
      <c r="D17" s="6">
        <f t="shared" si="2"/>
        <v>109.0157235257503</v>
      </c>
      <c r="E17" s="4">
        <v>2014</v>
      </c>
      <c r="F17" s="6">
        <f t="shared" si="3"/>
        <v>100.00578913895926</v>
      </c>
      <c r="H17" s="4" t="s">
        <v>6</v>
      </c>
      <c r="I17" s="4">
        <v>2432</v>
      </c>
      <c r="J17" s="2">
        <f t="shared" si="9"/>
        <v>2.2278268179907634E-2</v>
      </c>
      <c r="K17" s="6">
        <f t="shared" si="5"/>
        <v>109.00941281936352</v>
      </c>
      <c r="M17" s="4">
        <v>2014</v>
      </c>
      <c r="N17" s="5">
        <v>0.98099999999999998</v>
      </c>
      <c r="O17" s="2">
        <f t="shared" si="8"/>
        <v>5.7412343653884257E-3</v>
      </c>
      <c r="P17" s="4">
        <v>2014</v>
      </c>
      <c r="Q17" s="6">
        <v>33359</v>
      </c>
      <c r="R17" s="11">
        <f t="shared" si="0"/>
        <v>97.84132570758176</v>
      </c>
    </row>
    <row r="18" spans="1:18">
      <c r="A18" s="4">
        <v>2015</v>
      </c>
      <c r="B18" s="4">
        <v>12.7</v>
      </c>
      <c r="C18" s="10">
        <f t="shared" si="1"/>
        <v>13.089580215791063</v>
      </c>
      <c r="D18" s="6">
        <f t="shared" si="2"/>
        <v>106.16756244974883</v>
      </c>
      <c r="E18" s="4">
        <v>2015</v>
      </c>
      <c r="F18" s="6">
        <f t="shared" si="3"/>
        <v>95.855860714443395</v>
      </c>
      <c r="H18" s="4" t="s">
        <v>5</v>
      </c>
      <c r="I18" s="4">
        <v>2471</v>
      </c>
      <c r="J18" s="2">
        <f t="shared" si="9"/>
        <v>1.6036184210526327E-2</v>
      </c>
      <c r="K18" s="6">
        <f t="shared" si="5"/>
        <v>110.75750784401613</v>
      </c>
      <c r="M18" s="4">
        <v>2015</v>
      </c>
      <c r="N18" s="5">
        <v>0.99170000000000003</v>
      </c>
      <c r="O18" s="2">
        <f t="shared" si="8"/>
        <v>1.0907237512742141E-2</v>
      </c>
      <c r="P18" s="4">
        <v>2015</v>
      </c>
      <c r="Q18" s="6">
        <v>33631</v>
      </c>
      <c r="R18" s="11">
        <f t="shared" si="0"/>
        <v>98.63909664173633</v>
      </c>
    </row>
    <row r="19" spans="1:18">
      <c r="A19" s="4">
        <v>2016</v>
      </c>
      <c r="B19" s="4">
        <v>12.9</v>
      </c>
      <c r="C19" s="10">
        <f t="shared" si="1"/>
        <v>13.185360899999997</v>
      </c>
      <c r="D19" s="6">
        <f t="shared" si="2"/>
        <v>106.94442477876106</v>
      </c>
      <c r="E19" s="4">
        <v>2016</v>
      </c>
      <c r="F19" s="6">
        <f t="shared" si="3"/>
        <v>93.529208812785541</v>
      </c>
      <c r="H19" s="4" t="s">
        <v>4</v>
      </c>
      <c r="I19" s="4">
        <v>2551</v>
      </c>
      <c r="J19" s="2">
        <f t="shared" si="9"/>
        <v>3.2375556454876664E-2</v>
      </c>
      <c r="K19" s="6">
        <f t="shared" si="5"/>
        <v>114.34334379202151</v>
      </c>
      <c r="M19" s="4">
        <v>2016</v>
      </c>
      <c r="N19" s="5">
        <v>1</v>
      </c>
      <c r="O19" s="2">
        <f t="shared" si="8"/>
        <v>8.3694665725522199E-3</v>
      </c>
      <c r="P19" s="4">
        <v>2016</v>
      </c>
      <c r="Q19" s="6">
        <v>33962</v>
      </c>
      <c r="R19" s="11">
        <f t="shared" si="0"/>
        <v>99.609913477049417</v>
      </c>
    </row>
    <row r="20" spans="1:18">
      <c r="A20" s="4">
        <v>2017</v>
      </c>
      <c r="B20" s="4">
        <v>13.3</v>
      </c>
      <c r="C20" s="10">
        <f t="shared" si="1"/>
        <v>13.446300000000001</v>
      </c>
      <c r="D20" s="6">
        <f t="shared" si="2"/>
        <v>109.06086149698451</v>
      </c>
      <c r="E20" s="4">
        <v>2017</v>
      </c>
      <c r="F20" s="6">
        <f t="shared" si="3"/>
        <v>93.224054406043081</v>
      </c>
      <c r="H20" s="4" t="s">
        <v>2</v>
      </c>
      <c r="I20" s="4">
        <v>2610</v>
      </c>
      <c r="J20" s="2">
        <f t="shared" si="9"/>
        <v>2.3128185025480308E-2</v>
      </c>
      <c r="K20" s="6">
        <f t="shared" si="5"/>
        <v>116.98789780367548</v>
      </c>
      <c r="M20" s="4">
        <v>2017</v>
      </c>
      <c r="N20" s="5">
        <f>N19*1.011</f>
        <v>1.0109999999999999</v>
      </c>
      <c r="O20" s="2">
        <f t="shared" si="8"/>
        <v>1.0999999999999899E-2</v>
      </c>
      <c r="P20" s="4">
        <v>2017</v>
      </c>
      <c r="Q20" s="6">
        <f>Q19*1.01</f>
        <v>34301.620000000003</v>
      </c>
      <c r="R20" s="11">
        <f t="shared" si="0"/>
        <v>100.60601261181993</v>
      </c>
    </row>
    <row r="21" spans="1:18">
      <c r="A21" s="4">
        <v>2018</v>
      </c>
      <c r="B21" s="4">
        <v>13.4</v>
      </c>
      <c r="C21" s="10">
        <f t="shared" si="1"/>
        <v>13.4</v>
      </c>
      <c r="D21" s="6">
        <f t="shared" si="2"/>
        <v>108.68532935153851</v>
      </c>
      <c r="E21" s="4">
        <v>2018</v>
      </c>
      <c r="F21" s="6">
        <f t="shared" si="3"/>
        <v>90.814324102456681</v>
      </c>
      <c r="H21" s="4" t="s">
        <v>3</v>
      </c>
      <c r="I21" s="6">
        <f>I20*1.023</f>
        <v>2670.0299999999997</v>
      </c>
      <c r="J21" s="2">
        <f t="shared" si="9"/>
        <v>2.2999999999999909E-2</v>
      </c>
      <c r="K21" s="6">
        <f t="shared" si="5"/>
        <v>119.67861945316002</v>
      </c>
      <c r="M21" s="4">
        <v>2018</v>
      </c>
      <c r="N21" s="5">
        <f>N20*1.011</f>
        <v>1.0221209999999998</v>
      </c>
      <c r="O21" s="2">
        <f t="shared" si="8"/>
        <v>1.0999999999999899E-2</v>
      </c>
      <c r="P21" s="4">
        <v>2018</v>
      </c>
      <c r="Q21" s="6">
        <f>Q20*1.01</f>
        <v>34644.636200000001</v>
      </c>
      <c r="R21" s="11">
        <f t="shared" si="0"/>
        <v>101.61207273793812</v>
      </c>
    </row>
    <row r="22" spans="1:18">
      <c r="A22" t="s">
        <v>19</v>
      </c>
      <c r="B22" s="5">
        <f>B21/B11</f>
        <v>1.1858407079646018</v>
      </c>
      <c r="C22" s="5">
        <f>C21/C11</f>
        <v>1.0868532935153852</v>
      </c>
      <c r="D22" s="8"/>
      <c r="F22" s="8"/>
      <c r="G22" s="8"/>
      <c r="H22" s="8"/>
      <c r="I22" s="5">
        <f>I21/I11</f>
        <v>1.1967861945316001</v>
      </c>
      <c r="J22" s="9"/>
      <c r="K22" s="9"/>
      <c r="L22" s="8"/>
      <c r="M22" s="8"/>
      <c r="N22" s="5">
        <f>N21/N11</f>
        <v>1.09107707087959</v>
      </c>
    </row>
    <row r="23" spans="1:18">
      <c r="B23" s="7"/>
      <c r="C23" s="8"/>
      <c r="D23" s="8"/>
      <c r="E23" s="8"/>
      <c r="F23" s="8"/>
      <c r="G23" s="8"/>
      <c r="H23" s="8"/>
      <c r="I23" s="7"/>
      <c r="J23" s="9"/>
      <c r="K23" s="9"/>
      <c r="L23" s="8"/>
      <c r="M23" s="8"/>
      <c r="N23" s="7"/>
    </row>
    <row r="24" spans="1:18">
      <c r="A24" t="s">
        <v>63</v>
      </c>
    </row>
    <row r="25" spans="1:18">
      <c r="A25" s="3" t="s">
        <v>38</v>
      </c>
      <c r="L25" t="s">
        <v>49</v>
      </c>
    </row>
    <row r="26" spans="1:18">
      <c r="A26" s="3" t="s">
        <v>47</v>
      </c>
      <c r="L26" t="s">
        <v>48</v>
      </c>
    </row>
    <row r="27" spans="1:18">
      <c r="A27" s="12" t="s">
        <v>50</v>
      </c>
      <c r="L27" t="s">
        <v>51</v>
      </c>
    </row>
    <row r="28" spans="1:18">
      <c r="A28" s="12" t="s">
        <v>52</v>
      </c>
      <c r="N28" t="s">
        <v>53</v>
      </c>
    </row>
    <row r="29" spans="1:18">
      <c r="A29" s="12" t="s">
        <v>54</v>
      </c>
      <c r="N29" t="s">
        <v>55</v>
      </c>
    </row>
    <row r="30" spans="1:18">
      <c r="A30" s="12" t="s">
        <v>56</v>
      </c>
      <c r="N30" t="s">
        <v>57</v>
      </c>
    </row>
    <row r="31" spans="1:18">
      <c r="A31" s="12" t="s">
        <v>58</v>
      </c>
      <c r="L31" t="s">
        <v>57</v>
      </c>
    </row>
    <row r="32" spans="1:18">
      <c r="A32" s="12" t="s">
        <v>59</v>
      </c>
      <c r="L32" t="s">
        <v>60</v>
      </c>
    </row>
    <row r="33" spans="1:14">
      <c r="A33" s="13" t="s">
        <v>62</v>
      </c>
    </row>
    <row r="34" spans="1:14">
      <c r="A34" s="12" t="s">
        <v>61</v>
      </c>
      <c r="F34" t="s">
        <v>60</v>
      </c>
    </row>
    <row r="35" spans="1:14">
      <c r="A35" s="12" t="s">
        <v>64</v>
      </c>
      <c r="F35" t="s">
        <v>60</v>
      </c>
    </row>
    <row r="36" spans="1:14">
      <c r="A36" s="1" t="s">
        <v>65</v>
      </c>
    </row>
    <row r="37" spans="1:14">
      <c r="A37" s="1"/>
    </row>
    <row r="38" spans="1:14">
      <c r="A38" t="s">
        <v>39</v>
      </c>
    </row>
    <row r="39" spans="1:14">
      <c r="A39" s="1" t="s">
        <v>1</v>
      </c>
    </row>
    <row r="40" spans="1:14">
      <c r="A40" s="1" t="s">
        <v>10</v>
      </c>
    </row>
    <row r="41" spans="1:14">
      <c r="A41" s="1" t="s">
        <v>21</v>
      </c>
      <c r="N41" t="s">
        <v>22</v>
      </c>
    </row>
    <row r="42" spans="1:14">
      <c r="A42" s="1" t="s">
        <v>25</v>
      </c>
      <c r="N42" t="s">
        <v>26</v>
      </c>
    </row>
    <row r="43" spans="1:14">
      <c r="A43" s="1" t="s">
        <v>29</v>
      </c>
      <c r="N43" t="s">
        <v>30</v>
      </c>
    </row>
    <row r="44" spans="1:14">
      <c r="A44" s="1" t="s">
        <v>31</v>
      </c>
      <c r="N44" t="s">
        <v>32</v>
      </c>
    </row>
    <row r="45" spans="1:14">
      <c r="A45" s="1" t="s">
        <v>36</v>
      </c>
      <c r="N45" t="s">
        <v>37</v>
      </c>
    </row>
  </sheetData>
  <hyperlinks>
    <hyperlink ref="A40" r:id="rId1"/>
    <hyperlink ref="A39" r:id="rId2"/>
    <hyperlink ref="A41" r:id="rId3"/>
    <hyperlink ref="A42" r:id="rId4"/>
    <hyperlink ref="A43" r:id="rId5"/>
    <hyperlink ref="A44" r:id="rId6"/>
    <hyperlink ref="A45" r:id="rId7"/>
    <hyperlink ref="A27" r:id="rId8"/>
    <hyperlink ref="A28" r:id="rId9"/>
    <hyperlink ref="A29" r:id="rId10"/>
    <hyperlink ref="A30" r:id="rId11"/>
    <hyperlink ref="A31" r:id="rId12"/>
    <hyperlink ref="A35" r:id="rId13"/>
    <hyperlink ref="A36" r:id="rId14"/>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Graphiques</vt:lpstr>
      </vt:variant>
      <vt:variant>
        <vt:i4>6</vt:i4>
      </vt:variant>
    </vt:vector>
  </HeadingPairs>
  <TitlesOfParts>
    <vt:vector size="7" baseType="lpstr">
      <vt:lpstr>Series</vt:lpstr>
      <vt:lpstr>F1FR</vt:lpstr>
      <vt:lpstr>F2FR</vt:lpstr>
      <vt:lpstr>F3FR</vt:lpstr>
      <vt:lpstr>F1EN</vt:lpstr>
      <vt:lpstr>F2EN</vt:lpstr>
      <vt:lpstr>F3EN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 cnrs</dc:creator>
  <cp:lastModifiedBy>Thomas Piketty</cp:lastModifiedBy>
  <cp:lastPrinted>2017-10-21T12:52:41Z</cp:lastPrinted>
  <dcterms:created xsi:type="dcterms:W3CDTF">2017-10-06T22:04:30Z</dcterms:created>
  <dcterms:modified xsi:type="dcterms:W3CDTF">2017-10-21T12:53:22Z</dcterms:modified>
</cp:coreProperties>
</file>